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10935"/>
  </bookViews>
  <sheets>
    <sheet name="BASE" sheetId="1" r:id="rId1"/>
    <sheet name="AC" sheetId="9" r:id="rId2"/>
    <sheet name="Displacement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9" i="1" l="1"/>
  <c r="D258" i="1"/>
  <c r="D257" i="1"/>
  <c r="D256" i="1"/>
  <c r="D255" i="1"/>
  <c r="I166" i="1" l="1"/>
  <c r="I182" i="1"/>
  <c r="I150" i="9"/>
  <c r="I182" i="9"/>
  <c r="I166" i="9"/>
  <c r="E259" i="9"/>
  <c r="E258" i="9"/>
  <c r="E257" i="9"/>
  <c r="E256" i="9"/>
  <c r="E255" i="9"/>
  <c r="E254" i="9"/>
  <c r="E253" i="9"/>
  <c r="E252" i="9"/>
  <c r="E251" i="9"/>
  <c r="E250" i="9"/>
  <c r="E238" i="9"/>
  <c r="E237" i="9"/>
  <c r="E236" i="9"/>
  <c r="E235" i="9"/>
  <c r="E234" i="9"/>
  <c r="E233" i="9"/>
  <c r="E232" i="9"/>
  <c r="E231" i="9"/>
  <c r="E230" i="9"/>
  <c r="E229" i="9"/>
  <c r="E217" i="9"/>
  <c r="E216" i="9"/>
  <c r="E215" i="9"/>
  <c r="E214" i="9"/>
  <c r="E213" i="9"/>
  <c r="E212" i="9"/>
  <c r="E200" i="9"/>
  <c r="E199" i="9"/>
  <c r="E198" i="9"/>
  <c r="E197" i="9"/>
  <c r="E196" i="9"/>
  <c r="E195" i="9"/>
  <c r="E183" i="9"/>
  <c r="E182" i="9"/>
  <c r="G182" i="9" s="1"/>
  <c r="E181" i="9"/>
  <c r="E180" i="9"/>
  <c r="E179" i="9"/>
  <c r="E167" i="9"/>
  <c r="E166" i="9"/>
  <c r="F166" i="9" s="1"/>
  <c r="E165" i="9"/>
  <c r="E164" i="9"/>
  <c r="E163" i="9"/>
  <c r="E151" i="9"/>
  <c r="E150" i="9"/>
  <c r="G150" i="9" s="1"/>
  <c r="E149" i="9"/>
  <c r="E148" i="9"/>
  <c r="E147" i="9"/>
  <c r="E47" i="9"/>
  <c r="E252" i="1"/>
  <c r="E231" i="1"/>
  <c r="E214" i="1"/>
  <c r="E197" i="1"/>
  <c r="E182" i="1"/>
  <c r="G182" i="1" s="1"/>
  <c r="E181" i="1"/>
  <c r="E165" i="1"/>
  <c r="E149" i="1"/>
  <c r="E150" i="1"/>
  <c r="F150" i="1" s="1"/>
  <c r="G150" i="1" s="1"/>
  <c r="E166" i="1"/>
  <c r="F166" i="1" s="1"/>
  <c r="I150" i="1"/>
  <c r="G166" i="1" l="1"/>
  <c r="G166" i="9"/>
  <c r="F182" i="1"/>
  <c r="F150" i="9"/>
  <c r="F182" i="9"/>
  <c r="S27" i="9"/>
  <c r="R27" i="9"/>
  <c r="S26" i="9"/>
  <c r="R26" i="9"/>
  <c r="S25" i="9"/>
  <c r="R25" i="9"/>
  <c r="S24" i="9"/>
  <c r="R24" i="9"/>
  <c r="S23" i="9"/>
  <c r="R23" i="9"/>
  <c r="S22" i="9"/>
  <c r="R22" i="9"/>
  <c r="S21" i="9"/>
  <c r="R21" i="9"/>
  <c r="S20" i="9"/>
  <c r="R20" i="9"/>
  <c r="S19" i="9"/>
  <c r="R19" i="9"/>
  <c r="S18" i="9"/>
  <c r="R18" i="9"/>
  <c r="S17" i="9"/>
  <c r="R17" i="9"/>
  <c r="S16" i="9"/>
  <c r="R16" i="9"/>
  <c r="S15" i="9"/>
  <c r="R15" i="9"/>
  <c r="S14" i="9"/>
  <c r="R14" i="9"/>
  <c r="S13" i="9"/>
  <c r="R13" i="9"/>
  <c r="S12" i="9"/>
  <c r="R12" i="9"/>
  <c r="S11" i="9"/>
  <c r="R11" i="9"/>
  <c r="S10" i="9"/>
  <c r="R10" i="9"/>
  <c r="S9" i="9"/>
  <c r="R9" i="9"/>
  <c r="S8" i="9"/>
  <c r="R8" i="9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R27" i="1"/>
  <c r="R26" i="1"/>
  <c r="R25" i="1"/>
  <c r="R24" i="1"/>
  <c r="R23" i="1"/>
  <c r="A261" i="9" l="1"/>
  <c r="A262" i="9" s="1"/>
  <c r="A263" i="9" s="1"/>
  <c r="A264" i="9" s="1"/>
  <c r="A265" i="9" s="1"/>
  <c r="A266" i="9" s="1"/>
  <c r="A267" i="9" s="1"/>
  <c r="A268" i="9" s="1"/>
  <c r="A269" i="9" s="1"/>
  <c r="I259" i="9"/>
  <c r="F259" i="9"/>
  <c r="D259" i="9"/>
  <c r="I258" i="9"/>
  <c r="F258" i="9"/>
  <c r="I257" i="9"/>
  <c r="F257" i="9"/>
  <c r="I256" i="9"/>
  <c r="F256" i="9"/>
  <c r="I255" i="9"/>
  <c r="F255" i="9"/>
  <c r="I254" i="9"/>
  <c r="F254" i="9"/>
  <c r="I253" i="9"/>
  <c r="F253" i="9"/>
  <c r="I252" i="9"/>
  <c r="F252" i="9"/>
  <c r="I251" i="9"/>
  <c r="F251" i="9"/>
  <c r="I250" i="9"/>
  <c r="F250" i="9"/>
  <c r="I249" i="9"/>
  <c r="A241" i="9"/>
  <c r="A242" i="9" s="1"/>
  <c r="A243" i="9" s="1"/>
  <c r="A244" i="9" s="1"/>
  <c r="A245" i="9" s="1"/>
  <c r="A246" i="9" s="1"/>
  <c r="A247" i="9" s="1"/>
  <c r="A248" i="9" s="1"/>
  <c r="A240" i="9"/>
  <c r="I238" i="9"/>
  <c r="F238" i="9"/>
  <c r="G238" i="9"/>
  <c r="I237" i="9"/>
  <c r="F237" i="9"/>
  <c r="I236" i="9"/>
  <c r="F236" i="9"/>
  <c r="I235" i="9"/>
  <c r="G235" i="9"/>
  <c r="F235" i="9"/>
  <c r="D256" i="9"/>
  <c r="I234" i="9"/>
  <c r="F234" i="9"/>
  <c r="G234" i="9"/>
  <c r="I233" i="9"/>
  <c r="F233" i="9"/>
  <c r="I232" i="9"/>
  <c r="F232" i="9"/>
  <c r="I231" i="9"/>
  <c r="F231" i="9"/>
  <c r="I230" i="9"/>
  <c r="F230" i="9"/>
  <c r="I229" i="9"/>
  <c r="F229" i="9"/>
  <c r="I228" i="9"/>
  <c r="A219" i="9"/>
  <c r="A220" i="9" s="1"/>
  <c r="A221" i="9" s="1"/>
  <c r="A222" i="9" s="1"/>
  <c r="A223" i="9" s="1"/>
  <c r="A224" i="9" s="1"/>
  <c r="A225" i="9" s="1"/>
  <c r="A226" i="9" s="1"/>
  <c r="A227" i="9" s="1"/>
  <c r="I217" i="9"/>
  <c r="F217" i="9"/>
  <c r="I216" i="9"/>
  <c r="F216" i="9"/>
  <c r="I215" i="9"/>
  <c r="F215" i="9"/>
  <c r="I214" i="9"/>
  <c r="F214" i="9"/>
  <c r="I213" i="9"/>
  <c r="F213" i="9"/>
  <c r="I212" i="9"/>
  <c r="F212" i="9"/>
  <c r="D212" i="9"/>
  <c r="I211" i="9"/>
  <c r="A208" i="9"/>
  <c r="A209" i="9" s="1"/>
  <c r="A210" i="9" s="1"/>
  <c r="A202" i="9"/>
  <c r="A203" i="9" s="1"/>
  <c r="A204" i="9" s="1"/>
  <c r="A205" i="9" s="1"/>
  <c r="A206" i="9" s="1"/>
  <c r="A207" i="9" s="1"/>
  <c r="I200" i="9"/>
  <c r="F200" i="9"/>
  <c r="I199" i="9"/>
  <c r="F199" i="9"/>
  <c r="I198" i="9"/>
  <c r="G198" i="9"/>
  <c r="F198" i="9"/>
  <c r="D215" i="9"/>
  <c r="D232" i="9" s="1"/>
  <c r="I197" i="9"/>
  <c r="F197" i="9"/>
  <c r="I196" i="9"/>
  <c r="F196" i="9"/>
  <c r="I195" i="9"/>
  <c r="I194" i="9"/>
  <c r="A191" i="9"/>
  <c r="A192" i="9" s="1"/>
  <c r="A193" i="9" s="1"/>
  <c r="A187" i="9"/>
  <c r="A188" i="9" s="1"/>
  <c r="A189" i="9" s="1"/>
  <c r="A190" i="9" s="1"/>
  <c r="A185" i="9"/>
  <c r="A186" i="9" s="1"/>
  <c r="I183" i="9"/>
  <c r="F183" i="9"/>
  <c r="I181" i="9"/>
  <c r="F181" i="9"/>
  <c r="I180" i="9"/>
  <c r="F180" i="9"/>
  <c r="I179" i="9"/>
  <c r="F179" i="9"/>
  <c r="G179" i="9"/>
  <c r="I178" i="9"/>
  <c r="A170" i="9"/>
  <c r="A171" i="9" s="1"/>
  <c r="A172" i="9" s="1"/>
  <c r="A173" i="9" s="1"/>
  <c r="A174" i="9" s="1"/>
  <c r="A175" i="9" s="1"/>
  <c r="A176" i="9" s="1"/>
  <c r="A177" i="9" s="1"/>
  <c r="A169" i="9"/>
  <c r="I167" i="9"/>
  <c r="F167" i="9"/>
  <c r="I165" i="9"/>
  <c r="F165" i="9"/>
  <c r="I164" i="9"/>
  <c r="I163" i="9"/>
  <c r="F163" i="9"/>
  <c r="I162" i="9"/>
  <c r="A155" i="9"/>
  <c r="A156" i="9" s="1"/>
  <c r="A157" i="9" s="1"/>
  <c r="A158" i="9" s="1"/>
  <c r="A159" i="9" s="1"/>
  <c r="A160" i="9" s="1"/>
  <c r="A161" i="9" s="1"/>
  <c r="A154" i="9"/>
  <c r="A153" i="9"/>
  <c r="I151" i="9"/>
  <c r="G151" i="9"/>
  <c r="F151" i="9"/>
  <c r="D167" i="9"/>
  <c r="I149" i="9"/>
  <c r="G149" i="9"/>
  <c r="F149" i="9"/>
  <c r="D165" i="9"/>
  <c r="I148" i="9"/>
  <c r="F148" i="9"/>
  <c r="G148" i="9"/>
  <c r="I147" i="9"/>
  <c r="G147" i="9"/>
  <c r="F147" i="9"/>
  <c r="D163" i="9"/>
  <c r="G163" i="9" s="1"/>
  <c r="I146" i="9"/>
  <c r="A137" i="9"/>
  <c r="A138" i="9" s="1"/>
  <c r="A139" i="9" s="1"/>
  <c r="A140" i="9" s="1"/>
  <c r="A141" i="9" s="1"/>
  <c r="A142" i="9" s="1"/>
  <c r="A143" i="9" s="1"/>
  <c r="A144" i="9" s="1"/>
  <c r="A145" i="9" s="1"/>
  <c r="I135" i="9"/>
  <c r="A127" i="9"/>
  <c r="A128" i="9" s="1"/>
  <c r="A129" i="9" s="1"/>
  <c r="A130" i="9" s="1"/>
  <c r="A131" i="9" s="1"/>
  <c r="A132" i="9" s="1"/>
  <c r="A133" i="9" s="1"/>
  <c r="A134" i="9" s="1"/>
  <c r="A126" i="9"/>
  <c r="I124" i="9"/>
  <c r="A117" i="9"/>
  <c r="A118" i="9" s="1"/>
  <c r="A119" i="9" s="1"/>
  <c r="A120" i="9" s="1"/>
  <c r="A121" i="9" s="1"/>
  <c r="A122" i="9" s="1"/>
  <c r="A123" i="9" s="1"/>
  <c r="A116" i="9"/>
  <c r="A115" i="9"/>
  <c r="I113" i="9"/>
  <c r="A110" i="9"/>
  <c r="A111" i="9" s="1"/>
  <c r="A112" i="9" s="1"/>
  <c r="A109" i="9"/>
  <c r="A104" i="9"/>
  <c r="A105" i="9" s="1"/>
  <c r="A106" i="9" s="1"/>
  <c r="A107" i="9" s="1"/>
  <c r="A108" i="9" s="1"/>
  <c r="I102" i="9"/>
  <c r="A98" i="9"/>
  <c r="A99" i="9" s="1"/>
  <c r="A100" i="9" s="1"/>
  <c r="A101" i="9" s="1"/>
  <c r="A96" i="9"/>
  <c r="A97" i="9" s="1"/>
  <c r="A94" i="9"/>
  <c r="A95" i="9" s="1"/>
  <c r="A93" i="9"/>
  <c r="I91" i="9"/>
  <c r="A83" i="9"/>
  <c r="A84" i="9" s="1"/>
  <c r="A85" i="9" s="1"/>
  <c r="A86" i="9" s="1"/>
  <c r="A87" i="9" s="1"/>
  <c r="A88" i="9" s="1"/>
  <c r="A89" i="9" s="1"/>
  <c r="A90" i="9" s="1"/>
  <c r="A82" i="9"/>
  <c r="I80" i="9"/>
  <c r="A76" i="9"/>
  <c r="A77" i="9" s="1"/>
  <c r="A78" i="9" s="1"/>
  <c r="A79" i="9" s="1"/>
  <c r="A72" i="9"/>
  <c r="A73" i="9" s="1"/>
  <c r="A74" i="9" s="1"/>
  <c r="A75" i="9" s="1"/>
  <c r="A71" i="9"/>
  <c r="I69" i="9"/>
  <c r="A60" i="9"/>
  <c r="A61" i="9" s="1"/>
  <c r="A62" i="9" s="1"/>
  <c r="A63" i="9" s="1"/>
  <c r="A64" i="9" s="1"/>
  <c r="A65" i="9" s="1"/>
  <c r="A66" i="9" s="1"/>
  <c r="A67" i="9" s="1"/>
  <c r="A68" i="9" s="1"/>
  <c r="B58" i="9"/>
  <c r="B69" i="9" s="1"/>
  <c r="B70" i="9" s="1"/>
  <c r="A52" i="9"/>
  <c r="A53" i="9" s="1"/>
  <c r="A54" i="9" s="1"/>
  <c r="A55" i="9" s="1"/>
  <c r="A56" i="9" s="1"/>
  <c r="A57" i="9" s="1"/>
  <c r="A50" i="9"/>
  <c r="A51" i="9" s="1"/>
  <c r="A49" i="9"/>
  <c r="B48" i="9"/>
  <c r="F47" i="9"/>
  <c r="F58" i="9" s="1"/>
  <c r="F69" i="9" s="1"/>
  <c r="F80" i="9" s="1"/>
  <c r="F91" i="9" s="1"/>
  <c r="F102" i="9" s="1"/>
  <c r="F113" i="9" s="1"/>
  <c r="F124" i="9" s="1"/>
  <c r="F135" i="9" s="1"/>
  <c r="F146" i="9" s="1"/>
  <c r="F162" i="9" s="1"/>
  <c r="F178" i="9" s="1"/>
  <c r="F194" i="9" s="1"/>
  <c r="F211" i="9" s="1"/>
  <c r="F228" i="9" s="1"/>
  <c r="F249" i="9" s="1"/>
  <c r="D47" i="9"/>
  <c r="D58" i="9" s="1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L9" i="9"/>
  <c r="I9" i="9"/>
  <c r="I8" i="9"/>
  <c r="I7" i="9"/>
  <c r="I48" i="9" l="1"/>
  <c r="I70" i="9"/>
  <c r="D69" i="9"/>
  <c r="E58" i="9"/>
  <c r="E69" i="9" s="1"/>
  <c r="E80" i="9" s="1"/>
  <c r="E91" i="9" s="1"/>
  <c r="E102" i="9" s="1"/>
  <c r="E113" i="9" s="1"/>
  <c r="E124" i="9" s="1"/>
  <c r="E135" i="9" s="1"/>
  <c r="E146" i="9" s="1"/>
  <c r="E162" i="9" s="1"/>
  <c r="E178" i="9" s="1"/>
  <c r="E194" i="9" s="1"/>
  <c r="E211" i="9" s="1"/>
  <c r="E228" i="9" s="1"/>
  <c r="E249" i="9" s="1"/>
  <c r="G47" i="9"/>
  <c r="B59" i="9"/>
  <c r="B71" i="9"/>
  <c r="D80" i="9"/>
  <c r="L10" i="9"/>
  <c r="B80" i="9"/>
  <c r="F195" i="9"/>
  <c r="G195" i="9"/>
  <c r="B49" i="9"/>
  <c r="D183" i="9"/>
  <c r="G167" i="9"/>
  <c r="G236" i="9"/>
  <c r="D257" i="9"/>
  <c r="G257" i="9" s="1"/>
  <c r="D181" i="9"/>
  <c r="G165" i="9"/>
  <c r="F164" i="9"/>
  <c r="G164" i="9"/>
  <c r="G232" i="9"/>
  <c r="D253" i="9"/>
  <c r="G253" i="9" s="1"/>
  <c r="D217" i="9"/>
  <c r="G217" i="9" s="1"/>
  <c r="G200" i="9"/>
  <c r="D258" i="9"/>
  <c r="G258" i="9" s="1"/>
  <c r="G237" i="9"/>
  <c r="G180" i="9"/>
  <c r="G256" i="9"/>
  <c r="G196" i="9"/>
  <c r="G212" i="9"/>
  <c r="D229" i="9"/>
  <c r="D213" i="9"/>
  <c r="G259" i="9"/>
  <c r="G215" i="9"/>
  <c r="D255" i="9"/>
  <c r="G255" i="9" s="1"/>
  <c r="B60" i="9" l="1"/>
  <c r="I59" i="9"/>
  <c r="G69" i="9"/>
  <c r="I71" i="9"/>
  <c r="I49" i="9"/>
  <c r="G58" i="9"/>
  <c r="D230" i="9"/>
  <c r="G213" i="9"/>
  <c r="B50" i="9"/>
  <c r="D91" i="9"/>
  <c r="G80" i="9"/>
  <c r="D250" i="9"/>
  <c r="G250" i="9" s="1"/>
  <c r="G229" i="9"/>
  <c r="B72" i="9"/>
  <c r="B61" i="9"/>
  <c r="D197" i="9"/>
  <c r="G181" i="9"/>
  <c r="D199" i="9"/>
  <c r="G183" i="9"/>
  <c r="B91" i="9"/>
  <c r="B81" i="9"/>
  <c r="L11" i="9"/>
  <c r="I60" i="9" l="1"/>
  <c r="I72" i="9"/>
  <c r="I50" i="9"/>
  <c r="I81" i="9"/>
  <c r="I61" i="9"/>
  <c r="B92" i="9"/>
  <c r="B102" i="9"/>
  <c r="D214" i="9"/>
  <c r="G197" i="9"/>
  <c r="B73" i="9"/>
  <c r="D102" i="9"/>
  <c r="G91" i="9"/>
  <c r="L12" i="9"/>
  <c r="D216" i="9"/>
  <c r="G199" i="9"/>
  <c r="B82" i="9"/>
  <c r="B62" i="9"/>
  <c r="B51" i="9"/>
  <c r="G230" i="9"/>
  <c r="D251" i="9"/>
  <c r="G251" i="9" s="1"/>
  <c r="I73" i="9" l="1"/>
  <c r="I62" i="9"/>
  <c r="D113" i="9"/>
  <c r="G102" i="9"/>
  <c r="D231" i="9"/>
  <c r="G214" i="9"/>
  <c r="B63" i="9"/>
  <c r="D233" i="9"/>
  <c r="G216" i="9"/>
  <c r="B74" i="9"/>
  <c r="B113" i="9"/>
  <c r="B103" i="9"/>
  <c r="B52" i="9"/>
  <c r="I51" i="9"/>
  <c r="I82" i="9"/>
  <c r="B83" i="9"/>
  <c r="L13" i="9"/>
  <c r="B93" i="9"/>
  <c r="I92" i="9"/>
  <c r="I93" i="9" l="1"/>
  <c r="I74" i="9"/>
  <c r="I83" i="9"/>
  <c r="I103" i="9"/>
  <c r="I63" i="9"/>
  <c r="B64" i="9"/>
  <c r="B84" i="9"/>
  <c r="B94" i="9"/>
  <c r="L14" i="9"/>
  <c r="B53" i="9"/>
  <c r="I52" i="9"/>
  <c r="B114" i="9"/>
  <c r="B124" i="9"/>
  <c r="D124" i="9"/>
  <c r="G113" i="9"/>
  <c r="D252" i="9"/>
  <c r="G252" i="9" s="1"/>
  <c r="G231" i="9"/>
  <c r="B104" i="9"/>
  <c r="B75" i="9"/>
  <c r="D254" i="9"/>
  <c r="G254" i="9" s="1"/>
  <c r="G233" i="9"/>
  <c r="I53" i="9" l="1"/>
  <c r="I84" i="9"/>
  <c r="I75" i="9"/>
  <c r="I114" i="9"/>
  <c r="I94" i="9"/>
  <c r="I64" i="9"/>
  <c r="B115" i="9"/>
  <c r="B54" i="9"/>
  <c r="B65" i="9"/>
  <c r="D135" i="9"/>
  <c r="G124" i="9"/>
  <c r="B76" i="9"/>
  <c r="B105" i="9"/>
  <c r="I104" i="9"/>
  <c r="L15" i="9"/>
  <c r="B95" i="9"/>
  <c r="B125" i="9"/>
  <c r="B135" i="9"/>
  <c r="B85" i="9"/>
  <c r="I125" i="9" l="1"/>
  <c r="I105" i="9"/>
  <c r="I54" i="9"/>
  <c r="I85" i="9"/>
  <c r="I95" i="9"/>
  <c r="I76" i="9"/>
  <c r="I115" i="9"/>
  <c r="B146" i="9"/>
  <c r="B136" i="9"/>
  <c r="B106" i="9"/>
  <c r="B77" i="9"/>
  <c r="G135" i="9"/>
  <c r="D146" i="9"/>
  <c r="B55" i="9"/>
  <c r="B116" i="9"/>
  <c r="B126" i="9"/>
  <c r="B86" i="9"/>
  <c r="B96" i="9"/>
  <c r="L16" i="9"/>
  <c r="B66" i="9"/>
  <c r="I65" i="9"/>
  <c r="I136" i="9" l="1"/>
  <c r="I66" i="9"/>
  <c r="I86" i="9"/>
  <c r="I106" i="9"/>
  <c r="I126" i="9"/>
  <c r="I55" i="9"/>
  <c r="I77" i="9"/>
  <c r="B97" i="9"/>
  <c r="I96" i="9"/>
  <c r="B67" i="9"/>
  <c r="L17" i="9"/>
  <c r="B127" i="9"/>
  <c r="I116" i="9"/>
  <c r="B117" i="9"/>
  <c r="D162" i="9"/>
  <c r="G146" i="9"/>
  <c r="B87" i="9"/>
  <c r="B107" i="9"/>
  <c r="B57" i="9"/>
  <c r="B56" i="9"/>
  <c r="B78" i="9"/>
  <c r="B137" i="9"/>
  <c r="B147" i="9"/>
  <c r="B148" i="9" s="1"/>
  <c r="B162" i="9"/>
  <c r="I67" i="9" l="1"/>
  <c r="I57" i="9"/>
  <c r="I107" i="9"/>
  <c r="I78" i="9"/>
  <c r="I137" i="9"/>
  <c r="I87" i="9"/>
  <c r="I117" i="9"/>
  <c r="I97" i="9"/>
  <c r="B88" i="9"/>
  <c r="I56" i="9"/>
  <c r="G162" i="9"/>
  <c r="D178" i="9"/>
  <c r="B178" i="9"/>
  <c r="B163" i="9"/>
  <c r="B164" i="9" s="1"/>
  <c r="B168" i="9"/>
  <c r="B149" i="9"/>
  <c r="B150" i="9" s="1"/>
  <c r="B151" i="9"/>
  <c r="B152" i="9" s="1"/>
  <c r="B118" i="9"/>
  <c r="B128" i="9"/>
  <c r="I127" i="9"/>
  <c r="L18" i="9"/>
  <c r="B138" i="9"/>
  <c r="B79" i="9"/>
  <c r="B108" i="9"/>
  <c r="B68" i="9"/>
  <c r="B98" i="9"/>
  <c r="I128" i="9" l="1"/>
  <c r="I152" i="9"/>
  <c r="I79" i="9"/>
  <c r="I88" i="9"/>
  <c r="I98" i="9"/>
  <c r="I108" i="9"/>
  <c r="B129" i="9"/>
  <c r="I118" i="9"/>
  <c r="B119" i="9"/>
  <c r="I168" i="9"/>
  <c r="B169" i="9"/>
  <c r="B99" i="9"/>
  <c r="I68" i="9"/>
  <c r="B167" i="9"/>
  <c r="B165" i="9"/>
  <c r="B166" i="9" s="1"/>
  <c r="B89" i="9"/>
  <c r="L19" i="9"/>
  <c r="B153" i="9"/>
  <c r="B184" i="9"/>
  <c r="B194" i="9"/>
  <c r="B179" i="9"/>
  <c r="B180" i="9" s="1"/>
  <c r="B109" i="9"/>
  <c r="G178" i="9"/>
  <c r="D194" i="9"/>
  <c r="I138" i="9"/>
  <c r="B139" i="9"/>
  <c r="I109" i="9" l="1"/>
  <c r="I153" i="9"/>
  <c r="I89" i="9"/>
  <c r="I119" i="9"/>
  <c r="I129" i="9"/>
  <c r="B185" i="9"/>
  <c r="I184" i="9"/>
  <c r="B110" i="9"/>
  <c r="B154" i="9"/>
  <c r="L20" i="9"/>
  <c r="B90" i="9"/>
  <c r="B100" i="9"/>
  <c r="I99" i="9"/>
  <c r="B130" i="9"/>
  <c r="B181" i="9"/>
  <c r="B182" i="9" s="1"/>
  <c r="B183" i="9"/>
  <c r="D211" i="9"/>
  <c r="G194" i="9"/>
  <c r="B211" i="9"/>
  <c r="B201" i="9"/>
  <c r="B195" i="9"/>
  <c r="B196" i="9" s="1"/>
  <c r="I169" i="9"/>
  <c r="B170" i="9"/>
  <c r="B120" i="9"/>
  <c r="I139" i="9"/>
  <c r="B140" i="9"/>
  <c r="I100" i="9" l="1"/>
  <c r="I140" i="9"/>
  <c r="I130" i="9"/>
  <c r="I90" i="9"/>
  <c r="I154" i="9"/>
  <c r="I201" i="9"/>
  <c r="I110" i="9"/>
  <c r="I185" i="9"/>
  <c r="I120" i="9"/>
  <c r="B121" i="9"/>
  <c r="I170" i="9"/>
  <c r="B171" i="9"/>
  <c r="B199" i="9"/>
  <c r="B200" i="9" s="1"/>
  <c r="B198" i="9" s="1"/>
  <c r="B197" i="9"/>
  <c r="G211" i="9"/>
  <c r="D228" i="9"/>
  <c r="B101" i="9"/>
  <c r="B202" i="9"/>
  <c r="B131" i="9"/>
  <c r="L21" i="9"/>
  <c r="B141" i="9"/>
  <c r="B186" i="9"/>
  <c r="B228" i="9"/>
  <c r="B218" i="9"/>
  <c r="B212" i="9"/>
  <c r="B213" i="9" s="1"/>
  <c r="B155" i="9"/>
  <c r="B111" i="9"/>
  <c r="I141" i="9" l="1"/>
  <c r="I101" i="9"/>
  <c r="I155" i="9"/>
  <c r="I202" i="9"/>
  <c r="I218" i="9"/>
  <c r="I121" i="9"/>
  <c r="I111" i="9"/>
  <c r="B239" i="9"/>
  <c r="B229" i="9"/>
  <c r="B230" i="9" s="1"/>
  <c r="B249" i="9"/>
  <c r="G228" i="9"/>
  <c r="D249" i="9"/>
  <c r="G249" i="9" s="1"/>
  <c r="B122" i="9"/>
  <c r="B214" i="9"/>
  <c r="B216" i="9"/>
  <c r="B217" i="9" s="1"/>
  <c r="B215" i="9" s="1"/>
  <c r="L22" i="9"/>
  <c r="B112" i="9"/>
  <c r="B219" i="9"/>
  <c r="B187" i="9"/>
  <c r="I186" i="9"/>
  <c r="B156" i="9"/>
  <c r="B132" i="9"/>
  <c r="I131" i="9"/>
  <c r="B203" i="9"/>
  <c r="B142" i="9"/>
  <c r="I171" i="9"/>
  <c r="B172" i="9"/>
  <c r="I219" i="9" l="1"/>
  <c r="I122" i="9"/>
  <c r="I132" i="9"/>
  <c r="I156" i="9"/>
  <c r="I172" i="9"/>
  <c r="I203" i="9"/>
  <c r="I142" i="9"/>
  <c r="I112" i="9"/>
  <c r="I239" i="9"/>
  <c r="B133" i="9"/>
  <c r="B123" i="9"/>
  <c r="B204" i="9"/>
  <c r="B157" i="9"/>
  <c r="B220" i="9"/>
  <c r="B260" i="9"/>
  <c r="B250" i="9"/>
  <c r="B251" i="9" s="1"/>
  <c r="B252" i="9" s="1"/>
  <c r="B253" i="9" s="1"/>
  <c r="B254" i="9" s="1"/>
  <c r="B255" i="9" s="1"/>
  <c r="B256" i="9" s="1"/>
  <c r="B257" i="9" s="1"/>
  <c r="B258" i="9" s="1"/>
  <c r="B259" i="9" s="1"/>
  <c r="B233" i="9"/>
  <c r="B234" i="9" s="1"/>
  <c r="B231" i="9"/>
  <c r="B173" i="9"/>
  <c r="B143" i="9"/>
  <c r="B188" i="9"/>
  <c r="I187" i="9"/>
  <c r="L23" i="9"/>
  <c r="B240" i="9"/>
  <c r="I240" i="9" l="1"/>
  <c r="I173" i="9"/>
  <c r="I123" i="9"/>
  <c r="I157" i="9"/>
  <c r="I204" i="9"/>
  <c r="I188" i="9"/>
  <c r="B189" i="9"/>
  <c r="I143" i="9"/>
  <c r="B144" i="9"/>
  <c r="B241" i="9"/>
  <c r="B232" i="9"/>
  <c r="B237" i="9" s="1"/>
  <c r="B235" i="9"/>
  <c r="B236" i="9" s="1"/>
  <c r="B238" i="9" s="1"/>
  <c r="B221" i="9"/>
  <c r="I220" i="9"/>
  <c r="B174" i="9"/>
  <c r="B158" i="9"/>
  <c r="B205" i="9"/>
  <c r="B134" i="9"/>
  <c r="I133" i="9"/>
  <c r="I260" i="9"/>
  <c r="B261" i="9"/>
  <c r="L24" i="9"/>
  <c r="I261" i="9" l="1"/>
  <c r="I205" i="9"/>
  <c r="I144" i="9"/>
  <c r="I189" i="9"/>
  <c r="I134" i="9"/>
  <c r="I158" i="9"/>
  <c r="B262" i="9"/>
  <c r="I221" i="9"/>
  <c r="B222" i="9"/>
  <c r="B145" i="9"/>
  <c r="L25" i="9"/>
  <c r="B159" i="9"/>
  <c r="B175" i="9"/>
  <c r="I174" i="9"/>
  <c r="B206" i="9"/>
  <c r="I241" i="9"/>
  <c r="B242" i="9"/>
  <c r="B190" i="9"/>
  <c r="I222" i="9" l="1"/>
  <c r="I242" i="9"/>
  <c r="I159" i="9"/>
  <c r="I206" i="9"/>
  <c r="I175" i="9"/>
  <c r="I145" i="9"/>
  <c r="I190" i="9"/>
  <c r="B207" i="9"/>
  <c r="B243" i="9"/>
  <c r="B191" i="9"/>
  <c r="B176" i="9"/>
  <c r="B223" i="9"/>
  <c r="B160" i="9"/>
  <c r="L26" i="9"/>
  <c r="I262" i="9"/>
  <c r="B263" i="9"/>
  <c r="I160" i="9" l="1"/>
  <c r="I243" i="9"/>
  <c r="I176" i="9"/>
  <c r="I207" i="9"/>
  <c r="I263" i="9"/>
  <c r="I191" i="9"/>
  <c r="B177" i="9"/>
  <c r="B264" i="9"/>
  <c r="L27" i="9"/>
  <c r="B192" i="9"/>
  <c r="B244" i="9"/>
  <c r="B161" i="9"/>
  <c r="I223" i="9"/>
  <c r="B224" i="9"/>
  <c r="B208" i="9"/>
  <c r="I264" i="9" l="1"/>
  <c r="I208" i="9"/>
  <c r="I161" i="9"/>
  <c r="I192" i="9"/>
  <c r="I244" i="9"/>
  <c r="I177" i="9"/>
  <c r="B209" i="9"/>
  <c r="B245" i="9"/>
  <c r="B193" i="9"/>
  <c r="I224" i="9"/>
  <c r="B225" i="9"/>
  <c r="B265" i="9"/>
  <c r="I209" i="9" l="1"/>
  <c r="I193" i="9"/>
  <c r="I265" i="9"/>
  <c r="I225" i="9"/>
  <c r="I245" i="9"/>
  <c r="B246" i="9"/>
  <c r="B210" i="9"/>
  <c r="B266" i="9"/>
  <c r="B226" i="9"/>
  <c r="I266" i="9" l="1"/>
  <c r="I246" i="9"/>
  <c r="I226" i="9"/>
  <c r="B267" i="9"/>
  <c r="I210" i="9"/>
  <c r="B247" i="9"/>
  <c r="B227" i="9"/>
  <c r="I227" i="9" l="1"/>
  <c r="I267" i="9"/>
  <c r="I247" i="9"/>
  <c r="B248" i="9"/>
  <c r="B268" i="9"/>
  <c r="I248" i="9" l="1"/>
  <c r="I268" i="9"/>
  <c r="B269" i="9"/>
  <c r="I269" i="9" l="1"/>
  <c r="G27" i="9" l="1"/>
  <c r="G17" i="9"/>
  <c r="G7" i="9"/>
  <c r="G37" i="9" l="1"/>
  <c r="G18" i="9"/>
  <c r="G8" i="9"/>
  <c r="G28" i="9"/>
  <c r="G39" i="9" l="1"/>
  <c r="G48" i="9"/>
  <c r="G38" i="9"/>
  <c r="G30" i="9"/>
  <c r="G19" i="9"/>
  <c r="G9" i="9"/>
  <c r="G29" i="9"/>
  <c r="G41" i="9" l="1"/>
  <c r="G50" i="9"/>
  <c r="G40" i="9"/>
  <c r="G20" i="9"/>
  <c r="G10" i="9"/>
  <c r="G33" i="9"/>
  <c r="G32" i="9"/>
  <c r="G59" i="9"/>
  <c r="G49" i="9"/>
  <c r="G61" i="9" l="1"/>
  <c r="G23" i="9"/>
  <c r="G60" i="9"/>
  <c r="G53" i="9"/>
  <c r="G51" i="9"/>
  <c r="G70" i="9"/>
  <c r="G52" i="9"/>
  <c r="G21" i="9"/>
  <c r="G22" i="9"/>
  <c r="G42" i="9"/>
  <c r="G11" i="9"/>
  <c r="G31" i="9"/>
  <c r="G12" i="9"/>
  <c r="G44" i="9" l="1"/>
  <c r="G71" i="9"/>
  <c r="G24" i="9"/>
  <c r="G81" i="9"/>
  <c r="G36" i="9" l="1"/>
  <c r="G13" i="9"/>
  <c r="G103" i="9"/>
  <c r="G82" i="9"/>
  <c r="G62" i="9"/>
  <c r="G72" i="9"/>
  <c r="G35" i="9"/>
  <c r="G93" i="9"/>
  <c r="G26" i="9"/>
  <c r="G92" i="9"/>
  <c r="G14" i="9"/>
  <c r="G73" i="9"/>
  <c r="G55" i="9"/>
  <c r="G34" i="9"/>
  <c r="G25" i="9"/>
  <c r="G43" i="9"/>
  <c r="G46" i="9" l="1"/>
  <c r="G104" i="9"/>
  <c r="G63" i="9"/>
  <c r="G94" i="9"/>
  <c r="G76" i="9"/>
  <c r="G54" i="9"/>
  <c r="G75" i="9"/>
  <c r="G15" i="9"/>
  <c r="G83" i="9"/>
  <c r="G114" i="9"/>
  <c r="G45" i="9"/>
  <c r="G115" i="9" l="1"/>
  <c r="G95" i="9"/>
  <c r="G105" i="9"/>
  <c r="G64" i="9"/>
  <c r="G74" i="9"/>
  <c r="G65" i="9"/>
  <c r="G84" i="9"/>
  <c r="G16" i="9"/>
  <c r="G66" i="9"/>
  <c r="G125" i="9"/>
  <c r="G57" i="9" l="1"/>
  <c r="G136" i="9"/>
  <c r="G87" i="9"/>
  <c r="G96" i="9"/>
  <c r="G116" i="9"/>
  <c r="G126" i="9"/>
  <c r="G106" i="9"/>
  <c r="G56" i="9"/>
  <c r="G86" i="9"/>
  <c r="G85" i="9"/>
  <c r="G68" i="9" l="1"/>
  <c r="G137" i="9"/>
  <c r="G138" i="9"/>
  <c r="G117" i="9"/>
  <c r="G107" i="9"/>
  <c r="G127" i="9"/>
  <c r="G152" i="9"/>
  <c r="G88" i="9"/>
  <c r="G79" i="9"/>
  <c r="G67" i="9"/>
  <c r="G129" i="9" l="1"/>
  <c r="G77" i="9"/>
  <c r="G118" i="9"/>
  <c r="G109" i="9"/>
  <c r="G108" i="9"/>
  <c r="G128" i="9"/>
  <c r="G89" i="9"/>
  <c r="G154" i="9"/>
  <c r="G97" i="9"/>
  <c r="G139" i="9"/>
  <c r="G168" i="9"/>
  <c r="G153" i="9"/>
  <c r="G169" i="9" l="1"/>
  <c r="G120" i="9"/>
  <c r="G155" i="9"/>
  <c r="G98" i="9"/>
  <c r="G184" i="9"/>
  <c r="G130" i="9"/>
  <c r="G110" i="9"/>
  <c r="G140" i="9"/>
  <c r="G119" i="9"/>
  <c r="G90" i="9"/>
  <c r="G78" i="9"/>
  <c r="G185" i="9" l="1"/>
  <c r="G201" i="9"/>
  <c r="G170" i="9"/>
  <c r="G121" i="9"/>
  <c r="G111" i="9"/>
  <c r="G99" i="9"/>
  <c r="G171" i="9"/>
  <c r="G131" i="9"/>
  <c r="G156" i="9"/>
  <c r="G158" i="9" l="1"/>
  <c r="G220" i="9"/>
  <c r="G202" i="9"/>
  <c r="G186" i="9"/>
  <c r="G132" i="9"/>
  <c r="G142" i="9"/>
  <c r="G218" i="9"/>
  <c r="G112" i="9"/>
  <c r="G122" i="9"/>
  <c r="G141" i="9"/>
  <c r="G219" i="9"/>
  <c r="G172" i="9"/>
  <c r="G157" i="9"/>
  <c r="G100" i="9"/>
  <c r="G203" i="9" l="1"/>
  <c r="G222" i="9"/>
  <c r="G159" i="9"/>
  <c r="G173" i="9"/>
  <c r="G143" i="9"/>
  <c r="G160" i="9"/>
  <c r="G188" i="9"/>
  <c r="G133" i="9"/>
  <c r="G101" i="9"/>
  <c r="G239" i="9"/>
  <c r="G221" i="9"/>
  <c r="G123" i="9"/>
  <c r="G187" i="9"/>
  <c r="G144" i="9" l="1"/>
  <c r="G260" i="9"/>
  <c r="G175" i="9"/>
  <c r="G204" i="9"/>
  <c r="G240" i="9"/>
  <c r="G189" i="9"/>
  <c r="G134" i="9"/>
  <c r="G161" i="9"/>
  <c r="G174" i="9"/>
  <c r="G206" i="9" l="1"/>
  <c r="G241" i="9"/>
  <c r="G205" i="9"/>
  <c r="G261" i="9"/>
  <c r="G145" i="9"/>
  <c r="G190" i="9"/>
  <c r="G176" i="9"/>
  <c r="G207" i="9" l="1"/>
  <c r="G192" i="9"/>
  <c r="G177" i="9"/>
  <c r="G242" i="9"/>
  <c r="G191" i="9"/>
  <c r="G223" i="9"/>
  <c r="G262" i="9"/>
  <c r="G208" i="9" l="1"/>
  <c r="G193" i="9"/>
  <c r="G264" i="9"/>
  <c r="G224" i="9"/>
  <c r="G243" i="9"/>
  <c r="G225" i="9"/>
  <c r="G263" i="9"/>
  <c r="G244" i="9" l="1"/>
  <c r="G210" i="9"/>
  <c r="G245" i="9"/>
  <c r="G226" i="9"/>
  <c r="G209" i="9"/>
  <c r="G227" i="9" l="1"/>
  <c r="G246" i="9"/>
  <c r="G265" i="9"/>
  <c r="G247" i="9" l="1"/>
  <c r="G266" i="9"/>
  <c r="G267" i="9"/>
  <c r="G248" i="9" l="1"/>
  <c r="G268" i="9"/>
  <c r="G269" i="9" l="1"/>
  <c r="L9" i="1"/>
  <c r="I252" i="1"/>
  <c r="I231" i="1"/>
  <c r="I214" i="1"/>
  <c r="D217" i="1"/>
  <c r="D215" i="1"/>
  <c r="D232" i="1" s="1"/>
  <c r="D253" i="1" s="1"/>
  <c r="I197" i="1"/>
  <c r="D213" i="1"/>
  <c r="D230" i="1" s="1"/>
  <c r="D251" i="1" s="1"/>
  <c r="D212" i="1"/>
  <c r="D229" i="1" s="1"/>
  <c r="D250" i="1" s="1"/>
  <c r="I181" i="1"/>
  <c r="I165" i="1"/>
  <c r="D167" i="1"/>
  <c r="D183" i="1" s="1"/>
  <c r="D199" i="1" s="1"/>
  <c r="D216" i="1" s="1"/>
  <c r="D233" i="1" s="1"/>
  <c r="D254" i="1" s="1"/>
  <c r="D165" i="1"/>
  <c r="D181" i="1" s="1"/>
  <c r="D197" i="1" s="1"/>
  <c r="D214" i="1" s="1"/>
  <c r="D231" i="1" s="1"/>
  <c r="D252" i="1" s="1"/>
  <c r="D163" i="1"/>
  <c r="I149" i="1"/>
  <c r="I151" i="1"/>
  <c r="D47" i="1"/>
  <c r="L10" i="1" l="1"/>
  <c r="L11" i="1" l="1"/>
  <c r="L12" i="1" l="1"/>
  <c r="L13" i="1" l="1"/>
  <c r="L14" i="1" l="1"/>
  <c r="L15" i="1" l="1"/>
  <c r="L16" i="1" l="1"/>
  <c r="L17" i="1" l="1"/>
  <c r="L18" i="1" l="1"/>
  <c r="L19" i="1" l="1"/>
  <c r="L20" i="1" l="1"/>
  <c r="L21" i="1" l="1"/>
  <c r="L22" i="1" l="1"/>
  <c r="L23" i="1" l="1"/>
  <c r="L24" i="1" l="1"/>
  <c r="L25" i="1" l="1"/>
  <c r="L26" i="1" l="1"/>
  <c r="L27" i="1" l="1"/>
  <c r="I46" i="1"/>
  <c r="I45" i="1"/>
  <c r="I44" i="1"/>
  <c r="I43" i="1"/>
  <c r="I41" i="1"/>
  <c r="I40" i="1"/>
  <c r="I39" i="1"/>
  <c r="I38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259" i="1"/>
  <c r="I258" i="1"/>
  <c r="I257" i="1"/>
  <c r="I253" i="1"/>
  <c r="I256" i="1"/>
  <c r="I255" i="1"/>
  <c r="I254" i="1"/>
  <c r="I251" i="1"/>
  <c r="I250" i="1"/>
  <c r="I249" i="1"/>
  <c r="I238" i="1"/>
  <c r="I237" i="1"/>
  <c r="I236" i="1"/>
  <c r="I232" i="1"/>
  <c r="I235" i="1"/>
  <c r="I234" i="1"/>
  <c r="I233" i="1"/>
  <c r="I230" i="1"/>
  <c r="I229" i="1"/>
  <c r="I228" i="1"/>
  <c r="I215" i="1"/>
  <c r="I217" i="1"/>
  <c r="I216" i="1"/>
  <c r="I213" i="1"/>
  <c r="I212" i="1"/>
  <c r="I211" i="1"/>
  <c r="I198" i="1"/>
  <c r="I200" i="1"/>
  <c r="I199" i="1"/>
  <c r="I196" i="1"/>
  <c r="I195" i="1"/>
  <c r="I194" i="1"/>
  <c r="I183" i="1"/>
  <c r="I180" i="1"/>
  <c r="I179" i="1"/>
  <c r="I178" i="1"/>
  <c r="I167" i="1"/>
  <c r="I164" i="1"/>
  <c r="I163" i="1"/>
  <c r="I162" i="1"/>
  <c r="I148" i="1"/>
  <c r="I147" i="1"/>
  <c r="I146" i="1"/>
  <c r="I135" i="1"/>
  <c r="I124" i="1"/>
  <c r="I113" i="1"/>
  <c r="I102" i="1"/>
  <c r="I91" i="1"/>
  <c r="I80" i="1"/>
  <c r="I69" i="1"/>
  <c r="I42" i="1"/>
  <c r="I37" i="1"/>
  <c r="G27" i="1" l="1"/>
  <c r="G17" i="1"/>
  <c r="G28" i="1"/>
  <c r="G18" i="1"/>
  <c r="G37" i="1" l="1"/>
  <c r="G39" i="1"/>
  <c r="G19" i="1" l="1"/>
  <c r="G29" i="1"/>
  <c r="G30" i="1"/>
  <c r="G38" i="1"/>
  <c r="G41" i="1" l="1"/>
  <c r="G40" i="1"/>
  <c r="G21" i="1"/>
  <c r="G20" i="1"/>
  <c r="G33" i="1" l="1"/>
  <c r="G22" i="1"/>
  <c r="G42" i="1"/>
  <c r="G32" i="1"/>
  <c r="G31" i="1"/>
  <c r="G36" i="1" l="1"/>
  <c r="G15" i="1"/>
  <c r="G23" i="1"/>
  <c r="G35" i="1"/>
  <c r="G34" i="1"/>
  <c r="G43" i="1"/>
  <c r="G24" i="1" l="1"/>
  <c r="G16" i="1"/>
  <c r="G44" i="1"/>
  <c r="G45" i="1" l="1"/>
  <c r="G25" i="1"/>
  <c r="G46" i="1" l="1"/>
  <c r="G26" i="1"/>
  <c r="A261" i="1" l="1"/>
  <c r="A262" i="1" s="1"/>
  <c r="A263" i="1" s="1"/>
  <c r="A264" i="1" s="1"/>
  <c r="A265" i="1" s="1"/>
  <c r="A266" i="1" s="1"/>
  <c r="A267" i="1" s="1"/>
  <c r="A268" i="1" s="1"/>
  <c r="A269" i="1" s="1"/>
  <c r="A240" i="1"/>
  <c r="A241" i="1" s="1"/>
  <c r="A242" i="1" s="1"/>
  <c r="A243" i="1" s="1"/>
  <c r="A244" i="1" s="1"/>
  <c r="A245" i="1" s="1"/>
  <c r="A246" i="1" s="1"/>
  <c r="A247" i="1" s="1"/>
  <c r="A248" i="1" s="1"/>
  <c r="A219" i="1"/>
  <c r="A220" i="1" s="1"/>
  <c r="A221" i="1" s="1"/>
  <c r="A222" i="1" s="1"/>
  <c r="A223" i="1" s="1"/>
  <c r="A224" i="1" s="1"/>
  <c r="A225" i="1" s="1"/>
  <c r="A226" i="1" s="1"/>
  <c r="A227" i="1" s="1"/>
  <c r="A202" i="1"/>
  <c r="A203" i="1" s="1"/>
  <c r="A204" i="1" s="1"/>
  <c r="A205" i="1" s="1"/>
  <c r="A206" i="1" s="1"/>
  <c r="A207" i="1" s="1"/>
  <c r="A208" i="1" s="1"/>
  <c r="A209" i="1" s="1"/>
  <c r="A210" i="1" s="1"/>
  <c r="A185" i="1"/>
  <c r="A186" i="1" s="1"/>
  <c r="A187" i="1" s="1"/>
  <c r="A188" i="1" s="1"/>
  <c r="A189" i="1" s="1"/>
  <c r="A190" i="1" s="1"/>
  <c r="A191" i="1" s="1"/>
  <c r="A192" i="1" s="1"/>
  <c r="A193" i="1" s="1"/>
  <c r="A169" i="1"/>
  <c r="A170" i="1" s="1"/>
  <c r="A171" i="1" s="1"/>
  <c r="A172" i="1" s="1"/>
  <c r="A173" i="1" s="1"/>
  <c r="A174" i="1" s="1"/>
  <c r="A175" i="1" s="1"/>
  <c r="A176" i="1" s="1"/>
  <c r="A177" i="1" s="1"/>
  <c r="A153" i="1"/>
  <c r="A154" i="1" s="1"/>
  <c r="A155" i="1" s="1"/>
  <c r="A156" i="1" s="1"/>
  <c r="A157" i="1" s="1"/>
  <c r="A158" i="1" s="1"/>
  <c r="A159" i="1" s="1"/>
  <c r="A160" i="1" s="1"/>
  <c r="A161" i="1" s="1"/>
  <c r="A137" i="1"/>
  <c r="A138" i="1" s="1"/>
  <c r="A139" i="1" s="1"/>
  <c r="A140" i="1" s="1"/>
  <c r="A141" i="1" s="1"/>
  <c r="A142" i="1" s="1"/>
  <c r="A143" i="1" s="1"/>
  <c r="A144" i="1" s="1"/>
  <c r="A145" i="1" s="1"/>
  <c r="A126" i="1"/>
  <c r="A127" i="1" s="1"/>
  <c r="A128" i="1" s="1"/>
  <c r="A129" i="1" s="1"/>
  <c r="A130" i="1" s="1"/>
  <c r="A131" i="1" s="1"/>
  <c r="A132" i="1" s="1"/>
  <c r="A133" i="1" s="1"/>
  <c r="A134" i="1" s="1"/>
  <c r="A115" i="1"/>
  <c r="A116" i="1" s="1"/>
  <c r="A117" i="1" s="1"/>
  <c r="A118" i="1" s="1"/>
  <c r="A119" i="1" s="1"/>
  <c r="A120" i="1" s="1"/>
  <c r="A121" i="1" s="1"/>
  <c r="A122" i="1" s="1"/>
  <c r="A123" i="1" s="1"/>
  <c r="A104" i="1"/>
  <c r="A105" i="1" s="1"/>
  <c r="A106" i="1" s="1"/>
  <c r="A107" i="1" s="1"/>
  <c r="A108" i="1" s="1"/>
  <c r="A109" i="1" s="1"/>
  <c r="A110" i="1" s="1"/>
  <c r="A111" i="1" s="1"/>
  <c r="A112" i="1" s="1"/>
  <c r="A93" i="1"/>
  <c r="A94" i="1" s="1"/>
  <c r="A95" i="1" s="1"/>
  <c r="A96" i="1" s="1"/>
  <c r="A97" i="1" s="1"/>
  <c r="A98" i="1" s="1"/>
  <c r="A99" i="1" s="1"/>
  <c r="A100" i="1" s="1"/>
  <c r="A101" i="1" s="1"/>
  <c r="A82" i="1"/>
  <c r="A83" i="1" s="1"/>
  <c r="A84" i="1" s="1"/>
  <c r="A85" i="1" s="1"/>
  <c r="A86" i="1" s="1"/>
  <c r="A87" i="1" s="1"/>
  <c r="A88" i="1" s="1"/>
  <c r="A89" i="1" s="1"/>
  <c r="A90" i="1" s="1"/>
  <c r="A71" i="1"/>
  <c r="A72" i="1" s="1"/>
  <c r="A73" i="1" s="1"/>
  <c r="A74" i="1" s="1"/>
  <c r="A75" i="1" s="1"/>
  <c r="A76" i="1" s="1"/>
  <c r="A77" i="1" s="1"/>
  <c r="A78" i="1" s="1"/>
  <c r="A79" i="1" s="1"/>
  <c r="D58" i="1"/>
  <c r="D69" i="1" s="1"/>
  <c r="D80" i="1" s="1"/>
  <c r="D91" i="1" s="1"/>
  <c r="D102" i="1" s="1"/>
  <c r="D113" i="1" s="1"/>
  <c r="D124" i="1" s="1"/>
  <c r="D135" i="1" s="1"/>
  <c r="D146" i="1" s="1"/>
  <c r="D162" i="1" s="1"/>
  <c r="D178" i="1" s="1"/>
  <c r="D194" i="1" s="1"/>
  <c r="A60" i="1"/>
  <c r="A61" i="1" s="1"/>
  <c r="A62" i="1" s="1"/>
  <c r="A63" i="1" s="1"/>
  <c r="A64" i="1" s="1"/>
  <c r="A65" i="1" s="1"/>
  <c r="A66" i="1" s="1"/>
  <c r="A67" i="1" s="1"/>
  <c r="A68" i="1" s="1"/>
  <c r="D211" i="1" l="1"/>
  <c r="A49" i="1"/>
  <c r="D228" i="1" l="1"/>
  <c r="D249" i="1" s="1"/>
  <c r="A50" i="1"/>
  <c r="A51" i="1" l="1"/>
  <c r="B58" i="1"/>
  <c r="B48" i="1"/>
  <c r="I48" i="1" l="1"/>
  <c r="B49" i="1"/>
  <c r="B59" i="1"/>
  <c r="B69" i="1"/>
  <c r="A52" i="1"/>
  <c r="B50" i="1" l="1"/>
  <c r="I49" i="1"/>
  <c r="B70" i="1"/>
  <c r="B80" i="1"/>
  <c r="B60" i="1"/>
  <c r="A53" i="1"/>
  <c r="I50" i="1" l="1"/>
  <c r="G49" i="1"/>
  <c r="I70" i="1"/>
  <c r="B51" i="1"/>
  <c r="B61" i="1"/>
  <c r="B81" i="1"/>
  <c r="B91" i="1"/>
  <c r="B71" i="1"/>
  <c r="A54" i="1"/>
  <c r="I81" i="1" l="1"/>
  <c r="I61" i="1"/>
  <c r="G70" i="1"/>
  <c r="G50" i="1"/>
  <c r="B52" i="1"/>
  <c r="I51" i="1"/>
  <c r="I71" i="1"/>
  <c r="B102" i="1"/>
  <c r="B92" i="1"/>
  <c r="B82" i="1"/>
  <c r="B62" i="1"/>
  <c r="B72" i="1"/>
  <c r="A55" i="1"/>
  <c r="I92" i="1" l="1"/>
  <c r="G81" i="1"/>
  <c r="G51" i="1"/>
  <c r="G61" i="1"/>
  <c r="G71" i="1"/>
  <c r="B53" i="1"/>
  <c r="I52" i="1"/>
  <c r="I62" i="1"/>
  <c r="I82" i="1"/>
  <c r="A56" i="1"/>
  <c r="I72" i="1"/>
  <c r="B63" i="1"/>
  <c r="B73" i="1"/>
  <c r="B83" i="1"/>
  <c r="B93" i="1"/>
  <c r="B113" i="1"/>
  <c r="B124" i="1" s="1"/>
  <c r="B135" i="1" s="1"/>
  <c r="B146" i="1" s="1"/>
  <c r="B103" i="1"/>
  <c r="I93" i="1" l="1"/>
  <c r="I83" i="1"/>
  <c r="I103" i="1"/>
  <c r="G92" i="1"/>
  <c r="G82" i="1"/>
  <c r="G62" i="1"/>
  <c r="B54" i="1"/>
  <c r="I53" i="1"/>
  <c r="G52" i="1"/>
  <c r="G72" i="1"/>
  <c r="I63" i="1"/>
  <c r="I73" i="1"/>
  <c r="A57" i="1"/>
  <c r="I59" i="1"/>
  <c r="G59" i="1" s="1"/>
  <c r="B147" i="1"/>
  <c r="B148" i="1" s="1"/>
  <c r="B162" i="1"/>
  <c r="B136" i="1"/>
  <c r="B125" i="1"/>
  <c r="B94" i="1"/>
  <c r="B74" i="1"/>
  <c r="B64" i="1"/>
  <c r="B104" i="1"/>
  <c r="B84" i="1"/>
  <c r="B114" i="1"/>
  <c r="I104" i="1" l="1"/>
  <c r="B137" i="1"/>
  <c r="I54" i="1"/>
  <c r="B151" i="1"/>
  <c r="B152" i="1" s="1"/>
  <c r="B149" i="1"/>
  <c r="B150" i="1" s="1"/>
  <c r="G103" i="1"/>
  <c r="G93" i="1"/>
  <c r="G63" i="1"/>
  <c r="I114" i="1"/>
  <c r="G83" i="1"/>
  <c r="I136" i="1"/>
  <c r="G53" i="1"/>
  <c r="B126" i="1"/>
  <c r="I125" i="1"/>
  <c r="B55" i="1"/>
  <c r="G73" i="1"/>
  <c r="I84" i="1"/>
  <c r="I64" i="1"/>
  <c r="I94" i="1"/>
  <c r="I74" i="1"/>
  <c r="I60" i="1"/>
  <c r="G60" i="1" s="1"/>
  <c r="B168" i="1"/>
  <c r="B178" i="1"/>
  <c r="B163" i="1"/>
  <c r="B164" i="1" s="1"/>
  <c r="B138" i="1"/>
  <c r="B115" i="1"/>
  <c r="B65" i="1"/>
  <c r="B75" i="1"/>
  <c r="B85" i="1"/>
  <c r="B95" i="1"/>
  <c r="B105" i="1"/>
  <c r="I11" i="1"/>
  <c r="G11" i="1" s="1"/>
  <c r="I7" i="1"/>
  <c r="I14" i="1"/>
  <c r="G14" i="1" s="1"/>
  <c r="I13" i="1"/>
  <c r="G13" i="1" s="1"/>
  <c r="I12" i="1"/>
  <c r="G12" i="1" s="1"/>
  <c r="I10" i="1"/>
  <c r="G10" i="1" s="1"/>
  <c r="I9" i="1"/>
  <c r="G9" i="1" s="1"/>
  <c r="I8" i="1"/>
  <c r="G8" i="1" s="1"/>
  <c r="I65" i="1" l="1"/>
  <c r="I95" i="1"/>
  <c r="I115" i="1"/>
  <c r="I168" i="1"/>
  <c r="I126" i="1"/>
  <c r="I152" i="1"/>
  <c r="I138" i="1"/>
  <c r="I137" i="1"/>
  <c r="B153" i="1"/>
  <c r="B167" i="1"/>
  <c r="B165" i="1"/>
  <c r="B166" i="1" s="1"/>
  <c r="G114" i="1"/>
  <c r="G74" i="1"/>
  <c r="B127" i="1"/>
  <c r="G136" i="1"/>
  <c r="G125" i="1"/>
  <c r="G54" i="1"/>
  <c r="B56" i="1"/>
  <c r="B57" i="1"/>
  <c r="I55" i="1"/>
  <c r="G84" i="1"/>
  <c r="G64" i="1"/>
  <c r="G104" i="1"/>
  <c r="G94" i="1"/>
  <c r="I105" i="1"/>
  <c r="I85" i="1"/>
  <c r="I75" i="1"/>
  <c r="B184" i="1"/>
  <c r="B179" i="1"/>
  <c r="B180" i="1" s="1"/>
  <c r="B194" i="1"/>
  <c r="B169" i="1"/>
  <c r="B139" i="1"/>
  <c r="B106" i="1"/>
  <c r="B76" i="1"/>
  <c r="B96" i="1"/>
  <c r="B66" i="1"/>
  <c r="B86" i="1"/>
  <c r="B116" i="1"/>
  <c r="G137" i="1" l="1"/>
  <c r="I169" i="1"/>
  <c r="I86" i="1"/>
  <c r="I57" i="1"/>
  <c r="I153" i="1"/>
  <c r="I127" i="1"/>
  <c r="G168" i="1"/>
  <c r="G152" i="1"/>
  <c r="B128" i="1"/>
  <c r="B154" i="1"/>
  <c r="G126" i="1"/>
  <c r="B183" i="1"/>
  <c r="B181" i="1"/>
  <c r="B182" i="1" s="1"/>
  <c r="I56" i="1"/>
  <c r="G65" i="1"/>
  <c r="G138" i="1"/>
  <c r="G55" i="1"/>
  <c r="G115" i="1"/>
  <c r="G75" i="1"/>
  <c r="G85" i="1"/>
  <c r="G95" i="1"/>
  <c r="G105" i="1"/>
  <c r="I96" i="1"/>
  <c r="I106" i="1"/>
  <c r="I116" i="1"/>
  <c r="B67" i="1"/>
  <c r="I66" i="1"/>
  <c r="I76" i="1"/>
  <c r="I139" i="1"/>
  <c r="B185" i="1"/>
  <c r="I184" i="1"/>
  <c r="B170" i="1"/>
  <c r="B201" i="1"/>
  <c r="B195" i="1"/>
  <c r="B196" i="1" s="1"/>
  <c r="B211" i="1"/>
  <c r="B140" i="1"/>
  <c r="B129" i="1"/>
  <c r="B87" i="1"/>
  <c r="B97" i="1"/>
  <c r="B107" i="1"/>
  <c r="B117" i="1"/>
  <c r="B77" i="1"/>
  <c r="G127" i="1" l="1"/>
  <c r="I107" i="1"/>
  <c r="I140" i="1"/>
  <c r="I97" i="1"/>
  <c r="I67" i="1"/>
  <c r="I154" i="1"/>
  <c r="G184" i="1"/>
  <c r="I201" i="1"/>
  <c r="I128" i="1"/>
  <c r="G128" i="1" s="1"/>
  <c r="G169" i="1"/>
  <c r="I170" i="1"/>
  <c r="G153" i="1"/>
  <c r="B155" i="1"/>
  <c r="B199" i="1"/>
  <c r="B200" i="1" s="1"/>
  <c r="B198" i="1" s="1"/>
  <c r="B197" i="1"/>
  <c r="G76" i="1"/>
  <c r="G66" i="1"/>
  <c r="G86" i="1"/>
  <c r="G56" i="1"/>
  <c r="G57" i="1"/>
  <c r="G96" i="1"/>
  <c r="G106" i="1"/>
  <c r="G139" i="1"/>
  <c r="G116" i="1"/>
  <c r="I87" i="1"/>
  <c r="I117" i="1"/>
  <c r="B78" i="1"/>
  <c r="I77" i="1"/>
  <c r="I129" i="1"/>
  <c r="B68" i="1"/>
  <c r="B202" i="1"/>
  <c r="B171" i="1"/>
  <c r="B218" i="1"/>
  <c r="B212" i="1"/>
  <c r="B213" i="1" s="1"/>
  <c r="B228" i="1"/>
  <c r="B229" i="1" s="1"/>
  <c r="B230" i="1" s="1"/>
  <c r="B186" i="1"/>
  <c r="I185" i="1"/>
  <c r="B141" i="1"/>
  <c r="B130" i="1"/>
  <c r="B98" i="1"/>
  <c r="B118" i="1"/>
  <c r="B108" i="1"/>
  <c r="B88" i="1"/>
  <c r="G185" i="1" l="1"/>
  <c r="I186" i="1"/>
  <c r="I88" i="1"/>
  <c r="I130" i="1"/>
  <c r="I141" i="1"/>
  <c r="G201" i="1"/>
  <c r="G170" i="1"/>
  <c r="G154" i="1"/>
  <c r="I218" i="1"/>
  <c r="B156" i="1"/>
  <c r="I155" i="1"/>
  <c r="I171" i="1"/>
  <c r="B233" i="1"/>
  <c r="B234" i="1" s="1"/>
  <c r="B232" i="1" s="1"/>
  <c r="B237" i="1" s="1"/>
  <c r="B231" i="1"/>
  <c r="B216" i="1"/>
  <c r="B217" i="1" s="1"/>
  <c r="B215" i="1" s="1"/>
  <c r="B214" i="1"/>
  <c r="G117" i="1"/>
  <c r="G140" i="1"/>
  <c r="G129" i="1"/>
  <c r="G107" i="1"/>
  <c r="G97" i="1"/>
  <c r="G87" i="1"/>
  <c r="G77" i="1"/>
  <c r="I98" i="1"/>
  <c r="B89" i="1"/>
  <c r="I108" i="1"/>
  <c r="I68" i="1"/>
  <c r="G67" i="1"/>
  <c r="I78" i="1"/>
  <c r="B79" i="1"/>
  <c r="B239" i="1"/>
  <c r="B249" i="1"/>
  <c r="B172" i="1"/>
  <c r="B187" i="1"/>
  <c r="B219" i="1"/>
  <c r="B203" i="1"/>
  <c r="I202" i="1"/>
  <c r="B142" i="1"/>
  <c r="B131" i="1"/>
  <c r="B119" i="1"/>
  <c r="I118" i="1"/>
  <c r="B109" i="1"/>
  <c r="B99" i="1"/>
  <c r="B235" i="1" l="1"/>
  <c r="B236" i="1" s="1"/>
  <c r="B238" i="1" s="1"/>
  <c r="I172" i="1"/>
  <c r="I89" i="1"/>
  <c r="G186" i="1"/>
  <c r="G202" i="1"/>
  <c r="G171" i="1"/>
  <c r="G218" i="1"/>
  <c r="I203" i="1"/>
  <c r="I239" i="1"/>
  <c r="G155" i="1"/>
  <c r="I219" i="1"/>
  <c r="B157" i="1"/>
  <c r="I156" i="1"/>
  <c r="G98" i="1"/>
  <c r="G118" i="1"/>
  <c r="G130" i="1"/>
  <c r="G78" i="1"/>
  <c r="G88" i="1"/>
  <c r="G108" i="1"/>
  <c r="G141" i="1"/>
  <c r="I109" i="1"/>
  <c r="I131" i="1"/>
  <c r="I79" i="1"/>
  <c r="G68" i="1"/>
  <c r="I119" i="1"/>
  <c r="B90" i="1"/>
  <c r="B100" i="1"/>
  <c r="I99" i="1"/>
  <c r="I142" i="1"/>
  <c r="B260" i="1"/>
  <c r="B250" i="1"/>
  <c r="B251" i="1" s="1"/>
  <c r="B252" i="1" s="1"/>
  <c r="B254" i="1" s="1"/>
  <c r="B255" i="1" s="1"/>
  <c r="B256" i="1" s="1"/>
  <c r="B253" i="1" s="1"/>
  <c r="B257" i="1" s="1"/>
  <c r="B258" i="1" s="1"/>
  <c r="B259" i="1" s="1"/>
  <c r="B220" i="1"/>
  <c r="B188" i="1"/>
  <c r="I187" i="1"/>
  <c r="B240" i="1"/>
  <c r="B204" i="1"/>
  <c r="B173" i="1"/>
  <c r="B143" i="1"/>
  <c r="B132" i="1"/>
  <c r="B110" i="1"/>
  <c r="B120" i="1"/>
  <c r="I220" i="1" l="1"/>
  <c r="G239" i="1"/>
  <c r="G172" i="1"/>
  <c r="G219" i="1"/>
  <c r="G156" i="1"/>
  <c r="I173" i="1"/>
  <c r="G203" i="1"/>
  <c r="B158" i="1"/>
  <c r="I157" i="1"/>
  <c r="G187" i="1"/>
  <c r="I204" i="1"/>
  <c r="I188" i="1"/>
  <c r="I260" i="1"/>
  <c r="G109" i="1"/>
  <c r="G142" i="1"/>
  <c r="G99" i="1"/>
  <c r="G131" i="1"/>
  <c r="B261" i="1"/>
  <c r="G89" i="1"/>
  <c r="G119" i="1"/>
  <c r="G79" i="1"/>
  <c r="B144" i="1"/>
  <c r="I143" i="1"/>
  <c r="I100" i="1"/>
  <c r="B101" i="1"/>
  <c r="I90" i="1"/>
  <c r="I120" i="1"/>
  <c r="I110" i="1"/>
  <c r="B111" i="1"/>
  <c r="I132" i="1"/>
  <c r="B133" i="1"/>
  <c r="B174" i="1"/>
  <c r="B241" i="1"/>
  <c r="I240" i="1"/>
  <c r="B189" i="1"/>
  <c r="B205" i="1"/>
  <c r="B221" i="1"/>
  <c r="B121" i="1"/>
  <c r="I174" i="1" l="1"/>
  <c r="I158" i="1"/>
  <c r="I133" i="1"/>
  <c r="I144" i="1"/>
  <c r="I261" i="1"/>
  <c r="I121" i="1"/>
  <c r="I241" i="1"/>
  <c r="I111" i="1"/>
  <c r="I101" i="1"/>
  <c r="G188" i="1"/>
  <c r="G204" i="1"/>
  <c r="G173" i="1"/>
  <c r="G260" i="1"/>
  <c r="G220" i="1"/>
  <c r="I221" i="1"/>
  <c r="B159" i="1"/>
  <c r="I205" i="1"/>
  <c r="G157" i="1"/>
  <c r="G240" i="1"/>
  <c r="B262" i="1"/>
  <c r="G110" i="1"/>
  <c r="G100" i="1"/>
  <c r="G120" i="1"/>
  <c r="G132" i="1"/>
  <c r="G143" i="1"/>
  <c r="B134" i="1"/>
  <c r="B112" i="1"/>
  <c r="G90" i="1"/>
  <c r="B145" i="1"/>
  <c r="B122" i="1"/>
  <c r="B242" i="1"/>
  <c r="B222" i="1"/>
  <c r="B206" i="1"/>
  <c r="B190" i="1"/>
  <c r="I189" i="1"/>
  <c r="B175" i="1"/>
  <c r="I222" i="1" l="1"/>
  <c r="I242" i="1"/>
  <c r="I134" i="1"/>
  <c r="I112" i="1"/>
  <c r="G205" i="1"/>
  <c r="G174" i="1"/>
  <c r="G241" i="1"/>
  <c r="G261" i="1"/>
  <c r="G158" i="1"/>
  <c r="I262" i="1"/>
  <c r="B176" i="1"/>
  <c r="I206" i="1"/>
  <c r="G189" i="1"/>
  <c r="G221" i="1"/>
  <c r="I190" i="1"/>
  <c r="B263" i="1"/>
  <c r="B160" i="1"/>
  <c r="I159" i="1"/>
  <c r="G121" i="1"/>
  <c r="B177" i="1"/>
  <c r="G111" i="1"/>
  <c r="G144" i="1"/>
  <c r="G101" i="1"/>
  <c r="I122" i="1"/>
  <c r="B123" i="1"/>
  <c r="I145" i="1"/>
  <c r="G133" i="1"/>
  <c r="I175" i="1"/>
  <c r="B207" i="1"/>
  <c r="B243" i="1"/>
  <c r="B191" i="1"/>
  <c r="B264" i="1"/>
  <c r="B223" i="1"/>
  <c r="I160" i="1" l="1"/>
  <c r="I176" i="1"/>
  <c r="I223" i="1"/>
  <c r="I207" i="1"/>
  <c r="I123" i="1"/>
  <c r="G242" i="1"/>
  <c r="G262" i="1"/>
  <c r="G159" i="1"/>
  <c r="G206" i="1"/>
  <c r="G175" i="1"/>
  <c r="G222" i="1"/>
  <c r="I264" i="1"/>
  <c r="I243" i="1"/>
  <c r="B192" i="1"/>
  <c r="I177" i="1"/>
  <c r="I263" i="1"/>
  <c r="G190" i="1"/>
  <c r="B161" i="1"/>
  <c r="B193" i="1"/>
  <c r="G145" i="1"/>
  <c r="G122" i="1"/>
  <c r="G134" i="1"/>
  <c r="G112" i="1"/>
  <c r="B224" i="1"/>
  <c r="B208" i="1"/>
  <c r="B265" i="1"/>
  <c r="I191" i="1"/>
  <c r="B244" i="1"/>
  <c r="I161" i="1" l="1"/>
  <c r="I193" i="1"/>
  <c r="I192" i="1"/>
  <c r="I208" i="1"/>
  <c r="G207" i="1"/>
  <c r="G223" i="1"/>
  <c r="G264" i="1"/>
  <c r="G243" i="1"/>
  <c r="G176" i="1"/>
  <c r="G177" i="1"/>
  <c r="G263" i="1"/>
  <c r="I224" i="1"/>
  <c r="I244" i="1"/>
  <c r="G191" i="1"/>
  <c r="B209" i="1"/>
  <c r="G160" i="1"/>
  <c r="B210" i="1"/>
  <c r="G123" i="1"/>
  <c r="B245" i="1"/>
  <c r="B225" i="1"/>
  <c r="B266" i="1"/>
  <c r="I265" i="1"/>
  <c r="G7" i="1"/>
  <c r="I245" i="1" l="1"/>
  <c r="I266" i="1"/>
  <c r="G244" i="1"/>
  <c r="G193" i="1"/>
  <c r="G224" i="1"/>
  <c r="G265" i="1"/>
  <c r="G192" i="1"/>
  <c r="G161" i="1"/>
  <c r="I210" i="1"/>
  <c r="I209" i="1"/>
  <c r="B226" i="1"/>
  <c r="I225" i="1"/>
  <c r="G208" i="1"/>
  <c r="B227" i="1"/>
  <c r="B267" i="1"/>
  <c r="B246" i="1"/>
  <c r="I227" i="1" l="1"/>
  <c r="I226" i="1"/>
  <c r="I246" i="1"/>
  <c r="G225" i="1"/>
  <c r="G266" i="1"/>
  <c r="B268" i="1"/>
  <c r="B269" i="1" s="1"/>
  <c r="I267" i="1"/>
  <c r="G209" i="1"/>
  <c r="G210" i="1"/>
  <c r="G245" i="1"/>
  <c r="B247" i="1"/>
  <c r="B248" i="1" s="1"/>
  <c r="I269" i="1" l="1"/>
  <c r="I247" i="1"/>
  <c r="G267" i="1"/>
  <c r="G246" i="1"/>
  <c r="G227" i="1"/>
  <c r="G226" i="1"/>
  <c r="I248" i="1"/>
  <c r="I268" i="1"/>
  <c r="G269" i="1" l="1"/>
  <c r="G247" i="1"/>
  <c r="G248" i="1"/>
  <c r="G268" i="1"/>
  <c r="G48" i="1"/>
  <c r="AI10" i="7" l="1"/>
  <c r="AI9" i="7" l="1"/>
  <c r="AI19" i="7"/>
  <c r="AI20" i="7"/>
  <c r="AI12" i="7"/>
  <c r="E199" i="1"/>
  <c r="AI13" i="7"/>
  <c r="AI15" i="7"/>
  <c r="AI18" i="7"/>
  <c r="AI25" i="7"/>
  <c r="AI16" i="7"/>
  <c r="AI27" i="7"/>
  <c r="AI11" i="7"/>
  <c r="AI14" i="7"/>
  <c r="AI17" i="7"/>
  <c r="AI8" i="7"/>
  <c r="AI23" i="7"/>
  <c r="E233" i="1"/>
  <c r="AH20" i="7"/>
  <c r="AH19" i="7"/>
  <c r="AH27" i="7"/>
  <c r="AH14" i="7"/>
  <c r="AH8" i="7"/>
  <c r="E167" i="1"/>
  <c r="AI22" i="7"/>
  <c r="AH26" i="7"/>
  <c r="AH22" i="7"/>
  <c r="AH18" i="7"/>
  <c r="AH17" i="7"/>
  <c r="AH16" i="7"/>
  <c r="AH10" i="7"/>
  <c r="AH25" i="7"/>
  <c r="AH21" i="7"/>
  <c r="AH24" i="7"/>
  <c r="AH15" i="7"/>
  <c r="E254" i="1"/>
  <c r="AH11" i="7"/>
  <c r="AH13" i="7"/>
  <c r="AH9" i="7"/>
  <c r="AH12" i="7"/>
  <c r="E47" i="1"/>
  <c r="AH23" i="7"/>
  <c r="AJ8" i="7"/>
  <c r="AJ11" i="7"/>
  <c r="AJ17" i="7"/>
  <c r="AJ22" i="7"/>
  <c r="AJ13" i="7"/>
  <c r="AJ18" i="7"/>
  <c r="AJ23" i="7"/>
  <c r="AJ9" i="7"/>
  <c r="AJ14" i="7"/>
  <c r="AJ19" i="7"/>
  <c r="AJ10" i="7"/>
  <c r="AJ15" i="7"/>
  <c r="AJ21" i="7"/>
  <c r="AJ12" i="7"/>
  <c r="AJ20" i="7"/>
  <c r="AJ16" i="7"/>
  <c r="E216" i="1" l="1"/>
  <c r="F216" i="1" s="1"/>
  <c r="AI24" i="7"/>
  <c r="AI21" i="7"/>
  <c r="E151" i="1"/>
  <c r="AI26" i="7"/>
  <c r="E183" i="1"/>
  <c r="F183" i="1" s="1"/>
  <c r="AJ24" i="7"/>
  <c r="E198" i="1"/>
  <c r="F254" i="1"/>
  <c r="G254" i="1"/>
  <c r="AK10" i="7"/>
  <c r="AK15" i="7"/>
  <c r="AK18" i="7"/>
  <c r="AK23" i="7"/>
  <c r="AK8" i="7"/>
  <c r="AK24" i="7"/>
  <c r="AK12" i="7"/>
  <c r="AK9" i="7"/>
  <c r="AK25" i="7"/>
  <c r="AK22" i="7"/>
  <c r="AK19" i="7"/>
  <c r="AK16" i="7"/>
  <c r="AK13" i="7"/>
  <c r="AK14" i="7"/>
  <c r="AK11" i="7"/>
  <c r="AK20" i="7"/>
  <c r="AK17" i="7"/>
  <c r="F167" i="1"/>
  <c r="G167" i="1"/>
  <c r="F233" i="1"/>
  <c r="G233" i="1"/>
  <c r="E232" i="1"/>
  <c r="AJ26" i="7"/>
  <c r="E253" i="1"/>
  <c r="AJ27" i="7"/>
  <c r="AJ25" i="7"/>
  <c r="E215" i="1"/>
  <c r="E58" i="1"/>
  <c r="F47" i="1"/>
  <c r="F58" i="1" s="1"/>
  <c r="F69" i="1" s="1"/>
  <c r="F80" i="1" s="1"/>
  <c r="F91" i="1" s="1"/>
  <c r="F102" i="1" s="1"/>
  <c r="F113" i="1" s="1"/>
  <c r="F124" i="1" s="1"/>
  <c r="F135" i="1" s="1"/>
  <c r="F146" i="1" s="1"/>
  <c r="F162" i="1" s="1"/>
  <c r="F178" i="1" s="1"/>
  <c r="F194" i="1" s="1"/>
  <c r="F211" i="1" s="1"/>
  <c r="F228" i="1" s="1"/>
  <c r="F249" i="1" s="1"/>
  <c r="G47" i="1"/>
  <c r="G199" i="1"/>
  <c r="F199" i="1"/>
  <c r="G216" i="1" l="1"/>
  <c r="G183" i="1"/>
  <c r="F151" i="1"/>
  <c r="G151" i="1"/>
  <c r="AN25" i="7"/>
  <c r="F215" i="1"/>
  <c r="G215" i="1"/>
  <c r="AK27" i="7"/>
  <c r="E257" i="1"/>
  <c r="F232" i="1"/>
  <c r="G232" i="1"/>
  <c r="AK21" i="7"/>
  <c r="F253" i="1"/>
  <c r="G253" i="1"/>
  <c r="E69" i="1"/>
  <c r="G58" i="1"/>
  <c r="E236" i="1"/>
  <c r="AK26" i="7"/>
  <c r="F198" i="1"/>
  <c r="G198" i="1"/>
  <c r="AN8" i="7" l="1"/>
  <c r="AN16" i="7"/>
  <c r="AN12" i="7"/>
  <c r="AN10" i="7"/>
  <c r="AN19" i="7"/>
  <c r="AN13" i="7"/>
  <c r="AN14" i="7"/>
  <c r="AN11" i="7"/>
  <c r="AN21" i="7"/>
  <c r="AN18" i="7"/>
  <c r="AN15" i="7"/>
  <c r="AN9" i="7"/>
  <c r="AN24" i="7"/>
  <c r="AN22" i="7"/>
  <c r="AN20" i="7"/>
  <c r="AN23" i="7"/>
  <c r="AN17" i="7"/>
  <c r="AN26" i="7"/>
  <c r="G69" i="1"/>
  <c r="E80" i="1"/>
  <c r="AM22" i="7"/>
  <c r="AM8" i="7"/>
  <c r="AM12" i="7"/>
  <c r="AM16" i="7"/>
  <c r="AM20" i="7"/>
  <c r="AM25" i="7"/>
  <c r="AM9" i="7"/>
  <c r="AM13" i="7"/>
  <c r="AM10" i="7"/>
  <c r="AM14" i="7"/>
  <c r="AM18" i="7"/>
  <c r="AM23" i="7"/>
  <c r="AM15" i="7"/>
  <c r="AM19" i="7"/>
  <c r="AN27" i="7"/>
  <c r="AL21" i="7"/>
  <c r="AL26" i="7"/>
  <c r="E237" i="1"/>
  <c r="AL20" i="7"/>
  <c r="AL24" i="7"/>
  <c r="AL9" i="7"/>
  <c r="F257" i="1"/>
  <c r="G257" i="1"/>
  <c r="AL17" i="7"/>
  <c r="AL22" i="7"/>
  <c r="AL13" i="7"/>
  <c r="AL8" i="7"/>
  <c r="AL16" i="7"/>
  <c r="AL18" i="7"/>
  <c r="AL25" i="7"/>
  <c r="AL14" i="7"/>
  <c r="AL27" i="7"/>
  <c r="E258" i="1"/>
  <c r="AL23" i="7"/>
  <c r="G236" i="1"/>
  <c r="F236" i="1"/>
  <c r="AL15" i="7"/>
  <c r="AL10" i="7"/>
  <c r="AL11" i="7"/>
  <c r="AL19" i="7"/>
  <c r="AL12" i="7"/>
  <c r="S8" i="1" l="1"/>
  <c r="AM21" i="7"/>
  <c r="F237" i="1"/>
  <c r="G237" i="1"/>
  <c r="AM17" i="7"/>
  <c r="G258" i="1"/>
  <c r="F258" i="1"/>
  <c r="AM26" i="7"/>
  <c r="E238" i="1"/>
  <c r="AM11" i="7"/>
  <c r="E91" i="1"/>
  <c r="G80" i="1"/>
  <c r="AM24" i="7"/>
  <c r="E259" i="1"/>
  <c r="AM27" i="7"/>
  <c r="F259" i="1" l="1"/>
  <c r="G259" i="1"/>
  <c r="F238" i="1"/>
  <c r="G238" i="1"/>
  <c r="E102" i="1"/>
  <c r="G91" i="1"/>
  <c r="G102" i="1" l="1"/>
  <c r="E113" i="1"/>
  <c r="G113" i="1" l="1"/>
  <c r="E124" i="1"/>
  <c r="G124" i="1" l="1"/>
  <c r="E135" i="1"/>
  <c r="E146" i="1" l="1"/>
  <c r="G135" i="1"/>
  <c r="G146" i="1" l="1"/>
  <c r="E162" i="1"/>
  <c r="E178" i="1" l="1"/>
  <c r="G162" i="1"/>
  <c r="G178" i="1" l="1"/>
  <c r="E194" i="1"/>
  <c r="AF15" i="7"/>
  <c r="AF23" i="7"/>
  <c r="AF10" i="7"/>
  <c r="AF18" i="7"/>
  <c r="AF14" i="7"/>
  <c r="AF19" i="7"/>
  <c r="AF22" i="7"/>
  <c r="AF11" i="7"/>
  <c r="AF20" i="7"/>
  <c r="AF17" i="7"/>
  <c r="AF8" i="7"/>
  <c r="AF24" i="7"/>
  <c r="AF21" i="7"/>
  <c r="AF12" i="7"/>
  <c r="AF9" i="7"/>
  <c r="AF25" i="7"/>
  <c r="AF16" i="7"/>
  <c r="AF13" i="7"/>
  <c r="E256" i="1" l="1"/>
  <c r="AF27" i="7"/>
  <c r="G194" i="1"/>
  <c r="E211" i="1"/>
  <c r="AF26" i="7"/>
  <c r="E235" i="1"/>
  <c r="G256" i="1" l="1"/>
  <c r="F256" i="1"/>
  <c r="G235" i="1"/>
  <c r="F235" i="1"/>
  <c r="AG11" i="7"/>
  <c r="AG16" i="7"/>
  <c r="AG8" i="7"/>
  <c r="AG12" i="7"/>
  <c r="AG18" i="7"/>
  <c r="AG15" i="7"/>
  <c r="AG13" i="7"/>
  <c r="AG20" i="7"/>
  <c r="AG9" i="7"/>
  <c r="AG19" i="7"/>
  <c r="AG10" i="7"/>
  <c r="AG17" i="7"/>
  <c r="AG14" i="7"/>
  <c r="G211" i="1"/>
  <c r="E228" i="1"/>
  <c r="AD17" i="7" l="1"/>
  <c r="AD23" i="7"/>
  <c r="AD20" i="7"/>
  <c r="AD15" i="7"/>
  <c r="AD13" i="7"/>
  <c r="AD16" i="7"/>
  <c r="AD18" i="7"/>
  <c r="E212" i="1"/>
  <c r="AD9" i="7"/>
  <c r="AD12" i="7"/>
  <c r="AD19" i="7"/>
  <c r="AD10" i="7"/>
  <c r="E164" i="1"/>
  <c r="AG22" i="7"/>
  <c r="AD11" i="7"/>
  <c r="E196" i="1"/>
  <c r="AG24" i="7"/>
  <c r="AG27" i="7"/>
  <c r="E251" i="1"/>
  <c r="AD14" i="7"/>
  <c r="E229" i="1"/>
  <c r="G228" i="1"/>
  <c r="E249" i="1"/>
  <c r="G249" i="1" s="1"/>
  <c r="AG25" i="7"/>
  <c r="E213" i="1"/>
  <c r="E180" i="1"/>
  <c r="AG23" i="7"/>
  <c r="AE8" i="7"/>
  <c r="AE9" i="7"/>
  <c r="AE14" i="7"/>
  <c r="AE19" i="7"/>
  <c r="AE10" i="7"/>
  <c r="AE15" i="7"/>
  <c r="AE21" i="7"/>
  <c r="AE18" i="7"/>
  <c r="AE11" i="7"/>
  <c r="AE22" i="7"/>
  <c r="AE13" i="7"/>
  <c r="AE23" i="7"/>
  <c r="AE17" i="7"/>
  <c r="AE12" i="7"/>
  <c r="AE20" i="7"/>
  <c r="AE16" i="7"/>
  <c r="AG21" i="7"/>
  <c r="E148" i="1"/>
  <c r="E230" i="1"/>
  <c r="AG26" i="7"/>
  <c r="AD21" i="7"/>
  <c r="E147" i="1"/>
  <c r="AD8" i="7"/>
  <c r="F231" i="1" l="1"/>
  <c r="G231" i="1"/>
  <c r="G165" i="1"/>
  <c r="F165" i="1"/>
  <c r="F252" i="1"/>
  <c r="G252" i="1"/>
  <c r="F197" i="1"/>
  <c r="G197" i="1"/>
  <c r="G181" i="1"/>
  <c r="F181" i="1"/>
  <c r="F214" i="1"/>
  <c r="G214" i="1"/>
  <c r="F149" i="1"/>
  <c r="G149" i="1" s="1"/>
  <c r="E195" i="1"/>
  <c r="G195" i="1" s="1"/>
  <c r="AD27" i="7"/>
  <c r="AD25" i="7"/>
  <c r="R10" i="1"/>
  <c r="AD22" i="7"/>
  <c r="E163" i="1"/>
  <c r="F163" i="1" s="1"/>
  <c r="AD24" i="7"/>
  <c r="AD26" i="7"/>
  <c r="E250" i="1"/>
  <c r="G250" i="1" s="1"/>
  <c r="E179" i="1"/>
  <c r="G179" i="1" s="1"/>
  <c r="R20" i="1"/>
  <c r="R8" i="1"/>
  <c r="R22" i="1"/>
  <c r="R12" i="1"/>
  <c r="E234" i="1"/>
  <c r="AE26" i="7"/>
  <c r="AE25" i="7"/>
  <c r="E217" i="1"/>
  <c r="F250" i="1"/>
  <c r="F180" i="1"/>
  <c r="G180" i="1"/>
  <c r="F179" i="1"/>
  <c r="G147" i="1"/>
  <c r="F147" i="1"/>
  <c r="G230" i="1"/>
  <c r="F230" i="1"/>
  <c r="E255" i="1"/>
  <c r="AE27" i="7"/>
  <c r="R19" i="1"/>
  <c r="R13" i="1"/>
  <c r="R14" i="1"/>
  <c r="R18" i="1"/>
  <c r="G148" i="1"/>
  <c r="F148" i="1"/>
  <c r="G212" i="1"/>
  <c r="F212" i="1"/>
  <c r="F213" i="1"/>
  <c r="G213" i="1"/>
  <c r="F229" i="1"/>
  <c r="G229" i="1"/>
  <c r="F251" i="1"/>
  <c r="G251" i="1"/>
  <c r="F196" i="1"/>
  <c r="G196" i="1"/>
  <c r="E200" i="1"/>
  <c r="AE24" i="7"/>
  <c r="R9" i="1"/>
  <c r="R17" i="1"/>
  <c r="R16" i="1"/>
  <c r="R21" i="1"/>
  <c r="R11" i="1"/>
  <c r="G164" i="1"/>
  <c r="F164" i="1"/>
  <c r="F195" i="1" l="1"/>
  <c r="G163" i="1"/>
  <c r="F200" i="1"/>
  <c r="G200" i="1"/>
  <c r="F255" i="1"/>
  <c r="G255" i="1"/>
  <c r="F217" i="1"/>
  <c r="G217" i="1"/>
  <c r="F234" i="1"/>
  <c r="G234" i="1"/>
  <c r="AT8" i="7" l="1"/>
  <c r="AT11" i="7"/>
  <c r="AT17" i="7"/>
  <c r="AT22" i="7"/>
  <c r="AT27" i="7"/>
  <c r="AT9" i="7"/>
  <c r="AT14" i="7"/>
  <c r="AT19" i="7"/>
  <c r="AT25" i="7"/>
  <c r="AT10" i="7"/>
  <c r="AT15" i="7"/>
  <c r="AT21" i="7"/>
  <c r="AT26" i="7"/>
  <c r="AT13" i="7"/>
  <c r="AT18" i="7"/>
  <c r="AT23" i="7"/>
  <c r="AT20" i="7"/>
  <c r="AT12" i="7"/>
  <c r="AT24" i="7"/>
  <c r="AT16" i="7"/>
  <c r="AV27" i="7" l="1"/>
  <c r="AV11" i="7"/>
  <c r="AV23" i="7"/>
  <c r="AV20" i="7"/>
  <c r="AV17" i="7"/>
  <c r="AV14" i="7"/>
  <c r="AV19" i="7"/>
  <c r="AV12" i="7"/>
  <c r="AV9" i="7"/>
  <c r="AV25" i="7"/>
  <c r="AV22" i="7"/>
  <c r="AV15" i="7"/>
  <c r="AV16" i="7"/>
  <c r="AV13" i="7"/>
  <c r="AV10" i="7"/>
  <c r="AV26" i="7"/>
  <c r="AV8" i="7"/>
  <c r="AV24" i="7"/>
  <c r="AV21" i="7"/>
  <c r="AV18" i="7"/>
  <c r="AR9" i="7"/>
  <c r="AR11" i="7"/>
  <c r="AR19" i="7"/>
  <c r="AR27" i="7"/>
  <c r="AR15" i="7"/>
  <c r="AR23" i="7"/>
  <c r="AR8" i="7"/>
  <c r="AR16" i="7"/>
  <c r="AR24" i="7"/>
  <c r="AR12" i="7"/>
  <c r="AR20" i="7"/>
  <c r="AR18" i="7"/>
  <c r="AR13" i="7"/>
  <c r="AR26" i="7"/>
  <c r="AR10" i="7"/>
  <c r="AR21" i="7"/>
  <c r="AR22" i="7"/>
  <c r="AR17" i="7"/>
  <c r="AR14" i="7"/>
  <c r="AR25" i="7"/>
  <c r="AW9" i="7" l="1"/>
  <c r="AW11" i="7"/>
  <c r="AW19" i="7"/>
  <c r="AW27" i="7"/>
  <c r="AW15" i="7"/>
  <c r="AW23" i="7"/>
  <c r="AW8" i="7"/>
  <c r="AW16" i="7"/>
  <c r="AW24" i="7"/>
  <c r="AW20" i="7"/>
  <c r="AW12" i="7"/>
  <c r="AW22" i="7"/>
  <c r="AW13" i="7"/>
  <c r="AW14" i="7"/>
  <c r="AW21" i="7"/>
  <c r="AW26" i="7"/>
  <c r="AW10" i="7"/>
  <c r="AW17" i="7"/>
  <c r="AW18" i="7"/>
  <c r="AW25" i="7"/>
  <c r="AS10" i="7"/>
  <c r="AS14" i="7"/>
  <c r="AS18" i="7"/>
  <c r="AS22" i="7"/>
  <c r="AS26" i="7"/>
  <c r="AS8" i="7"/>
  <c r="AS12" i="7"/>
  <c r="AS16" i="7"/>
  <c r="AS20" i="7"/>
  <c r="AS24" i="7"/>
  <c r="AS9" i="7"/>
  <c r="AS13" i="7"/>
  <c r="AS17" i="7"/>
  <c r="AS21" i="7"/>
  <c r="AS25" i="7"/>
  <c r="AS23" i="7"/>
  <c r="AS15" i="7"/>
  <c r="AS19" i="7"/>
  <c r="AS11" i="7"/>
  <c r="AS27" i="7"/>
  <c r="AX10" i="7" l="1"/>
  <c r="AX14" i="7"/>
  <c r="AX18" i="7"/>
  <c r="AX22" i="7"/>
  <c r="AX26" i="7"/>
  <c r="AX11" i="7"/>
  <c r="AX8" i="7"/>
  <c r="AX12" i="7"/>
  <c r="AX16" i="7"/>
  <c r="AX20" i="7"/>
  <c r="AX24" i="7"/>
  <c r="AX9" i="7"/>
  <c r="AX13" i="7"/>
  <c r="AX17" i="7"/>
  <c r="AX21" i="7"/>
  <c r="AX25" i="7"/>
  <c r="AX15" i="7"/>
  <c r="AX19" i="7"/>
  <c r="AX23" i="7"/>
  <c r="AX27" i="7"/>
  <c r="AY8" i="7" l="1"/>
  <c r="AY11" i="7"/>
  <c r="AY17" i="7"/>
  <c r="AY22" i="7"/>
  <c r="AY27" i="7"/>
  <c r="AY9" i="7"/>
  <c r="AY14" i="7"/>
  <c r="AY19" i="7"/>
  <c r="AY25" i="7"/>
  <c r="AY10" i="7"/>
  <c r="AY15" i="7"/>
  <c r="AY21" i="7"/>
  <c r="AY26" i="7"/>
  <c r="AY13" i="7"/>
  <c r="AY18" i="7"/>
  <c r="AY23" i="7"/>
  <c r="AY24" i="7"/>
  <c r="AY16" i="7"/>
  <c r="AY12" i="7"/>
  <c r="AY20" i="7"/>
  <c r="AU16" i="7"/>
  <c r="AU25" i="7"/>
  <c r="AU23" i="7"/>
  <c r="AU22" i="7"/>
  <c r="AU21" i="7"/>
  <c r="AU20" i="7"/>
  <c r="AU19" i="7"/>
  <c r="AU18" i="7"/>
  <c r="AU17" i="7"/>
  <c r="AU15" i="7"/>
  <c r="AU24" i="7"/>
  <c r="AU14" i="7"/>
  <c r="AU13" i="7"/>
  <c r="AU11" i="7"/>
  <c r="AU10" i="7"/>
  <c r="AU12" i="7"/>
  <c r="AU9" i="7"/>
  <c r="AU27" i="7"/>
  <c r="AU26" i="7"/>
  <c r="AU8" i="7"/>
  <c r="AZ11" i="7" l="1"/>
  <c r="AZ23" i="7"/>
  <c r="AZ15" i="7"/>
  <c r="AZ19" i="7"/>
  <c r="AZ12" i="7"/>
  <c r="AZ9" i="7"/>
  <c r="AZ25" i="7"/>
  <c r="AZ22" i="7"/>
  <c r="AZ20" i="7"/>
  <c r="AZ17" i="7"/>
  <c r="AZ14" i="7"/>
  <c r="AZ8" i="7"/>
  <c r="AZ24" i="7"/>
  <c r="AZ21" i="7"/>
  <c r="AZ18" i="7"/>
  <c r="AZ27" i="7"/>
  <c r="AZ16" i="7"/>
  <c r="AZ13" i="7"/>
  <c r="AZ10" i="7"/>
  <c r="AZ26" i="7"/>
  <c r="BA9" i="7" l="1"/>
  <c r="BA11" i="7"/>
  <c r="BA19" i="7"/>
  <c r="BA27" i="7"/>
  <c r="BA15" i="7"/>
  <c r="BA23" i="7"/>
  <c r="BA8" i="7"/>
  <c r="BA16" i="7"/>
  <c r="BA24" i="7"/>
  <c r="BA12" i="7"/>
  <c r="BA20" i="7"/>
  <c r="BA26" i="7"/>
  <c r="BA10" i="7"/>
  <c r="BA13" i="7"/>
  <c r="BA18" i="7"/>
  <c r="BA21" i="7"/>
  <c r="BA14" i="7"/>
  <c r="BA17" i="7"/>
  <c r="BA22" i="7"/>
  <c r="BA25" i="7"/>
  <c r="BB10" i="7" l="1"/>
  <c r="BB14" i="7"/>
  <c r="BB18" i="7"/>
  <c r="BB22" i="7"/>
  <c r="BB26" i="7"/>
  <c r="BB8" i="7"/>
  <c r="BB12" i="7"/>
  <c r="BB16" i="7"/>
  <c r="BB20" i="7"/>
  <c r="BB24" i="7"/>
  <c r="BB9" i="7"/>
  <c r="BB13" i="7"/>
  <c r="BB17" i="7"/>
  <c r="BB21" i="7"/>
  <c r="BB25" i="7"/>
  <c r="BB11" i="7"/>
  <c r="BB15" i="7"/>
  <c r="BB19" i="7"/>
  <c r="BB23" i="7"/>
  <c r="BB27" i="7"/>
</calcChain>
</file>

<file path=xl/sharedStrings.xml><?xml version="1.0" encoding="utf-8"?>
<sst xmlns="http://schemas.openxmlformats.org/spreadsheetml/2006/main" count="626" uniqueCount="50">
  <si>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</si>
  <si>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</si>
  <si>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</si>
  <si>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</si>
  <si>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</si>
  <si>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</si>
  <si>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</si>
  <si>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IRP17 Yakima Solar</t>
  </si>
  <si>
    <t>IRP17 Dave Johnston Wind</t>
  </si>
  <si>
    <t>IRP17 Goshen Wind 2</t>
  </si>
  <si>
    <t>BASE</t>
  </si>
  <si>
    <t>AC</t>
  </si>
  <si>
    <t>Cumulative Displ CC Adjusted</t>
  </si>
  <si>
    <t>Base Case Displacement (Deferred MW)</t>
  </si>
  <si>
    <t>IRP Additions (Namepate MW)</t>
  </si>
  <si>
    <t>IRP Thermal</t>
  </si>
  <si>
    <t>IRP Baseload Renewable</t>
  </si>
  <si>
    <t xml:space="preserve">IRP Solar </t>
  </si>
  <si>
    <t xml:space="preserve">IRP Wind </t>
  </si>
  <si>
    <t>Thermal</t>
  </si>
  <si>
    <t>FOT Summer</t>
  </si>
  <si>
    <t>FOT Winter</t>
  </si>
  <si>
    <t>Solar</t>
  </si>
  <si>
    <t>Wind</t>
  </si>
  <si>
    <t>Capacity Contribution</t>
  </si>
  <si>
    <t>IRP17 SOregonCal Solar</t>
  </si>
  <si>
    <t>IRP17 Utah South Solar T</t>
  </si>
  <si>
    <t>IRP17 Utah South Solar F</t>
  </si>
  <si>
    <t>Energy Vision 2020 Wind</t>
  </si>
  <si>
    <t>IRP17 WallaW Wind</t>
  </si>
  <si>
    <t>IRP17 Yakima Wind</t>
  </si>
  <si>
    <t>IRP17 S Oregon Wind</t>
  </si>
  <si>
    <t>IRP17 UT Wind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</si>
  <si>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</si>
  <si>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</si>
  <si>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</si>
  <si>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</si>
  <si>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</si>
  <si>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IRP17 Goshen Wind</t>
  </si>
  <si>
    <t>AC Case Displacement (Deferred MW)</t>
  </si>
  <si>
    <t>IRP17 FOT NOB - SMR</t>
  </si>
  <si>
    <t>IRP17 FOT Mona - SMR</t>
  </si>
  <si>
    <t>IRP17 FOT COB - SMR</t>
  </si>
  <si>
    <t>IRP17 FOT NOB - WTR</t>
  </si>
  <si>
    <t>IRP17 FOT MidColumbia - SMR - 2</t>
  </si>
  <si>
    <t>IRP17 FOT COB - WTR</t>
  </si>
  <si>
    <t>IRP17 FOT MidColumbia - SMR</t>
  </si>
  <si>
    <t>IRP17 FOT MidColumbia - WTR2</t>
  </si>
  <si>
    <t>IRP17 FOT MidColumbia - WTR</t>
  </si>
  <si>
    <t>IRP17 FOT Mona - WTR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</si>
</sst>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0" xfId="0" applyFont="1"/>
    <xf numFmtId="0" fontId="7" fillId="0" borderId="5" xfId="3" applyNumberFormat="1" applyFont="1" applyFill="1" applyBorder="1" applyAlignment="1">
      <alignment horizontal="center" wrapText="1"/>
    </xf>
    <xf numFmtId="165" fontId="7" fillId="0" borderId="6" xfId="3" applyNumberFormat="1" applyFont="1" applyFill="1" applyBorder="1"/>
    <xf numFmtId="0" fontId="7" fillId="0" borderId="7" xfId="3" applyNumberFormat="1" applyFont="1" applyFill="1" applyBorder="1" applyAlignment="1">
      <alignment horizontal="center" wrapText="1"/>
    </xf>
    <xf numFmtId="165" fontId="7" fillId="0" borderId="8" xfId="3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7" fillId="0" borderId="16" xfId="3" applyNumberFormat="1" applyFont="1" applyFill="1" applyBorder="1" applyAlignment="1">
      <alignment horizontal="center" wrapText="1"/>
    </xf>
    <xf numFmtId="164" fontId="6" fillId="0" borderId="14" xfId="3" applyFill="1" applyBorder="1"/>
    <xf numFmtId="164" fontId="8" fillId="0" borderId="14" xfId="3" applyFont="1" applyFill="1" applyBorder="1" applyAlignment="1">
      <alignment horizontal="centerContinuous" wrapText="1"/>
    </xf>
    <xf numFmtId="164" fontId="8" fillId="0" borderId="6" xfId="3" applyFont="1" applyFill="1" applyBorder="1" applyAlignment="1">
      <alignment horizontal="centerContinuous"/>
    </xf>
    <xf numFmtId="164" fontId="8" fillId="0" borderId="11" xfId="3" applyFont="1" applyFill="1" applyBorder="1"/>
    <xf numFmtId="164" fontId="8" fillId="0" borderId="11" xfId="3" applyFont="1" applyFill="1" applyBorder="1" applyAlignment="1">
      <alignment horizontal="center"/>
    </xf>
    <xf numFmtId="0" fontId="6" fillId="0" borderId="16" xfId="3" applyNumberFormat="1" applyFill="1" applyBorder="1" applyAlignment="1">
      <alignment horizontal="center"/>
    </xf>
    <xf numFmtId="167" fontId="6" fillId="0" borderId="16" xfId="5" applyNumberFormat="1" applyFont="1" applyFill="1" applyBorder="1"/>
    <xf numFmtId="0" fontId="6" fillId="0" borderId="17" xfId="3" applyNumberFormat="1" applyFill="1" applyBorder="1" applyAlignment="1">
      <alignment horizontal="center"/>
    </xf>
    <xf numFmtId="167" fontId="6" fillId="0" borderId="17" xfId="5" applyNumberFormat="1" applyFont="1" applyFill="1" applyBorder="1"/>
    <xf numFmtId="164" fontId="8" fillId="0" borderId="15" xfId="3" applyFont="1" applyFill="1" applyBorder="1" applyAlignment="1">
      <alignment horizontal="centerContinuous" wrapText="1"/>
    </xf>
    <xf numFmtId="0" fontId="2" fillId="0" borderId="10" xfId="0" applyFont="1" applyFill="1" applyBorder="1" applyAlignment="1">
      <alignment wrapText="1"/>
    </xf>
    <xf numFmtId="41" fontId="6" fillId="0" borderId="16" xfId="5" applyNumberFormat="1" applyFont="1" applyFill="1" applyBorder="1"/>
    <xf numFmtId="41" fontId="6" fillId="0" borderId="7" xfId="5" applyNumberFormat="1" applyFont="1" applyFill="1" applyBorder="1"/>
    <xf numFmtId="164" fontId="8" fillId="0" borderId="5" xfId="3" applyFont="1" applyFill="1" applyBorder="1" applyAlignment="1">
      <alignment horizontal="centerContinuous" wrapText="1"/>
    </xf>
    <xf numFmtId="0" fontId="0" fillId="0" borderId="10" xfId="0" applyBorder="1"/>
    <xf numFmtId="0" fontId="0" fillId="0" borderId="16" xfId="0" applyBorder="1"/>
    <xf numFmtId="0" fontId="0" fillId="0" borderId="8" xfId="0" applyBorder="1"/>
    <xf numFmtId="166" fontId="0" fillId="0" borderId="0" xfId="1" applyNumberFormat="1" applyFont="1" applyBorder="1"/>
    <xf numFmtId="0" fontId="0" fillId="0" borderId="17" xfId="0" applyBorder="1"/>
    <xf numFmtId="166" fontId="0" fillId="0" borderId="18" xfId="1" applyNumberFormat="1" applyFont="1" applyBorder="1"/>
    <xf numFmtId="41" fontId="6" fillId="0" borderId="17" xfId="5" applyNumberFormat="1" applyFont="1" applyFill="1" applyBorder="1"/>
    <xf numFmtId="41" fontId="6" fillId="0" borderId="9" xfId="5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6" fontId="0" fillId="0" borderId="5" xfId="0" applyNumberFormat="1" applyFill="1" applyBorder="1"/>
    <xf numFmtId="166" fontId="0" fillId="0" borderId="7" xfId="0" applyNumberFormat="1" applyFill="1" applyBorder="1"/>
    <xf numFmtId="0" fontId="0" fillId="0" borderId="0" xfId="0" applyFill="1"/>
    <xf numFmtId="165" fontId="7" fillId="2" borderId="14" xfId="3" applyNumberFormat="1" applyFont="1" applyFill="1" applyBorder="1"/>
    <xf numFmtId="166" fontId="0" fillId="2" borderId="6" xfId="0" applyNumberFormat="1" applyFill="1" applyBorder="1"/>
    <xf numFmtId="165" fontId="7" fillId="2" borderId="16" xfId="3" applyNumberFormat="1" applyFont="1" applyFill="1" applyBorder="1"/>
    <xf numFmtId="165" fontId="7" fillId="2" borderId="7" xfId="3" applyNumberFormat="1" applyFont="1" applyFill="1" applyBorder="1"/>
    <xf numFmtId="0" fontId="2" fillId="0" borderId="14" xfId="0" applyFont="1" applyBorder="1"/>
    <xf numFmtId="0" fontId="2" fillId="0" borderId="15" xfId="0" applyFont="1" applyBorder="1"/>
    <xf numFmtId="0" fontId="2" fillId="0" borderId="6" xfId="0" applyFont="1" applyBorder="1"/>
    <xf numFmtId="0" fontId="2" fillId="0" borderId="16" xfId="0" applyFont="1" applyBorder="1"/>
    <xf numFmtId="168" fontId="2" fillId="0" borderId="0" xfId="2" applyNumberFormat="1" applyFont="1" applyBorder="1"/>
    <xf numFmtId="0" fontId="2" fillId="0" borderId="8" xfId="0" applyFont="1" applyBorder="1"/>
    <xf numFmtId="0" fontId="2" fillId="0" borderId="0" xfId="0" applyFont="1"/>
    <xf numFmtId="0" fontId="7" fillId="0" borderId="14" xfId="3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5" fontId="7" fillId="2" borderId="5" xfId="3" applyNumberFormat="1" applyFont="1" applyFill="1" applyBorder="1"/>
    <xf numFmtId="165" fontId="7" fillId="0" borderId="0" xfId="3" applyNumberFormat="1" applyFont="1" applyFill="1" applyBorder="1"/>
    <xf numFmtId="0" fontId="2" fillId="0" borderId="8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165" fontId="7" fillId="0" borderId="18" xfId="3" applyNumberFormat="1" applyFont="1" applyFill="1" applyBorder="1"/>
    <xf numFmtId="165" fontId="7" fillId="2" borderId="0" xfId="3" applyNumberFormat="1" applyFont="1" applyFill="1" applyBorder="1"/>
    <xf numFmtId="0" fontId="2" fillId="3" borderId="16" xfId="0" applyFont="1" applyFill="1" applyBorder="1" applyAlignment="1">
      <alignment wrapText="1"/>
    </xf>
    <xf numFmtId="0" fontId="2" fillId="0" borderId="16" xfId="0" applyFont="1" applyFill="1" applyBorder="1"/>
    <xf numFmtId="0" fontId="0" fillId="0" borderId="0" xfId="0" applyBorder="1"/>
    <xf numFmtId="0" fontId="7" fillId="0" borderId="17" xfId="3" applyNumberFormat="1" applyFont="1" applyFill="1" applyBorder="1" applyAlignment="1">
      <alignment horizontal="center" wrapText="1"/>
    </xf>
    <xf numFmtId="166" fontId="0" fillId="0" borderId="9" xfId="0" applyNumberFormat="1" applyFill="1" applyBorder="1"/>
    <xf numFmtId="43" fontId="0" fillId="0" borderId="0" xfId="0" applyNumberFormat="1"/>
    <xf numFmtId="0" fontId="6" fillId="0" borderId="0" xfId="3" applyNumberFormat="1" applyFill="1" applyBorder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0" fontId="0" fillId="0" borderId="0" xfId="0" applyFill="1" applyBorder="1"/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164" fontId="8" fillId="0" borderId="19" xfId="3" applyFont="1" applyFill="1" applyBorder="1" applyAlignment="1">
      <alignment horizontal="center"/>
    </xf>
    <xf numFmtId="164" fontId="8" fillId="0" borderId="20" xfId="3" applyFont="1" applyFill="1" applyBorder="1" applyAlignment="1">
      <alignment horizontal="center"/>
    </xf>
    <xf numFmtId="164" fontId="8" fillId="0" borderId="21" xfId="3" applyFont="1" applyFill="1" applyBorder="1" applyAlignment="1">
      <alignment horizontal="center"/>
    </xf>
  </cellXfs>
  <cellStyles count="7">
    <cellStyle name="Comma" xfId="1" builtinId="3"/>
    <cellStyle name="Comma 2" xfId="5"/>
    <cellStyle name="Currency 2" xfId="4"/>
    <cellStyle name="Normal" xfId="0" builtinId="0"/>
    <cellStyle name="Normal 176" xfId="6"/>
    <cellStyle name="Normal_xAC_Demand (Avoided Cost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showGridLines="0" tabSelected="1" topLeftCell="G1" zoomScale="70" zoomScaleNormal="70" workbookViewId="0">
      <selection activeCell="I12" sqref="I12"/>
    </sheetView>
  </sheetViews>
  <sheetFormatPr defaultRowHeight="15" x14ac:dyDescent="0.25"/>
  <cols>
    <col min="1" max="1" width="9.140625" customWidth="1"/>
    <col min="2" max="2" width="9.140625" style="40"/>
    <col min="3" max="3" width="31.140625" style="40" customWidth="1"/>
    <col min="4" max="4" width="12.28515625" style="40" customWidth="1"/>
    <col min="5" max="6" width="14.5703125" style="40" customWidth="1"/>
    <col min="7" max="7" width="13.85546875" style="40" customWidth="1"/>
    <col min="8" max="9" width="9.140625" customWidth="1"/>
    <col min="10" max="10" width="1" customWidth="1"/>
    <col min="11" max="11" width="5.85546875" customWidth="1"/>
    <col min="13" max="13" width="13.28515625" customWidth="1"/>
    <col min="14" max="14" width="16.42578125" customWidth="1"/>
    <col min="15" max="16" width="13.140625" customWidth="1"/>
    <col min="17" max="17" width="10.28515625" customWidth="1"/>
    <col min="18" max="18" width="13.85546875" customWidth="1"/>
    <col min="19" max="19" width="14.85546875" customWidth="1"/>
    <col min="20" max="20" width="16.140625" customWidth="1"/>
    <col min="21" max="21" width="18.42578125" customWidth="1"/>
  </cols>
  <sheetData>
    <row r="1" spans="1:21" x14ac:dyDescent="0.25">
      <c r="B1" s="30"/>
      <c r="C1" s="30"/>
      <c r="D1" s="30"/>
      <c r="E1" s="30"/>
      <c r="F1" s="30"/>
      <c r="G1" s="30"/>
    </row>
    <row r="2" spans="1:21" ht="18.75" x14ac:dyDescent="0.3">
      <c r="A2" s="1"/>
      <c r="B2" s="31" t="s">
        <v>0</v>
      </c>
      <c r="C2" s="31"/>
      <c r="D2" s="31"/>
      <c r="E2" s="31"/>
      <c r="F2" s="31"/>
      <c r="G2" s="31"/>
    </row>
    <row r="3" spans="1:21" ht="15.75" thickBot="1" x14ac:dyDescent="0.3">
      <c r="A3" s="1"/>
      <c r="B3" s="30"/>
      <c r="C3" s="30"/>
      <c r="D3" s="30"/>
      <c r="E3" s="30"/>
      <c r="F3" s="30"/>
      <c r="G3" s="30"/>
    </row>
    <row r="4" spans="1:21" ht="15.75" customHeight="1" thickBot="1" x14ac:dyDescent="0.3">
      <c r="A4" s="1"/>
      <c r="B4" s="71" t="s">
        <v>1</v>
      </c>
      <c r="C4" s="72"/>
      <c r="D4" s="72"/>
      <c r="E4" s="72"/>
      <c r="F4" s="72"/>
      <c r="G4" s="73"/>
      <c r="R4" s="40"/>
      <c r="S4" s="40"/>
      <c r="T4" s="40"/>
      <c r="U4" s="40"/>
    </row>
    <row r="5" spans="1:21" ht="15.75" thickBot="1" x14ac:dyDescent="0.3">
      <c r="A5" s="1"/>
      <c r="B5" s="6"/>
      <c r="C5" s="32"/>
      <c r="D5" s="6"/>
      <c r="E5" s="6"/>
      <c r="F5" s="6"/>
      <c r="G5" s="6"/>
      <c r="R5" s="40"/>
      <c r="S5" s="40"/>
      <c r="T5" s="40"/>
      <c r="U5" s="40"/>
    </row>
    <row r="6" spans="1:21" ht="39" customHeight="1" thickBot="1" x14ac:dyDescent="0.3">
      <c r="A6" s="1"/>
      <c r="B6" s="33" t="s">
        <v>2</v>
      </c>
      <c r="C6" s="34" t="s">
        <v>3</v>
      </c>
      <c r="D6" s="33" t="s">
        <v>5</v>
      </c>
      <c r="E6" s="35" t="s">
        <v>35</v>
      </c>
      <c r="F6" s="36" t="s">
        <v>36</v>
      </c>
      <c r="G6" s="37" t="s">
        <v>4</v>
      </c>
      <c r="I6" s="6" t="s">
        <v>6</v>
      </c>
      <c r="L6" s="8"/>
      <c r="M6" s="74" t="s">
        <v>14</v>
      </c>
      <c r="N6" s="75"/>
      <c r="O6" s="75"/>
      <c r="P6" s="76"/>
      <c r="Q6" s="9" t="s">
        <v>13</v>
      </c>
      <c r="R6" s="17"/>
      <c r="S6" s="17"/>
      <c r="T6" s="10"/>
      <c r="U6" s="21"/>
    </row>
    <row r="7" spans="1:21" ht="28.5" customHeight="1" x14ac:dyDescent="0.25">
      <c r="B7" s="2">
        <v>2017</v>
      </c>
      <c r="C7" s="3" t="s">
        <v>40</v>
      </c>
      <c r="D7" s="3">
        <v>90.3</v>
      </c>
      <c r="E7" s="3">
        <v>-10.392452830188681</v>
      </c>
      <c r="F7" s="3">
        <v>-10.392452830188681</v>
      </c>
      <c r="G7" s="38">
        <f t="shared" ref="G7" si="0">D7-IF(I7="Summer",E7,F7)</f>
        <v>100.69245283018867</v>
      </c>
      <c r="I7" t="str">
        <f>IF(ISNUMBER(FIND("SMR",C7)),"Summer","Winter")</f>
        <v>Summer</v>
      </c>
      <c r="L7" s="11" t="s">
        <v>2</v>
      </c>
      <c r="M7" s="18" t="s">
        <v>15</v>
      </c>
      <c r="N7" s="18" t="s">
        <v>16</v>
      </c>
      <c r="O7" s="18" t="s">
        <v>17</v>
      </c>
      <c r="P7" s="18" t="s">
        <v>18</v>
      </c>
      <c r="Q7" s="12" t="s">
        <v>19</v>
      </c>
      <c r="R7" s="12" t="s">
        <v>22</v>
      </c>
      <c r="S7" s="12" t="s">
        <v>23</v>
      </c>
      <c r="T7" s="12" t="s">
        <v>20</v>
      </c>
      <c r="U7" s="12" t="s">
        <v>21</v>
      </c>
    </row>
    <row r="8" spans="1:21" x14ac:dyDescent="0.25">
      <c r="B8" s="4">
        <v>2017</v>
      </c>
      <c r="C8" s="5" t="s">
        <v>41</v>
      </c>
      <c r="D8" s="5">
        <v>0</v>
      </c>
      <c r="E8" s="5">
        <v>0</v>
      </c>
      <c r="F8" s="5">
        <v>0</v>
      </c>
      <c r="G8" s="39">
        <f t="shared" ref="G8:G46" si="1">D8-IF(I8="Summer",E8,F8)</f>
        <v>0</v>
      </c>
      <c r="I8" t="str">
        <f t="shared" ref="I8:I71" si="2">IF(ISNUMBER(FIND("SMR",C8)),"Summer","Winter")</f>
        <v>Summer</v>
      </c>
      <c r="L8" s="13">
        <v>2017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9">
        <f>Displacement!B8/Displacement!$B$6+Displacement!C8/Displacement!$C$6+Displacement!D8/Displacement!$D$6+Displacement!E8/Displacement!$E$6</f>
        <v>0</v>
      </c>
      <c r="S8" s="19">
        <f>Displacement!F8/Displacement!$F$6+Displacement!G8/Displacement!$G$6+Displacement!H8/Displacement!$H$6+Displacement!I8/Displacement!$I$6+Displacement!J8/Displacement!$J$6+Displacement!K8/Displacement!$K$6+Displacement!L8/Displacement!$L$6</f>
        <v>0</v>
      </c>
      <c r="T8" s="19">
        <v>-11.016000000000002</v>
      </c>
      <c r="U8" s="20">
        <v>-11.016000000000002</v>
      </c>
    </row>
    <row r="9" spans="1:21" x14ac:dyDescent="0.25">
      <c r="B9" s="4">
        <v>2017</v>
      </c>
      <c r="C9" s="5" t="s">
        <v>42</v>
      </c>
      <c r="D9" s="5">
        <v>0</v>
      </c>
      <c r="E9" s="5">
        <v>0</v>
      </c>
      <c r="F9" s="5">
        <v>0</v>
      </c>
      <c r="G9" s="39">
        <f t="shared" si="1"/>
        <v>0</v>
      </c>
      <c r="I9" t="str">
        <f t="shared" si="2"/>
        <v>Summer</v>
      </c>
      <c r="L9" s="13">
        <f>L8+1</f>
        <v>2018</v>
      </c>
      <c r="M9" s="14">
        <v>0</v>
      </c>
      <c r="N9" s="14">
        <v>0</v>
      </c>
      <c r="O9" s="14">
        <v>0</v>
      </c>
      <c r="P9" s="14">
        <v>0</v>
      </c>
      <c r="Q9" s="19">
        <v>0</v>
      </c>
      <c r="R9" s="19">
        <f>Displacement!B9/Displacement!$B$6+Displacement!C9/Displacement!$C$6+Displacement!D9/Displacement!$D$6+Displacement!E9/Displacement!$E$6</f>
        <v>0</v>
      </c>
      <c r="S9" s="19">
        <f>Displacement!F9/Displacement!$F$6+Displacement!G9/Displacement!$G$6+Displacement!H9/Displacement!$H$6+Displacement!I9/Displacement!$I$6+Displacement!J9/Displacement!$J$6+Displacement!K9/Displacement!$K$6+Displacement!L9/Displacement!$L$6</f>
        <v>0</v>
      </c>
      <c r="T9" s="20">
        <v>-218.10892000000104</v>
      </c>
      <c r="U9" s="20">
        <v>-218.10892000000104</v>
      </c>
    </row>
    <row r="10" spans="1:21" x14ac:dyDescent="0.25">
      <c r="B10" s="4">
        <v>2017</v>
      </c>
      <c r="C10" s="5" t="s">
        <v>43</v>
      </c>
      <c r="D10" s="5">
        <v>0</v>
      </c>
      <c r="E10" s="5">
        <v>0</v>
      </c>
      <c r="F10" s="5">
        <v>0</v>
      </c>
      <c r="G10" s="39">
        <f t="shared" si="1"/>
        <v>0</v>
      </c>
      <c r="I10" t="str">
        <f t="shared" si="2"/>
        <v>Winter</v>
      </c>
      <c r="L10" s="13">
        <f t="shared" ref="L10:L27" si="3">L9+1</f>
        <v>2019</v>
      </c>
      <c r="M10" s="14">
        <v>0</v>
      </c>
      <c r="N10" s="14">
        <v>0</v>
      </c>
      <c r="O10" s="14">
        <v>0</v>
      </c>
      <c r="P10" s="14">
        <v>0</v>
      </c>
      <c r="Q10" s="19">
        <v>0</v>
      </c>
      <c r="R10" s="19">
        <f>Displacement!B10/Displacement!$B$6+Displacement!C10/Displacement!$C$6+Displacement!D10/Displacement!$D$6+Displacement!E10/Displacement!$E$6</f>
        <v>0</v>
      </c>
      <c r="S10" s="19">
        <f>Displacement!F10/Displacement!$F$6+Displacement!G10/Displacement!$G$6+Displacement!H10/Displacement!$H$6+Displacement!I10/Displacement!$I$6+Displacement!J10/Displacement!$J$6+Displacement!K10/Displacement!$K$6+Displacement!L10/Displacement!$L$6</f>
        <v>0</v>
      </c>
      <c r="T10" s="20">
        <v>-150.6051154000003</v>
      </c>
      <c r="U10" s="20">
        <v>-150.6051154000003</v>
      </c>
    </row>
    <row r="11" spans="1:21" x14ac:dyDescent="0.25">
      <c r="B11" s="4">
        <v>2017</v>
      </c>
      <c r="C11" s="5" t="s">
        <v>44</v>
      </c>
      <c r="D11" s="5">
        <v>0</v>
      </c>
      <c r="E11" s="5">
        <v>0</v>
      </c>
      <c r="F11" s="5">
        <v>0</v>
      </c>
      <c r="G11" s="39">
        <f t="shared" si="1"/>
        <v>0</v>
      </c>
      <c r="I11" t="str">
        <f t="shared" si="2"/>
        <v>Summer</v>
      </c>
      <c r="L11" s="13">
        <f t="shared" si="3"/>
        <v>2020</v>
      </c>
      <c r="M11" s="14">
        <v>0</v>
      </c>
      <c r="N11" s="14">
        <v>0</v>
      </c>
      <c r="O11" s="14">
        <v>0</v>
      </c>
      <c r="P11" s="14">
        <v>0</v>
      </c>
      <c r="Q11" s="19">
        <v>0</v>
      </c>
      <c r="R11" s="19">
        <f>Displacement!B11/Displacement!$B$6+Displacement!C11/Displacement!$C$6+Displacement!D11/Displacement!$D$6+Displacement!E11/Displacement!$E$6</f>
        <v>0</v>
      </c>
      <c r="S11" s="19">
        <f>Displacement!F11/Displacement!$F$6+Displacement!G11/Displacement!$G$6+Displacement!H11/Displacement!$H$6+Displacement!I11/Displacement!$I$6+Displacement!J11/Displacement!$J$6+Displacement!K11/Displacement!$K$6+Displacement!L11/Displacement!$L$6</f>
        <v>0</v>
      </c>
      <c r="T11" s="20">
        <v>157.61191517699936</v>
      </c>
      <c r="U11" s="20">
        <v>157.61191517699936</v>
      </c>
    </row>
    <row r="12" spans="1:21" x14ac:dyDescent="0.25">
      <c r="B12" s="4">
        <v>2017</v>
      </c>
      <c r="C12" s="5" t="s">
        <v>45</v>
      </c>
      <c r="D12" s="5">
        <v>0</v>
      </c>
      <c r="E12" s="5">
        <v>0</v>
      </c>
      <c r="F12" s="5">
        <v>0</v>
      </c>
      <c r="G12" s="39">
        <f t="shared" si="1"/>
        <v>0</v>
      </c>
      <c r="I12" t="str">
        <f t="shared" si="2"/>
        <v>Winter</v>
      </c>
      <c r="L12" s="13">
        <f t="shared" si="3"/>
        <v>2021</v>
      </c>
      <c r="M12" s="14">
        <v>0</v>
      </c>
      <c r="N12" s="14">
        <v>0</v>
      </c>
      <c r="O12" s="14">
        <v>0</v>
      </c>
      <c r="P12" s="14">
        <v>1149.3</v>
      </c>
      <c r="Q12" s="19">
        <v>0</v>
      </c>
      <c r="R12" s="19">
        <f>Displacement!B12/Displacement!$B$6+Displacement!C12/Displacement!$C$6+Displacement!D12/Displacement!$D$6+Displacement!E12/Displacement!$E$6</f>
        <v>0</v>
      </c>
      <c r="S12" s="19">
        <f>Displacement!F12/Displacement!$F$6+Displacement!G12/Displacement!$G$6+Displacement!H12/Displacement!$H$6+Displacement!I12/Displacement!$I$6+Displacement!J12/Displacement!$J$6+Displacement!K12/Displacement!$K$6+Displacement!L12/Displacement!$L$6</f>
        <v>0</v>
      </c>
      <c r="T12" s="20">
        <v>395.2</v>
      </c>
      <c r="U12" s="20">
        <v>302.8</v>
      </c>
    </row>
    <row r="13" spans="1:21" x14ac:dyDescent="0.25">
      <c r="B13" s="4">
        <v>2017</v>
      </c>
      <c r="C13" s="5" t="s">
        <v>46</v>
      </c>
      <c r="D13" s="5">
        <v>311.39999999999998</v>
      </c>
      <c r="E13" s="5">
        <v>0</v>
      </c>
      <c r="F13" s="5">
        <v>0</v>
      </c>
      <c r="G13" s="39">
        <f t="shared" si="1"/>
        <v>311.39999999999998</v>
      </c>
      <c r="I13" t="str">
        <f t="shared" si="2"/>
        <v>Summer</v>
      </c>
      <c r="L13" s="13">
        <f t="shared" si="3"/>
        <v>2022</v>
      </c>
      <c r="M13" s="14">
        <v>0</v>
      </c>
      <c r="N13" s="14">
        <v>0</v>
      </c>
      <c r="O13" s="14">
        <v>0</v>
      </c>
      <c r="P13" s="14">
        <v>1149.3</v>
      </c>
      <c r="Q13" s="19">
        <v>0</v>
      </c>
      <c r="R13" s="19">
        <f>Displacement!B13/Displacement!$B$6+Displacement!C13/Displacement!$C$6+Displacement!D13/Displacement!$D$6+Displacement!E13/Displacement!$E$6</f>
        <v>0</v>
      </c>
      <c r="S13" s="19">
        <f>Displacement!F13/Displacement!$F$6+Displacement!G13/Displacement!$G$6+Displacement!H13/Displacement!$H$6+Displacement!I13/Displacement!$I$6+Displacement!J13/Displacement!$J$6+Displacement!K13/Displacement!$K$6+Displacement!L13/Displacement!$L$6</f>
        <v>0</v>
      </c>
      <c r="T13" s="20">
        <v>444.8</v>
      </c>
      <c r="U13" s="20">
        <v>304.60000000000002</v>
      </c>
    </row>
    <row r="14" spans="1:21" x14ac:dyDescent="0.25">
      <c r="B14" s="4">
        <v>2017</v>
      </c>
      <c r="C14" s="5" t="s">
        <v>47</v>
      </c>
      <c r="D14" s="5">
        <v>0</v>
      </c>
      <c r="E14" s="5">
        <v>0</v>
      </c>
      <c r="F14" s="5">
        <v>0</v>
      </c>
      <c r="G14" s="39">
        <f t="shared" si="1"/>
        <v>0</v>
      </c>
      <c r="I14" t="str">
        <f t="shared" si="2"/>
        <v>Winter</v>
      </c>
      <c r="L14" s="13">
        <f t="shared" si="3"/>
        <v>2023</v>
      </c>
      <c r="M14" s="14">
        <v>0</v>
      </c>
      <c r="N14" s="14">
        <v>0</v>
      </c>
      <c r="O14" s="14">
        <v>0</v>
      </c>
      <c r="P14" s="14">
        <v>1149.3</v>
      </c>
      <c r="Q14" s="19">
        <v>0</v>
      </c>
      <c r="R14" s="19">
        <f>Displacement!B14/Displacement!$B$6+Displacement!C14/Displacement!$C$6+Displacement!D14/Displacement!$D$6+Displacement!E14/Displacement!$E$6</f>
        <v>0</v>
      </c>
      <c r="S14" s="19">
        <f>Displacement!F14/Displacement!$F$6+Displacement!G14/Displacement!$G$6+Displacement!H14/Displacement!$H$6+Displacement!I14/Displacement!$I$6+Displacement!J14/Displacement!$J$6+Displacement!K14/Displacement!$K$6+Displacement!L14/Displacement!$L$6</f>
        <v>0</v>
      </c>
      <c r="T14" s="20">
        <v>418.7</v>
      </c>
      <c r="U14" s="20">
        <v>310.3</v>
      </c>
    </row>
    <row r="15" spans="1:21" x14ac:dyDescent="0.25">
      <c r="B15" s="4">
        <v>2017</v>
      </c>
      <c r="C15" s="5" t="s">
        <v>48</v>
      </c>
      <c r="D15" s="5">
        <v>253.2</v>
      </c>
      <c r="E15" s="5">
        <v>0</v>
      </c>
      <c r="F15" s="5">
        <v>0</v>
      </c>
      <c r="G15" s="39">
        <f t="shared" si="1"/>
        <v>253.2</v>
      </c>
      <c r="I15" t="str">
        <f t="shared" si="2"/>
        <v>Winter</v>
      </c>
      <c r="L15" s="13">
        <f t="shared" si="3"/>
        <v>2024</v>
      </c>
      <c r="M15" s="14">
        <v>0</v>
      </c>
      <c r="N15" s="14">
        <v>0</v>
      </c>
      <c r="O15" s="14">
        <v>0</v>
      </c>
      <c r="P15" s="14">
        <v>1149.3</v>
      </c>
      <c r="Q15" s="19">
        <v>0</v>
      </c>
      <c r="R15" s="19"/>
      <c r="S15" s="19">
        <f>Displacement!F15/Displacement!$F$6+Displacement!G15/Displacement!$G$6+Displacement!H15/Displacement!$H$6+Displacement!I15/Displacement!$I$6+Displacement!J15/Displacement!$J$6+Displacement!K15/Displacement!$K$6+Displacement!L15/Displacement!$L$6</f>
        <v>0</v>
      </c>
      <c r="T15" s="20">
        <v>428.2</v>
      </c>
      <c r="U15" s="20">
        <v>304</v>
      </c>
    </row>
    <row r="16" spans="1:21" x14ac:dyDescent="0.25">
      <c r="B16" s="4">
        <v>2017</v>
      </c>
      <c r="C16" s="5" t="s">
        <v>49</v>
      </c>
      <c r="D16" s="5">
        <v>0</v>
      </c>
      <c r="E16" s="5">
        <v>0</v>
      </c>
      <c r="F16" s="5">
        <v>0</v>
      </c>
      <c r="G16" s="39">
        <f t="shared" si="1"/>
        <v>0</v>
      </c>
      <c r="I16" t="str">
        <f t="shared" si="2"/>
        <v>Winter</v>
      </c>
      <c r="L16" s="13">
        <f t="shared" si="3"/>
        <v>2025</v>
      </c>
      <c r="M16" s="14">
        <v>0</v>
      </c>
      <c r="N16" s="14">
        <v>0</v>
      </c>
      <c r="O16" s="14">
        <v>0</v>
      </c>
      <c r="P16" s="14">
        <v>1149.3</v>
      </c>
      <c r="Q16" s="19">
        <v>0</v>
      </c>
      <c r="R16" s="19">
        <f>Displacement!B15/Displacement!$B$6+Displacement!C15/Displacement!$C$6+Displacement!D15/Displacement!$D$6+Displacement!E15/Displacement!$E$6</f>
        <v>0</v>
      </c>
      <c r="S16" s="19">
        <f>Displacement!F16/Displacement!$F$6+Displacement!G16/Displacement!$G$6+Displacement!H16/Displacement!$H$6+Displacement!I16/Displacement!$I$6+Displacement!J16/Displacement!$J$6+Displacement!K16/Displacement!$K$6+Displacement!L16/Displacement!$L$6</f>
        <v>0</v>
      </c>
      <c r="T16" s="20">
        <v>537.79999999999995</v>
      </c>
      <c r="U16" s="20">
        <v>316.89999999999998</v>
      </c>
    </row>
    <row r="17" spans="2:21" x14ac:dyDescent="0.25">
      <c r="B17" s="2">
        <v>2018</v>
      </c>
      <c r="C17" s="3" t="s">
        <v>41</v>
      </c>
      <c r="D17" s="3">
        <v>0</v>
      </c>
      <c r="E17" s="3">
        <v>-205.76313207547267</v>
      </c>
      <c r="F17" s="3">
        <v>-205.76313207547267</v>
      </c>
      <c r="G17" s="38">
        <f t="shared" si="1"/>
        <v>205.76313207547267</v>
      </c>
      <c r="I17" t="str">
        <f t="shared" si="2"/>
        <v>Summer</v>
      </c>
      <c r="L17" s="13">
        <f t="shared" si="3"/>
        <v>2026</v>
      </c>
      <c r="M17" s="14">
        <v>0</v>
      </c>
      <c r="N17" s="14">
        <v>0</v>
      </c>
      <c r="O17" s="14">
        <v>0</v>
      </c>
      <c r="P17" s="14">
        <v>1149.3</v>
      </c>
      <c r="Q17" s="19">
        <v>0</v>
      </c>
      <c r="R17" s="19">
        <f>Displacement!B16/Displacement!$B$6+Displacement!C16/Displacement!$C$6+Displacement!D16/Displacement!$D$6+Displacement!E16/Displacement!$E$6</f>
        <v>0</v>
      </c>
      <c r="S17" s="19">
        <f>Displacement!F17/Displacement!$F$6+Displacement!G17/Displacement!$G$6+Displacement!H17/Displacement!$H$6+Displacement!I17/Displacement!$I$6+Displacement!J17/Displacement!$J$6+Displacement!K17/Displacement!$K$6+Displacement!L17/Displacement!$L$6</f>
        <v>0</v>
      </c>
      <c r="T17" s="20">
        <v>499.3</v>
      </c>
      <c r="U17" s="20">
        <v>329.6</v>
      </c>
    </row>
    <row r="18" spans="2:21" x14ac:dyDescent="0.25">
      <c r="B18" s="4">
        <v>2018</v>
      </c>
      <c r="C18" s="5" t="s">
        <v>40</v>
      </c>
      <c r="D18" s="5">
        <v>3.8</v>
      </c>
      <c r="E18" s="5">
        <v>0</v>
      </c>
      <c r="F18" s="5">
        <v>0</v>
      </c>
      <c r="G18" s="39">
        <f t="shared" si="1"/>
        <v>3.8</v>
      </c>
      <c r="I18" t="str">
        <f t="shared" si="2"/>
        <v>Summer</v>
      </c>
      <c r="L18" s="13">
        <f t="shared" si="3"/>
        <v>2027</v>
      </c>
      <c r="M18" s="14">
        <v>0</v>
      </c>
      <c r="N18" s="14">
        <v>0</v>
      </c>
      <c r="O18" s="14">
        <v>0</v>
      </c>
      <c r="P18" s="14">
        <v>1149.3</v>
      </c>
      <c r="Q18" s="19">
        <v>0</v>
      </c>
      <c r="R18" s="19">
        <f>Displacement!B17/Displacement!$B$6+Displacement!C17/Displacement!$C$6+Displacement!D17/Displacement!$D$6+Displacement!E17/Displacement!$E$6</f>
        <v>0</v>
      </c>
      <c r="S18" s="19">
        <f>Displacement!F18/Displacement!$F$6+Displacement!G18/Displacement!$G$6+Displacement!H18/Displacement!$H$6+Displacement!I18/Displacement!$I$6+Displacement!J18/Displacement!$J$6+Displacement!K18/Displacement!$K$6+Displacement!L18/Displacement!$L$6</f>
        <v>0</v>
      </c>
      <c r="T18" s="20">
        <v>500</v>
      </c>
      <c r="U18" s="20">
        <v>343.4</v>
      </c>
    </row>
    <row r="19" spans="2:21" x14ac:dyDescent="0.25">
      <c r="B19" s="4">
        <v>2018</v>
      </c>
      <c r="C19" s="5" t="s">
        <v>42</v>
      </c>
      <c r="D19" s="5">
        <v>0</v>
      </c>
      <c r="E19" s="5">
        <v>0</v>
      </c>
      <c r="F19" s="5">
        <v>0</v>
      </c>
      <c r="G19" s="39">
        <f t="shared" si="1"/>
        <v>0</v>
      </c>
      <c r="I19" t="str">
        <f t="shared" si="2"/>
        <v>Summer</v>
      </c>
      <c r="L19" s="13">
        <f t="shared" si="3"/>
        <v>2028</v>
      </c>
      <c r="M19" s="14">
        <v>0</v>
      </c>
      <c r="N19" s="14">
        <v>0</v>
      </c>
      <c r="O19" s="14">
        <v>0</v>
      </c>
      <c r="P19" s="14">
        <v>1149.3</v>
      </c>
      <c r="Q19" s="19">
        <v>0</v>
      </c>
      <c r="R19" s="19">
        <f>Displacement!B18/Displacement!$B$6+Displacement!C18/Displacement!$C$6+Displacement!D18/Displacement!$D$6+Displacement!E18/Displacement!$E$6</f>
        <v>0</v>
      </c>
      <c r="S19" s="19">
        <f>Displacement!F19/Displacement!$F$6+Displacement!G19/Displacement!$G$6+Displacement!H19/Displacement!$H$6+Displacement!I19/Displacement!$I$6+Displacement!J19/Displacement!$J$6+Displacement!K19/Displacement!$K$6+Displacement!L19/Displacement!$L$6</f>
        <v>0</v>
      </c>
      <c r="T19" s="20">
        <v>1247</v>
      </c>
      <c r="U19" s="20">
        <v>357.4</v>
      </c>
    </row>
    <row r="20" spans="2:21" x14ac:dyDescent="0.25">
      <c r="B20" s="4">
        <v>2018</v>
      </c>
      <c r="C20" s="5" t="s">
        <v>43</v>
      </c>
      <c r="D20" s="5">
        <v>0</v>
      </c>
      <c r="E20" s="5">
        <v>0</v>
      </c>
      <c r="F20" s="5">
        <v>0</v>
      </c>
      <c r="G20" s="39">
        <f t="shared" si="1"/>
        <v>0</v>
      </c>
      <c r="I20" t="str">
        <f t="shared" si="2"/>
        <v>Winter</v>
      </c>
      <c r="L20" s="13">
        <f t="shared" si="3"/>
        <v>2029</v>
      </c>
      <c r="M20" s="14">
        <v>0</v>
      </c>
      <c r="N20" s="14">
        <v>0</v>
      </c>
      <c r="O20" s="14">
        <v>0</v>
      </c>
      <c r="P20" s="14">
        <v>1149.3</v>
      </c>
      <c r="Q20" s="19">
        <v>0</v>
      </c>
      <c r="R20" s="19">
        <f>Displacement!B19/Displacement!$B$6+Displacement!C19/Displacement!$C$6+Displacement!D19/Displacement!$D$6+Displacement!E19/Displacement!$E$6</f>
        <v>0</v>
      </c>
      <c r="S20" s="19">
        <f>Displacement!F20/Displacement!$F$6+Displacement!G20/Displacement!$G$6+Displacement!H20/Displacement!$H$6+Displacement!I20/Displacement!$I$6+Displacement!J20/Displacement!$J$6+Displacement!K20/Displacement!$K$6+Displacement!L20/Displacement!$L$6</f>
        <v>0</v>
      </c>
      <c r="T20" s="20">
        <v>1378.3689773957099</v>
      </c>
      <c r="U20" s="20">
        <v>757.9</v>
      </c>
    </row>
    <row r="21" spans="2:21" x14ac:dyDescent="0.25">
      <c r="B21" s="4">
        <v>2018</v>
      </c>
      <c r="C21" s="5" t="s">
        <v>44</v>
      </c>
      <c r="D21" s="5">
        <v>0</v>
      </c>
      <c r="E21" s="5">
        <v>0</v>
      </c>
      <c r="F21" s="5">
        <v>0</v>
      </c>
      <c r="G21" s="39">
        <f t="shared" si="1"/>
        <v>0</v>
      </c>
      <c r="I21" t="str">
        <f t="shared" si="2"/>
        <v>Summer</v>
      </c>
      <c r="L21" s="13">
        <f t="shared" si="3"/>
        <v>2030</v>
      </c>
      <c r="M21" s="14">
        <v>0</v>
      </c>
      <c r="N21" s="14">
        <v>0</v>
      </c>
      <c r="O21" s="14">
        <v>650.84799999999996</v>
      </c>
      <c r="P21" s="14">
        <v>1750.2</v>
      </c>
      <c r="Q21" s="19">
        <v>0</v>
      </c>
      <c r="R21" s="19">
        <f>Displacement!B20/Displacement!$B$6+Displacement!C20/Displacement!$C$6+Displacement!D20/Displacement!$D$6+Displacement!E20/Displacement!$E$6</f>
        <v>0</v>
      </c>
      <c r="S21" s="19">
        <f>Displacement!F21/Displacement!$F$6+Displacement!G21/Displacement!$G$6+Displacement!H21/Displacement!$H$6+Displacement!I21/Displacement!$I$6+Displacement!J21/Displacement!$J$6+Displacement!K21/Displacement!$K$6+Displacement!L21/Displacement!$L$6</f>
        <v>600.90000000000009</v>
      </c>
      <c r="T21" s="20">
        <v>955.77861821441195</v>
      </c>
      <c r="U21" s="20">
        <v>793.6</v>
      </c>
    </row>
    <row r="22" spans="2:21" x14ac:dyDescent="0.25">
      <c r="B22" s="4">
        <v>2018</v>
      </c>
      <c r="C22" s="5" t="s">
        <v>46</v>
      </c>
      <c r="D22" s="5">
        <v>315.10000000000002</v>
      </c>
      <c r="E22" s="5">
        <v>0</v>
      </c>
      <c r="F22" s="5">
        <v>0</v>
      </c>
      <c r="G22" s="39">
        <f t="shared" si="1"/>
        <v>315.10000000000002</v>
      </c>
      <c r="I22" t="str">
        <f t="shared" si="2"/>
        <v>Summer</v>
      </c>
      <c r="L22" s="13">
        <f t="shared" si="3"/>
        <v>2031</v>
      </c>
      <c r="M22" s="14">
        <v>0</v>
      </c>
      <c r="N22" s="14">
        <v>0</v>
      </c>
      <c r="O22" s="14">
        <v>745.45699999999999</v>
      </c>
      <c r="P22" s="14">
        <v>1750.2</v>
      </c>
      <c r="Q22" s="19">
        <v>0</v>
      </c>
      <c r="R22" s="19">
        <f>Displacement!B21/Displacement!$B$6+Displacement!C21/Displacement!$C$6+Displacement!D21/Displacement!$D$6+Displacement!E21/Displacement!$E$6</f>
        <v>650.84799999999996</v>
      </c>
      <c r="S22" s="19">
        <f>Displacement!F22/Displacement!$F$6+Displacement!G22/Displacement!$G$6+Displacement!H22/Displacement!$H$6+Displacement!I22/Displacement!$I$6+Displacement!J22/Displacement!$J$6+Displacement!K22/Displacement!$K$6+Displacement!L22/Displacement!$L$6</f>
        <v>600.90000000000009</v>
      </c>
      <c r="T22" s="20">
        <v>889.89715164335701</v>
      </c>
      <c r="U22" s="20">
        <v>809.4</v>
      </c>
    </row>
    <row r="23" spans="2:21" x14ac:dyDescent="0.25">
      <c r="B23" s="4">
        <v>2018</v>
      </c>
      <c r="C23" s="5" t="s">
        <v>45</v>
      </c>
      <c r="D23" s="5">
        <v>0</v>
      </c>
      <c r="E23" s="5">
        <v>0</v>
      </c>
      <c r="F23" s="5">
        <v>0</v>
      </c>
      <c r="G23" s="39">
        <f t="shared" si="1"/>
        <v>0</v>
      </c>
      <c r="I23" t="str">
        <f t="shared" si="2"/>
        <v>Winter</v>
      </c>
      <c r="L23" s="13">
        <f t="shared" si="3"/>
        <v>2032</v>
      </c>
      <c r="M23" s="14">
        <v>0</v>
      </c>
      <c r="N23" s="14">
        <v>0</v>
      </c>
      <c r="O23" s="14">
        <v>877.75200000000007</v>
      </c>
      <c r="P23" s="14">
        <v>1750.2</v>
      </c>
      <c r="Q23" s="19">
        <v>0</v>
      </c>
      <c r="R23" s="19">
        <f>Displacement!B22/Displacement!$B$6+Displacement!C22/Displacement!$C$6+Displacement!D22/Displacement!$D$6+Displacement!E22/Displacement!$E$6</f>
        <v>745.45699999999999</v>
      </c>
      <c r="S23" s="19">
        <f>Displacement!F23/Displacement!$F$6+Displacement!G23/Displacement!$G$6+Displacement!H23/Displacement!$H$6+Displacement!I23/Displacement!$I$6+Displacement!J23/Displacement!$J$6+Displacement!K23/Displacement!$K$6+Displacement!L23/Displacement!$L$6</f>
        <v>600.90000000000009</v>
      </c>
      <c r="T23" s="20">
        <v>801.23895592614883</v>
      </c>
      <c r="U23" s="20">
        <v>776.4</v>
      </c>
    </row>
    <row r="24" spans="2:21" x14ac:dyDescent="0.25">
      <c r="B24" s="4">
        <v>2018</v>
      </c>
      <c r="C24" s="5" t="s">
        <v>47</v>
      </c>
      <c r="D24" s="5">
        <v>0</v>
      </c>
      <c r="E24" s="5">
        <v>0</v>
      </c>
      <c r="F24" s="5">
        <v>0</v>
      </c>
      <c r="G24" s="39">
        <f t="shared" si="1"/>
        <v>0</v>
      </c>
      <c r="I24" t="str">
        <f t="shared" si="2"/>
        <v>Winter</v>
      </c>
      <c r="L24" s="13">
        <f t="shared" si="3"/>
        <v>2033</v>
      </c>
      <c r="M24" s="14">
        <v>0</v>
      </c>
      <c r="N24" s="14">
        <v>0</v>
      </c>
      <c r="O24" s="14">
        <v>1854.098</v>
      </c>
      <c r="P24" s="14">
        <v>2550.1999999999998</v>
      </c>
      <c r="Q24" s="19">
        <v>0</v>
      </c>
      <c r="R24" s="19">
        <f>Displacement!B23/Displacement!$B$6+Displacement!C23/Displacement!$C$6+Displacement!D23/Displacement!$D$6+Displacement!E23/Displacement!$E$6</f>
        <v>877.75200000000007</v>
      </c>
      <c r="S24" s="19">
        <f>Displacement!F24/Displacement!$F$6+Displacement!G24/Displacement!$G$6+Displacement!H24/Displacement!$H$6+Displacement!I24/Displacement!$I$6+Displacement!J24/Displacement!$J$6+Displacement!K24/Displacement!$K$6+Displacement!L24/Displacement!$L$6</f>
        <v>675.9</v>
      </c>
      <c r="T24" s="20">
        <v>194.80012959103507</v>
      </c>
      <c r="U24" s="20">
        <v>194.80012959103507</v>
      </c>
    </row>
    <row r="25" spans="2:21" x14ac:dyDescent="0.25">
      <c r="B25" s="4">
        <v>2018</v>
      </c>
      <c r="C25" s="5" t="s">
        <v>48</v>
      </c>
      <c r="D25" s="5">
        <v>308</v>
      </c>
      <c r="E25" s="5">
        <v>0</v>
      </c>
      <c r="F25" s="5">
        <v>0</v>
      </c>
      <c r="G25" s="39">
        <f t="shared" si="1"/>
        <v>308</v>
      </c>
      <c r="I25" t="str">
        <f t="shared" si="2"/>
        <v>Winter</v>
      </c>
      <c r="L25" s="13">
        <f t="shared" si="3"/>
        <v>2034</v>
      </c>
      <c r="M25" s="14">
        <v>0</v>
      </c>
      <c r="N25" s="14">
        <v>0</v>
      </c>
      <c r="O25" s="14">
        <v>1854.098</v>
      </c>
      <c r="P25" s="14">
        <v>2550.1999999999998</v>
      </c>
      <c r="Q25" s="19">
        <v>0</v>
      </c>
      <c r="R25" s="19">
        <f>Displacement!B24/Displacement!$B$6+Displacement!C24/Displacement!$C$6+Displacement!D24/Displacement!$D$6+Displacement!E24/Displacement!$E$6</f>
        <v>1854.098</v>
      </c>
      <c r="S25" s="19">
        <f>Displacement!F25/Displacement!$F$6+Displacement!G25/Displacement!$G$6+Displacement!H25/Displacement!$H$6+Displacement!I25/Displacement!$I$6+Displacement!J25/Displacement!$J$6+Displacement!K25/Displacement!$K$6+Displacement!L25/Displacement!$L$6</f>
        <v>675.9</v>
      </c>
      <c r="T25" s="20">
        <v>193.71386906481214</v>
      </c>
      <c r="U25" s="20">
        <v>193.71386906481214</v>
      </c>
    </row>
    <row r="26" spans="2:21" x14ac:dyDescent="0.25">
      <c r="B26" s="4">
        <v>2018</v>
      </c>
      <c r="C26" s="5" t="s">
        <v>49</v>
      </c>
      <c r="D26" s="5">
        <v>0</v>
      </c>
      <c r="E26" s="5">
        <v>0</v>
      </c>
      <c r="F26" s="5">
        <v>0</v>
      </c>
      <c r="G26" s="39">
        <f t="shared" si="1"/>
        <v>0</v>
      </c>
      <c r="I26" t="str">
        <f t="shared" si="2"/>
        <v>Winter</v>
      </c>
      <c r="L26" s="13">
        <f t="shared" si="3"/>
        <v>2035</v>
      </c>
      <c r="M26" s="14">
        <v>0</v>
      </c>
      <c r="N26" s="14">
        <v>0</v>
      </c>
      <c r="O26" s="14">
        <v>1860.098</v>
      </c>
      <c r="P26" s="14">
        <v>2882.8159999999998</v>
      </c>
      <c r="Q26" s="19">
        <v>0</v>
      </c>
      <c r="R26" s="19">
        <f>Displacement!B25/Displacement!$B$6+Displacement!C25/Displacement!$C$6+Displacement!D25/Displacement!$D$6+Displacement!E25/Displacement!$E$6</f>
        <v>1854.098</v>
      </c>
      <c r="S26" s="19">
        <f>Displacement!F26/Displacement!$F$6+Displacement!G26/Displacement!$G$6+Displacement!H26/Displacement!$H$6+Displacement!I26/Displacement!$I$6+Displacement!J26/Displacement!$J$6+Displacement!K26/Displacement!$K$6+Displacement!L26/Displacement!$L$6</f>
        <v>675.9</v>
      </c>
      <c r="T26" s="20">
        <v>190.13950739881332</v>
      </c>
      <c r="U26" s="20">
        <v>190.13950739881332</v>
      </c>
    </row>
    <row r="27" spans="2:21" x14ac:dyDescent="0.25">
      <c r="B27" s="2">
        <v>2019</v>
      </c>
      <c r="C27" s="3" t="s">
        <v>41</v>
      </c>
      <c r="D27" s="3">
        <v>0</v>
      </c>
      <c r="E27" s="3">
        <v>-142.08029754717009</v>
      </c>
      <c r="F27" s="3">
        <v>-142.08029754717009</v>
      </c>
      <c r="G27" s="38">
        <f t="shared" si="1"/>
        <v>142.08029754717009</v>
      </c>
      <c r="I27" t="str">
        <f t="shared" si="2"/>
        <v>Summer</v>
      </c>
      <c r="L27" s="15">
        <f t="shared" si="3"/>
        <v>2036</v>
      </c>
      <c r="M27" s="16">
        <v>0</v>
      </c>
      <c r="N27" s="16">
        <v>0</v>
      </c>
      <c r="O27" s="16">
        <v>1860.098</v>
      </c>
      <c r="P27" s="16">
        <v>3031.9259999999995</v>
      </c>
      <c r="Q27" s="28">
        <v>0</v>
      </c>
      <c r="R27" s="28">
        <f>Displacement!B26/Displacement!$B$6+Displacement!C26/Displacement!$C$6+Displacement!D26/Displacement!$D$6+Displacement!E26/Displacement!$E$6</f>
        <v>1860.098</v>
      </c>
      <c r="S27" s="28">
        <f>Displacement!F27/Displacement!$F$6+Displacement!G27/Displacement!$G$6+Displacement!H27/Displacement!$H$6+Displacement!I27/Displacement!$I$6+Displacement!J27/Displacement!$J$6+Displacement!K27/Displacement!$K$6+Displacement!L27/Displacement!$L$6</f>
        <v>675.9</v>
      </c>
      <c r="T27" s="29">
        <v>189.06170029133943</v>
      </c>
      <c r="U27" s="29">
        <v>189.06170029133943</v>
      </c>
    </row>
    <row r="28" spans="2:21" x14ac:dyDescent="0.25">
      <c r="B28" s="4">
        <v>2019</v>
      </c>
      <c r="C28" s="5" t="s">
        <v>40</v>
      </c>
      <c r="D28" s="5">
        <v>100</v>
      </c>
      <c r="E28" s="5">
        <v>0</v>
      </c>
      <c r="F28" s="5">
        <v>0</v>
      </c>
      <c r="G28" s="39">
        <f t="shared" si="1"/>
        <v>100</v>
      </c>
      <c r="I28" t="str">
        <f t="shared" si="2"/>
        <v>Summer</v>
      </c>
      <c r="L28" s="67"/>
      <c r="M28" s="68"/>
      <c r="N28" s="68"/>
      <c r="O28" s="68"/>
      <c r="P28" s="68"/>
      <c r="Q28" s="69"/>
      <c r="R28" s="69"/>
      <c r="S28" s="69"/>
      <c r="T28" s="69"/>
      <c r="U28" s="69"/>
    </row>
    <row r="29" spans="2:21" x14ac:dyDescent="0.25">
      <c r="B29" s="4">
        <v>2019</v>
      </c>
      <c r="C29" s="5" t="s">
        <v>43</v>
      </c>
      <c r="D29" s="5">
        <v>0</v>
      </c>
      <c r="E29" s="5">
        <v>0</v>
      </c>
      <c r="F29" s="5">
        <v>0</v>
      </c>
      <c r="G29" s="39">
        <f t="shared" si="1"/>
        <v>0</v>
      </c>
      <c r="I29" t="str">
        <f t="shared" si="2"/>
        <v>Winter</v>
      </c>
      <c r="L29" s="67"/>
      <c r="M29" s="68"/>
      <c r="N29" s="68"/>
      <c r="O29" s="68"/>
      <c r="P29" s="68"/>
      <c r="Q29" s="69"/>
      <c r="R29" s="69"/>
      <c r="S29" s="69"/>
      <c r="T29" s="69"/>
      <c r="U29" s="69"/>
    </row>
    <row r="30" spans="2:21" x14ac:dyDescent="0.25">
      <c r="B30" s="4">
        <v>2019</v>
      </c>
      <c r="C30" s="5" t="s">
        <v>42</v>
      </c>
      <c r="D30" s="5">
        <v>0</v>
      </c>
      <c r="E30" s="5">
        <v>0</v>
      </c>
      <c r="F30" s="5">
        <v>0</v>
      </c>
      <c r="G30" s="39">
        <f t="shared" si="1"/>
        <v>0</v>
      </c>
      <c r="I30" t="str">
        <f t="shared" si="2"/>
        <v>Summer</v>
      </c>
      <c r="L30" s="67"/>
      <c r="M30" s="68"/>
      <c r="N30" s="68"/>
      <c r="O30" s="68"/>
      <c r="P30" s="68"/>
      <c r="Q30" s="63"/>
      <c r="R30" s="70"/>
      <c r="S30" s="70"/>
      <c r="T30" s="70"/>
      <c r="U30" s="70"/>
    </row>
    <row r="31" spans="2:21" x14ac:dyDescent="0.25">
      <c r="B31" s="4">
        <v>2019</v>
      </c>
      <c r="C31" s="5" t="s">
        <v>45</v>
      </c>
      <c r="D31" s="5">
        <v>0</v>
      </c>
      <c r="E31" s="5">
        <v>0</v>
      </c>
      <c r="F31" s="5">
        <v>0</v>
      </c>
      <c r="G31" s="39">
        <f t="shared" si="1"/>
        <v>0</v>
      </c>
      <c r="I31" t="str">
        <f t="shared" si="2"/>
        <v>Winter</v>
      </c>
      <c r="R31" s="40"/>
      <c r="S31" s="40"/>
      <c r="T31" s="40"/>
      <c r="U31" s="40"/>
    </row>
    <row r="32" spans="2:21" x14ac:dyDescent="0.25">
      <c r="B32" s="4">
        <v>2019</v>
      </c>
      <c r="C32" s="5" t="s">
        <v>44</v>
      </c>
      <c r="D32" s="5">
        <v>123.6</v>
      </c>
      <c r="E32" s="5">
        <v>0</v>
      </c>
      <c r="F32" s="5">
        <v>0</v>
      </c>
      <c r="G32" s="39">
        <f t="shared" si="1"/>
        <v>123.6</v>
      </c>
      <c r="I32" t="str">
        <f t="shared" si="2"/>
        <v>Summer</v>
      </c>
    </row>
    <row r="33" spans="1:9" x14ac:dyDescent="0.25">
      <c r="B33" s="4">
        <v>2019</v>
      </c>
      <c r="C33" s="5" t="s">
        <v>46</v>
      </c>
      <c r="D33" s="5">
        <v>400</v>
      </c>
      <c r="E33" s="5">
        <v>0</v>
      </c>
      <c r="F33" s="5">
        <v>0</v>
      </c>
      <c r="G33" s="39">
        <f t="shared" si="1"/>
        <v>400</v>
      </c>
      <c r="I33" t="str">
        <f t="shared" si="2"/>
        <v>Summer</v>
      </c>
    </row>
    <row r="34" spans="1:9" x14ac:dyDescent="0.25">
      <c r="B34" s="4">
        <v>2019</v>
      </c>
      <c r="C34" s="5" t="s">
        <v>47</v>
      </c>
      <c r="D34" s="5">
        <v>0</v>
      </c>
      <c r="E34" s="5">
        <v>0</v>
      </c>
      <c r="F34" s="5">
        <v>0</v>
      </c>
      <c r="G34" s="39">
        <f t="shared" si="1"/>
        <v>0</v>
      </c>
      <c r="I34" t="str">
        <f t="shared" si="2"/>
        <v>Winter</v>
      </c>
    </row>
    <row r="35" spans="1:9" x14ac:dyDescent="0.25">
      <c r="B35" s="4">
        <v>2019</v>
      </c>
      <c r="C35" s="5" t="s">
        <v>48</v>
      </c>
      <c r="D35" s="5">
        <v>303.10000000000002</v>
      </c>
      <c r="E35" s="5">
        <v>0</v>
      </c>
      <c r="F35" s="5">
        <v>0</v>
      </c>
      <c r="G35" s="39">
        <f t="shared" si="1"/>
        <v>303.10000000000002</v>
      </c>
      <c r="I35" t="str">
        <f t="shared" si="2"/>
        <v>Winter</v>
      </c>
    </row>
    <row r="36" spans="1:9" x14ac:dyDescent="0.25">
      <c r="B36" s="4">
        <v>2019</v>
      </c>
      <c r="C36" s="5" t="s">
        <v>49</v>
      </c>
      <c r="D36" s="5">
        <v>0</v>
      </c>
      <c r="E36" s="5">
        <v>0</v>
      </c>
      <c r="F36" s="5">
        <v>0</v>
      </c>
      <c r="G36" s="39">
        <f t="shared" si="1"/>
        <v>0</v>
      </c>
      <c r="I36" t="str">
        <f t="shared" si="2"/>
        <v>Winter</v>
      </c>
    </row>
    <row r="37" spans="1:9" x14ac:dyDescent="0.25">
      <c r="B37" s="2">
        <v>2020</v>
      </c>
      <c r="C37" s="3" t="s">
        <v>41</v>
      </c>
      <c r="D37" s="3">
        <v>0</v>
      </c>
      <c r="E37" s="3">
        <v>0</v>
      </c>
      <c r="F37" s="3">
        <v>0</v>
      </c>
      <c r="G37" s="38">
        <f t="shared" si="1"/>
        <v>0</v>
      </c>
      <c r="I37" t="str">
        <f t="shared" si="2"/>
        <v>Summer</v>
      </c>
    </row>
    <row r="38" spans="1:9" x14ac:dyDescent="0.25">
      <c r="B38" s="4">
        <v>2020</v>
      </c>
      <c r="C38" s="5" t="s">
        <v>43</v>
      </c>
      <c r="D38" s="5">
        <v>0</v>
      </c>
      <c r="E38" s="5">
        <v>0</v>
      </c>
      <c r="F38" s="5">
        <v>0</v>
      </c>
      <c r="G38" s="39">
        <f t="shared" si="1"/>
        <v>0</v>
      </c>
      <c r="I38" t="str">
        <f t="shared" si="2"/>
        <v>Winter</v>
      </c>
    </row>
    <row r="39" spans="1:9" x14ac:dyDescent="0.25">
      <c r="B39" s="4">
        <v>2020</v>
      </c>
      <c r="C39" s="5" t="s">
        <v>45</v>
      </c>
      <c r="D39" s="5">
        <v>0</v>
      </c>
      <c r="E39" s="5">
        <v>0</v>
      </c>
      <c r="F39" s="5">
        <v>0</v>
      </c>
      <c r="G39" s="39">
        <f t="shared" si="1"/>
        <v>0</v>
      </c>
      <c r="I39" t="str">
        <f t="shared" si="2"/>
        <v>Winter</v>
      </c>
    </row>
    <row r="40" spans="1:9" x14ac:dyDescent="0.25">
      <c r="B40" s="4">
        <v>2020</v>
      </c>
      <c r="C40" s="5" t="s">
        <v>40</v>
      </c>
      <c r="D40" s="5">
        <v>70.900000000000006</v>
      </c>
      <c r="E40" s="5">
        <v>70.900000000000006</v>
      </c>
      <c r="F40" s="5">
        <v>0</v>
      </c>
      <c r="G40" s="39">
        <f t="shared" si="1"/>
        <v>0</v>
      </c>
      <c r="I40" t="str">
        <f t="shared" si="2"/>
        <v>Summer</v>
      </c>
    </row>
    <row r="41" spans="1:9" x14ac:dyDescent="0.25">
      <c r="B41" s="4">
        <v>2020</v>
      </c>
      <c r="C41" s="5" t="s">
        <v>47</v>
      </c>
      <c r="D41" s="5">
        <v>0</v>
      </c>
      <c r="E41" s="5">
        <v>0</v>
      </c>
      <c r="F41" s="5">
        <v>0</v>
      </c>
      <c r="G41" s="39">
        <f t="shared" si="1"/>
        <v>0</v>
      </c>
      <c r="I41" t="str">
        <f t="shared" si="2"/>
        <v>Winter</v>
      </c>
    </row>
    <row r="42" spans="1:9" x14ac:dyDescent="0.25">
      <c r="B42" s="4">
        <v>2020</v>
      </c>
      <c r="C42" s="5" t="s">
        <v>48</v>
      </c>
      <c r="D42" s="5">
        <v>296.39999999999998</v>
      </c>
      <c r="E42" s="5">
        <v>0</v>
      </c>
      <c r="F42" s="5">
        <v>148.69048601603711</v>
      </c>
      <c r="G42" s="39">
        <f t="shared" si="1"/>
        <v>147.70951398396286</v>
      </c>
      <c r="I42" t="str">
        <f t="shared" si="2"/>
        <v>Winter</v>
      </c>
    </row>
    <row r="43" spans="1:9" x14ac:dyDescent="0.25">
      <c r="B43" s="4">
        <v>2020</v>
      </c>
      <c r="C43" s="5" t="s">
        <v>42</v>
      </c>
      <c r="D43" s="5">
        <v>0</v>
      </c>
      <c r="E43" s="5">
        <v>0</v>
      </c>
      <c r="F43" s="5">
        <v>0</v>
      </c>
      <c r="G43" s="39">
        <f t="shared" si="1"/>
        <v>0</v>
      </c>
      <c r="I43" t="str">
        <f t="shared" si="2"/>
        <v>Summer</v>
      </c>
    </row>
    <row r="44" spans="1:9" x14ac:dyDescent="0.25">
      <c r="B44" s="4">
        <v>2020</v>
      </c>
      <c r="C44" s="5" t="s">
        <v>49</v>
      </c>
      <c r="D44" s="5">
        <v>0</v>
      </c>
      <c r="E44" s="5">
        <v>0</v>
      </c>
      <c r="F44" s="5">
        <v>0</v>
      </c>
      <c r="G44" s="39">
        <f t="shared" si="1"/>
        <v>0</v>
      </c>
      <c r="I44" t="str">
        <f t="shared" si="2"/>
        <v>Winter</v>
      </c>
    </row>
    <row r="45" spans="1:9" x14ac:dyDescent="0.25">
      <c r="B45" s="4">
        <v>2020</v>
      </c>
      <c r="C45" s="5" t="s">
        <v>44</v>
      </c>
      <c r="D45" s="5">
        <v>0</v>
      </c>
      <c r="E45" s="5">
        <v>0</v>
      </c>
      <c r="F45" s="5">
        <v>0</v>
      </c>
      <c r="G45" s="39">
        <f t="shared" si="1"/>
        <v>0</v>
      </c>
      <c r="I45" t="str">
        <f t="shared" si="2"/>
        <v>Summer</v>
      </c>
    </row>
    <row r="46" spans="1:9" x14ac:dyDescent="0.25">
      <c r="B46" s="4">
        <v>2020</v>
      </c>
      <c r="C46" s="5" t="s">
        <v>46</v>
      </c>
      <c r="D46" s="5">
        <v>391.8</v>
      </c>
      <c r="E46" s="5">
        <v>77.790486016037107</v>
      </c>
      <c r="F46" s="5">
        <v>0</v>
      </c>
      <c r="G46" s="39">
        <f t="shared" si="1"/>
        <v>314.0095139839629</v>
      </c>
      <c r="I46" t="str">
        <f t="shared" si="2"/>
        <v>Summer</v>
      </c>
    </row>
    <row r="47" spans="1:9" x14ac:dyDescent="0.25">
      <c r="B47" s="52">
        <v>2021</v>
      </c>
      <c r="C47" s="41" t="s">
        <v>28</v>
      </c>
      <c r="D47" s="41">
        <f>750+200+200</f>
        <v>1150</v>
      </c>
      <c r="E47" s="41">
        <f>Displacement!F12</f>
        <v>0</v>
      </c>
      <c r="F47" s="41">
        <f>E47</f>
        <v>0</v>
      </c>
      <c r="G47" s="42">
        <f>D47-E47</f>
        <v>1150</v>
      </c>
    </row>
    <row r="48" spans="1:9" x14ac:dyDescent="0.25">
      <c r="A48">
        <v>0</v>
      </c>
      <c r="B48" s="4">
        <f>B47</f>
        <v>2021</v>
      </c>
      <c r="C48" s="5" t="s">
        <v>41</v>
      </c>
      <c r="D48" s="5">
        <v>0</v>
      </c>
      <c r="E48" s="5">
        <v>0</v>
      </c>
      <c r="F48" s="5">
        <v>0</v>
      </c>
      <c r="G48" s="39">
        <f t="shared" ref="G48" si="4">D48-IF(I48="Summer",E48,F48)</f>
        <v>0</v>
      </c>
      <c r="I48" t="str">
        <f t="shared" si="2"/>
        <v>Summer</v>
      </c>
    </row>
    <row r="49" spans="1:9" x14ac:dyDescent="0.25">
      <c r="A49">
        <f t="shared" ref="A49:A57" si="5">A48+1</f>
        <v>1</v>
      </c>
      <c r="B49" s="4">
        <f t="shared" ref="B49:B56" si="6">B48</f>
        <v>2021</v>
      </c>
      <c r="C49" s="5" t="s">
        <v>43</v>
      </c>
      <c r="D49" s="5">
        <v>0</v>
      </c>
      <c r="E49" s="5">
        <v>0</v>
      </c>
      <c r="F49" s="5">
        <v>0</v>
      </c>
      <c r="G49" s="39">
        <f t="shared" ref="G49" si="7">D49-IF(I49="Summer",E49,F49)</f>
        <v>0</v>
      </c>
      <c r="I49" t="str">
        <f t="shared" si="2"/>
        <v>Winter</v>
      </c>
    </row>
    <row r="50" spans="1:9" x14ac:dyDescent="0.25">
      <c r="A50">
        <f t="shared" si="5"/>
        <v>2</v>
      </c>
      <c r="B50" s="4">
        <f t="shared" si="6"/>
        <v>2021</v>
      </c>
      <c r="C50" s="5" t="s">
        <v>45</v>
      </c>
      <c r="D50" s="5">
        <v>0</v>
      </c>
      <c r="E50" s="5">
        <v>0</v>
      </c>
      <c r="F50" s="5">
        <v>0</v>
      </c>
      <c r="G50" s="39">
        <f t="shared" ref="G50:G57" si="8">D50-IF(I50="Summer",E50,F50)</f>
        <v>0</v>
      </c>
      <c r="I50" t="str">
        <f t="shared" si="2"/>
        <v>Winter</v>
      </c>
    </row>
    <row r="51" spans="1:9" x14ac:dyDescent="0.25">
      <c r="A51">
        <f t="shared" si="5"/>
        <v>3</v>
      </c>
      <c r="B51" s="4">
        <f t="shared" si="6"/>
        <v>2021</v>
      </c>
      <c r="C51" s="5" t="s">
        <v>40</v>
      </c>
      <c r="D51" s="5">
        <v>0</v>
      </c>
      <c r="E51" s="5">
        <v>0</v>
      </c>
      <c r="F51" s="5">
        <v>0</v>
      </c>
      <c r="G51" s="39">
        <f t="shared" si="8"/>
        <v>0</v>
      </c>
      <c r="I51" t="str">
        <f t="shared" si="2"/>
        <v>Summer</v>
      </c>
    </row>
    <row r="52" spans="1:9" x14ac:dyDescent="0.25">
      <c r="A52">
        <f t="shared" si="5"/>
        <v>4</v>
      </c>
      <c r="B52" s="4">
        <f t="shared" si="6"/>
        <v>2021</v>
      </c>
      <c r="C52" s="5" t="s">
        <v>47</v>
      </c>
      <c r="D52" s="5">
        <v>0</v>
      </c>
      <c r="E52" s="5">
        <v>0</v>
      </c>
      <c r="F52" s="5">
        <v>0</v>
      </c>
      <c r="G52" s="39">
        <f t="shared" si="8"/>
        <v>0</v>
      </c>
      <c r="I52" t="str">
        <f t="shared" si="2"/>
        <v>Winter</v>
      </c>
    </row>
    <row r="53" spans="1:9" x14ac:dyDescent="0.25">
      <c r="A53">
        <f t="shared" si="5"/>
        <v>5</v>
      </c>
      <c r="B53" s="4">
        <f t="shared" si="6"/>
        <v>2021</v>
      </c>
      <c r="C53" s="5" t="s">
        <v>48</v>
      </c>
      <c r="D53" s="5">
        <v>302.8</v>
      </c>
      <c r="E53" s="5">
        <v>0</v>
      </c>
      <c r="F53" s="5">
        <v>285.66037735849056</v>
      </c>
      <c r="G53" s="39">
        <f t="shared" si="8"/>
        <v>17.139622641509447</v>
      </c>
      <c r="I53" t="str">
        <f t="shared" si="2"/>
        <v>Winter</v>
      </c>
    </row>
    <row r="54" spans="1:9" x14ac:dyDescent="0.25">
      <c r="A54">
        <f t="shared" si="5"/>
        <v>6</v>
      </c>
      <c r="B54" s="4">
        <f t="shared" si="6"/>
        <v>2021</v>
      </c>
      <c r="C54" s="5" t="s">
        <v>42</v>
      </c>
      <c r="D54" s="5">
        <v>0</v>
      </c>
      <c r="E54" s="5">
        <v>0</v>
      </c>
      <c r="F54" s="5">
        <v>0</v>
      </c>
      <c r="G54" s="39">
        <f t="shared" si="8"/>
        <v>0</v>
      </c>
      <c r="H54" s="63"/>
      <c r="I54" t="str">
        <f t="shared" si="2"/>
        <v>Summer</v>
      </c>
    </row>
    <row r="55" spans="1:9" x14ac:dyDescent="0.25">
      <c r="A55">
        <f t="shared" si="5"/>
        <v>7</v>
      </c>
      <c r="B55" s="4">
        <f t="shared" si="6"/>
        <v>2021</v>
      </c>
      <c r="C55" s="5" t="s">
        <v>49</v>
      </c>
      <c r="D55" s="5">
        <v>0</v>
      </c>
      <c r="E55" s="5">
        <v>0</v>
      </c>
      <c r="F55" s="5">
        <v>0</v>
      </c>
      <c r="G55" s="39">
        <f t="shared" si="8"/>
        <v>0</v>
      </c>
      <c r="I55" t="str">
        <f t="shared" si="2"/>
        <v>Winter</v>
      </c>
    </row>
    <row r="56" spans="1:9" x14ac:dyDescent="0.25">
      <c r="A56">
        <f t="shared" si="5"/>
        <v>8</v>
      </c>
      <c r="B56" s="4">
        <f t="shared" si="6"/>
        <v>2021</v>
      </c>
      <c r="C56" s="55" t="s">
        <v>44</v>
      </c>
      <c r="D56" s="55">
        <v>0</v>
      </c>
      <c r="E56" s="55">
        <v>0</v>
      </c>
      <c r="F56" s="55">
        <v>0</v>
      </c>
      <c r="G56" s="39">
        <f t="shared" si="8"/>
        <v>0</v>
      </c>
      <c r="I56" t="str">
        <f t="shared" si="2"/>
        <v>Summer</v>
      </c>
    </row>
    <row r="57" spans="1:9" x14ac:dyDescent="0.25">
      <c r="A57">
        <f t="shared" si="5"/>
        <v>9</v>
      </c>
      <c r="B57" s="64">
        <f>B55</f>
        <v>2021</v>
      </c>
      <c r="C57" s="59" t="s">
        <v>46</v>
      </c>
      <c r="D57" s="59">
        <v>395.2</v>
      </c>
      <c r="E57" s="59">
        <v>372.83018867924528</v>
      </c>
      <c r="F57" s="59">
        <v>0</v>
      </c>
      <c r="G57" s="65">
        <f t="shared" si="8"/>
        <v>22.369811320754707</v>
      </c>
      <c r="I57" t="str">
        <f t="shared" si="2"/>
        <v>Summer</v>
      </c>
    </row>
    <row r="58" spans="1:9" x14ac:dyDescent="0.25">
      <c r="B58" s="52">
        <f>B47+1</f>
        <v>2022</v>
      </c>
      <c r="C58" s="41" t="s">
        <v>28</v>
      </c>
      <c r="D58" s="41">
        <f>D47</f>
        <v>1150</v>
      </c>
      <c r="E58" s="41">
        <f>E47</f>
        <v>0</v>
      </c>
      <c r="F58" s="41">
        <f>F47</f>
        <v>0</v>
      </c>
      <c r="G58" s="54">
        <f>D58-E58</f>
        <v>1150</v>
      </c>
    </row>
    <row r="59" spans="1:9" x14ac:dyDescent="0.25">
      <c r="A59">
        <v>0</v>
      </c>
      <c r="B59" s="4">
        <f>B58</f>
        <v>2022</v>
      </c>
      <c r="C59" s="5" t="s">
        <v>41</v>
      </c>
      <c r="D59" s="5">
        <v>0</v>
      </c>
      <c r="E59" s="5">
        <v>0</v>
      </c>
      <c r="F59" s="5">
        <v>0</v>
      </c>
      <c r="G59" s="39">
        <f t="shared" ref="G59:G68" si="9">D59-IF(I59="Summer",E59,F59)</f>
        <v>0</v>
      </c>
      <c r="I59" t="str">
        <f t="shared" si="2"/>
        <v>Summer</v>
      </c>
    </row>
    <row r="60" spans="1:9" x14ac:dyDescent="0.25">
      <c r="A60">
        <f t="shared" ref="A60:A68" si="10">A59+1</f>
        <v>1</v>
      </c>
      <c r="B60" s="4">
        <f t="shared" ref="B60:B68" si="11">B59</f>
        <v>2022</v>
      </c>
      <c r="C60" s="5" t="s">
        <v>43</v>
      </c>
      <c r="D60" s="5">
        <v>0</v>
      </c>
      <c r="E60" s="5">
        <v>0</v>
      </c>
      <c r="F60" s="5">
        <v>0</v>
      </c>
      <c r="G60" s="39">
        <f t="shared" si="9"/>
        <v>0</v>
      </c>
      <c r="I60" t="str">
        <f t="shared" si="2"/>
        <v>Winter</v>
      </c>
    </row>
    <row r="61" spans="1:9" x14ac:dyDescent="0.25">
      <c r="A61">
        <f t="shared" si="10"/>
        <v>2</v>
      </c>
      <c r="B61" s="4">
        <f t="shared" si="11"/>
        <v>2022</v>
      </c>
      <c r="C61" s="5" t="s">
        <v>40</v>
      </c>
      <c r="D61" s="5">
        <v>0</v>
      </c>
      <c r="E61" s="5">
        <v>0</v>
      </c>
      <c r="F61" s="5">
        <v>0</v>
      </c>
      <c r="G61" s="39">
        <f t="shared" si="9"/>
        <v>0</v>
      </c>
      <c r="I61" t="str">
        <f t="shared" si="2"/>
        <v>Summer</v>
      </c>
    </row>
    <row r="62" spans="1:9" x14ac:dyDescent="0.25">
      <c r="A62">
        <f t="shared" si="10"/>
        <v>3</v>
      </c>
      <c r="B62" s="4">
        <f t="shared" si="11"/>
        <v>2022</v>
      </c>
      <c r="C62" s="5" t="s">
        <v>45</v>
      </c>
      <c r="D62" s="5">
        <v>0</v>
      </c>
      <c r="E62" s="5">
        <v>0</v>
      </c>
      <c r="F62" s="5">
        <v>0</v>
      </c>
      <c r="G62" s="39">
        <f t="shared" si="9"/>
        <v>0</v>
      </c>
      <c r="I62" t="str">
        <f t="shared" si="2"/>
        <v>Winter</v>
      </c>
    </row>
    <row r="63" spans="1:9" x14ac:dyDescent="0.25">
      <c r="A63">
        <f t="shared" si="10"/>
        <v>4</v>
      </c>
      <c r="B63" s="4">
        <f t="shared" si="11"/>
        <v>2022</v>
      </c>
      <c r="C63" s="5" t="s">
        <v>47</v>
      </c>
      <c r="D63" s="5">
        <v>0</v>
      </c>
      <c r="E63" s="5">
        <v>0</v>
      </c>
      <c r="F63" s="5">
        <v>0</v>
      </c>
      <c r="G63" s="39">
        <f t="shared" si="9"/>
        <v>0</v>
      </c>
      <c r="I63" t="str">
        <f t="shared" si="2"/>
        <v>Winter</v>
      </c>
    </row>
    <row r="64" spans="1:9" x14ac:dyDescent="0.25">
      <c r="A64">
        <f t="shared" si="10"/>
        <v>5</v>
      </c>
      <c r="B64" s="4">
        <f t="shared" si="11"/>
        <v>2022</v>
      </c>
      <c r="C64" s="5" t="s">
        <v>48</v>
      </c>
      <c r="D64" s="5">
        <v>304.60000000000002</v>
      </c>
      <c r="E64" s="5">
        <v>0</v>
      </c>
      <c r="F64" s="5">
        <v>287.35849056603774</v>
      </c>
      <c r="G64" s="39">
        <f t="shared" si="9"/>
        <v>17.241509433962278</v>
      </c>
      <c r="I64" t="str">
        <f t="shared" si="2"/>
        <v>Winter</v>
      </c>
    </row>
    <row r="65" spans="1:9" x14ac:dyDescent="0.25">
      <c r="A65">
        <f t="shared" si="10"/>
        <v>6</v>
      </c>
      <c r="B65" s="4">
        <f t="shared" si="11"/>
        <v>2022</v>
      </c>
      <c r="C65" s="5" t="s">
        <v>42</v>
      </c>
      <c r="D65" s="5">
        <v>0</v>
      </c>
      <c r="E65" s="5">
        <v>0</v>
      </c>
      <c r="F65" s="5">
        <v>0</v>
      </c>
      <c r="G65" s="39">
        <f t="shared" si="9"/>
        <v>0</v>
      </c>
      <c r="H65" s="63"/>
      <c r="I65" t="str">
        <f t="shared" si="2"/>
        <v>Summer</v>
      </c>
    </row>
    <row r="66" spans="1:9" x14ac:dyDescent="0.25">
      <c r="A66">
        <f t="shared" si="10"/>
        <v>7</v>
      </c>
      <c r="B66" s="4">
        <f t="shared" si="11"/>
        <v>2022</v>
      </c>
      <c r="C66" s="5" t="s">
        <v>49</v>
      </c>
      <c r="D66" s="5">
        <v>0</v>
      </c>
      <c r="E66" s="5">
        <v>0</v>
      </c>
      <c r="F66" s="5">
        <v>0</v>
      </c>
      <c r="G66" s="39">
        <f t="shared" si="9"/>
        <v>0</v>
      </c>
      <c r="I66" t="str">
        <f t="shared" si="2"/>
        <v>Winter</v>
      </c>
    </row>
    <row r="67" spans="1:9" x14ac:dyDescent="0.25">
      <c r="A67">
        <f t="shared" si="10"/>
        <v>8</v>
      </c>
      <c r="B67" s="4">
        <f t="shared" si="11"/>
        <v>2022</v>
      </c>
      <c r="C67" s="55" t="s">
        <v>44</v>
      </c>
      <c r="D67" s="55">
        <v>44.8</v>
      </c>
      <c r="E67" s="55">
        <v>44.8</v>
      </c>
      <c r="F67" s="55">
        <v>0</v>
      </c>
      <c r="G67" s="39">
        <f t="shared" si="9"/>
        <v>0</v>
      </c>
      <c r="I67" t="str">
        <f t="shared" ref="I67:I68" si="12">IF(ISNUMBER(FIND("SMR",C67)),"Summer","Winter")</f>
        <v>Summer</v>
      </c>
    </row>
    <row r="68" spans="1:9" x14ac:dyDescent="0.25">
      <c r="A68">
        <f t="shared" si="10"/>
        <v>9</v>
      </c>
      <c r="B68" s="64">
        <f t="shared" si="11"/>
        <v>2022</v>
      </c>
      <c r="C68" s="59" t="s">
        <v>46</v>
      </c>
      <c r="D68" s="59">
        <v>400</v>
      </c>
      <c r="E68" s="59">
        <v>374.82264150943394</v>
      </c>
      <c r="F68" s="59">
        <v>0</v>
      </c>
      <c r="G68" s="65">
        <f t="shared" si="9"/>
        <v>25.177358490566064</v>
      </c>
      <c r="I68" t="str">
        <f t="shared" si="12"/>
        <v>Summer</v>
      </c>
    </row>
    <row r="69" spans="1:9" x14ac:dyDescent="0.25">
      <c r="B69" s="52">
        <f>B58+1</f>
        <v>2023</v>
      </c>
      <c r="C69" s="41" t="s">
        <v>28</v>
      </c>
      <c r="D69" s="41">
        <f>D58</f>
        <v>1150</v>
      </c>
      <c r="E69" s="41">
        <f>E58</f>
        <v>0</v>
      </c>
      <c r="F69" s="41">
        <f>F58</f>
        <v>0</v>
      </c>
      <c r="G69" s="54">
        <f>D69-E69</f>
        <v>1150</v>
      </c>
      <c r="I69" t="str">
        <f t="shared" si="2"/>
        <v>Winter</v>
      </c>
    </row>
    <row r="70" spans="1:9" x14ac:dyDescent="0.25">
      <c r="A70">
        <v>0</v>
      </c>
      <c r="B70" s="4">
        <f>B69</f>
        <v>2023</v>
      </c>
      <c r="C70" s="5" t="s">
        <v>41</v>
      </c>
      <c r="D70" s="5">
        <v>0</v>
      </c>
      <c r="E70" s="5">
        <v>0</v>
      </c>
      <c r="F70" s="5">
        <v>0</v>
      </c>
      <c r="G70" s="39">
        <f t="shared" ref="G70:G79" si="13">D70-IF(I70="Summer",E70,F70)</f>
        <v>0</v>
      </c>
      <c r="I70" t="str">
        <f t="shared" si="2"/>
        <v>Summer</v>
      </c>
    </row>
    <row r="71" spans="1:9" x14ac:dyDescent="0.25">
      <c r="A71">
        <f t="shared" ref="A71:A79" si="14">A70+1</f>
        <v>1</v>
      </c>
      <c r="B71" s="4">
        <f t="shared" ref="B71:B79" si="15">B70</f>
        <v>2023</v>
      </c>
      <c r="C71" s="5" t="s">
        <v>40</v>
      </c>
      <c r="D71" s="5">
        <v>32</v>
      </c>
      <c r="E71" s="5">
        <v>32</v>
      </c>
      <c r="F71" s="5">
        <v>0</v>
      </c>
      <c r="G71" s="39">
        <f t="shared" si="13"/>
        <v>0</v>
      </c>
      <c r="I71" t="str">
        <f t="shared" si="2"/>
        <v>Summer</v>
      </c>
    </row>
    <row r="72" spans="1:9" x14ac:dyDescent="0.25">
      <c r="A72">
        <f t="shared" si="14"/>
        <v>2</v>
      </c>
      <c r="B72" s="4">
        <f t="shared" si="15"/>
        <v>2023</v>
      </c>
      <c r="C72" s="5" t="s">
        <v>43</v>
      </c>
      <c r="D72" s="5">
        <v>0</v>
      </c>
      <c r="E72" s="5">
        <v>0</v>
      </c>
      <c r="F72" s="5">
        <v>0</v>
      </c>
      <c r="G72" s="39">
        <f t="shared" si="13"/>
        <v>0</v>
      </c>
      <c r="I72" t="str">
        <f t="shared" ref="I72:I135" si="16">IF(ISNUMBER(FIND("SMR",C72)),"Summer","Winter")</f>
        <v>Winter</v>
      </c>
    </row>
    <row r="73" spans="1:9" x14ac:dyDescent="0.25">
      <c r="A73">
        <f t="shared" si="14"/>
        <v>3</v>
      </c>
      <c r="B73" s="4">
        <f t="shared" si="15"/>
        <v>2023</v>
      </c>
      <c r="C73" s="5" t="s">
        <v>45</v>
      </c>
      <c r="D73" s="5">
        <v>0</v>
      </c>
      <c r="E73" s="5">
        <v>0</v>
      </c>
      <c r="F73" s="5">
        <v>0</v>
      </c>
      <c r="G73" s="39">
        <f t="shared" si="13"/>
        <v>0</v>
      </c>
      <c r="I73" t="str">
        <f t="shared" si="16"/>
        <v>Winter</v>
      </c>
    </row>
    <row r="74" spans="1:9" x14ac:dyDescent="0.25">
      <c r="A74">
        <f t="shared" si="14"/>
        <v>4</v>
      </c>
      <c r="B74" s="4">
        <f t="shared" si="15"/>
        <v>2023</v>
      </c>
      <c r="C74" s="5" t="s">
        <v>42</v>
      </c>
      <c r="D74" s="5">
        <v>0</v>
      </c>
      <c r="E74" s="5">
        <v>0</v>
      </c>
      <c r="F74" s="5">
        <v>0</v>
      </c>
      <c r="G74" s="39">
        <f t="shared" si="13"/>
        <v>0</v>
      </c>
      <c r="I74" t="str">
        <f t="shared" si="16"/>
        <v>Summer</v>
      </c>
    </row>
    <row r="75" spans="1:9" x14ac:dyDescent="0.25">
      <c r="A75">
        <f t="shared" si="14"/>
        <v>5</v>
      </c>
      <c r="B75" s="4">
        <f t="shared" si="15"/>
        <v>2023</v>
      </c>
      <c r="C75" s="5" t="s">
        <v>47</v>
      </c>
      <c r="D75" s="5">
        <v>0</v>
      </c>
      <c r="E75" s="5">
        <v>0</v>
      </c>
      <c r="F75" s="5">
        <v>0</v>
      </c>
      <c r="G75" s="39">
        <f t="shared" si="13"/>
        <v>0</v>
      </c>
      <c r="I75" t="str">
        <f t="shared" si="16"/>
        <v>Winter</v>
      </c>
    </row>
    <row r="76" spans="1:9" x14ac:dyDescent="0.25">
      <c r="A76">
        <f t="shared" si="14"/>
        <v>6</v>
      </c>
      <c r="B76" s="4">
        <f t="shared" si="15"/>
        <v>2023</v>
      </c>
      <c r="C76" s="5" t="s">
        <v>48</v>
      </c>
      <c r="D76" s="5">
        <v>310.3</v>
      </c>
      <c r="E76" s="5">
        <v>0</v>
      </c>
      <c r="F76" s="5">
        <v>292.7358490566038</v>
      </c>
      <c r="G76" s="39">
        <f t="shared" si="13"/>
        <v>17.564150943396214</v>
      </c>
      <c r="H76" s="63"/>
      <c r="I76" t="str">
        <f t="shared" si="16"/>
        <v>Winter</v>
      </c>
    </row>
    <row r="77" spans="1:9" x14ac:dyDescent="0.25">
      <c r="A77">
        <f t="shared" si="14"/>
        <v>7</v>
      </c>
      <c r="B77" s="4">
        <f t="shared" si="15"/>
        <v>2023</v>
      </c>
      <c r="C77" s="5" t="s">
        <v>44</v>
      </c>
      <c r="D77" s="5">
        <v>0</v>
      </c>
      <c r="E77" s="5">
        <v>0</v>
      </c>
      <c r="F77" s="5">
        <v>0</v>
      </c>
      <c r="G77" s="39">
        <f t="shared" si="13"/>
        <v>0</v>
      </c>
      <c r="I77" t="str">
        <f t="shared" si="16"/>
        <v>Summer</v>
      </c>
    </row>
    <row r="78" spans="1:9" x14ac:dyDescent="0.25">
      <c r="A78">
        <f t="shared" si="14"/>
        <v>8</v>
      </c>
      <c r="B78" s="4">
        <f t="shared" si="15"/>
        <v>2023</v>
      </c>
      <c r="C78" s="55" t="s">
        <v>46</v>
      </c>
      <c r="D78" s="55">
        <v>386.7</v>
      </c>
      <c r="E78" s="55">
        <v>362.99999999999994</v>
      </c>
      <c r="F78" s="55">
        <v>0</v>
      </c>
      <c r="G78" s="39">
        <f t="shared" si="13"/>
        <v>23.700000000000045</v>
      </c>
      <c r="I78" t="str">
        <f t="shared" ref="I78:I79" si="17">IF(ISNUMBER(FIND("SMR",C78)),"Summer","Winter")</f>
        <v>Summer</v>
      </c>
    </row>
    <row r="79" spans="1:9" x14ac:dyDescent="0.25">
      <c r="A79">
        <f t="shared" si="14"/>
        <v>9</v>
      </c>
      <c r="B79" s="64">
        <f t="shared" si="15"/>
        <v>2023</v>
      </c>
      <c r="C79" s="59" t="s">
        <v>49</v>
      </c>
      <c r="D79" s="59">
        <v>0</v>
      </c>
      <c r="E79" s="59">
        <v>0</v>
      </c>
      <c r="F79" s="59">
        <v>0</v>
      </c>
      <c r="G79" s="65">
        <f t="shared" si="13"/>
        <v>0</v>
      </c>
      <c r="I79" t="str">
        <f t="shared" si="17"/>
        <v>Winter</v>
      </c>
    </row>
    <row r="80" spans="1:9" x14ac:dyDescent="0.25">
      <c r="B80" s="52">
        <f>B69+1</f>
        <v>2024</v>
      </c>
      <c r="C80" s="41" t="s">
        <v>28</v>
      </c>
      <c r="D80" s="41">
        <f>D69</f>
        <v>1150</v>
      </c>
      <c r="E80" s="41">
        <f>E69</f>
        <v>0</v>
      </c>
      <c r="F80" s="41">
        <f>F69</f>
        <v>0</v>
      </c>
      <c r="G80" s="54">
        <f>D80-E80</f>
        <v>1150</v>
      </c>
      <c r="I80" t="str">
        <f t="shared" si="16"/>
        <v>Winter</v>
      </c>
    </row>
    <row r="81" spans="1:9" x14ac:dyDescent="0.25">
      <c r="A81">
        <v>0</v>
      </c>
      <c r="B81" s="4">
        <f>B80</f>
        <v>2024</v>
      </c>
      <c r="C81" s="5" t="s">
        <v>41</v>
      </c>
      <c r="D81" s="5">
        <v>0</v>
      </c>
      <c r="E81" s="5">
        <v>0</v>
      </c>
      <c r="F81" s="5">
        <v>0</v>
      </c>
      <c r="G81" s="39">
        <f t="shared" ref="G81:G90" si="18">D81-IF(I81="Summer",E81,F81)</f>
        <v>0</v>
      </c>
      <c r="I81" t="str">
        <f t="shared" si="16"/>
        <v>Summer</v>
      </c>
    </row>
    <row r="82" spans="1:9" x14ac:dyDescent="0.25">
      <c r="A82">
        <f t="shared" ref="A82:A90" si="19">A81+1</f>
        <v>1</v>
      </c>
      <c r="B82" s="4">
        <f t="shared" ref="B82:B90" si="20">B81</f>
        <v>2024</v>
      </c>
      <c r="C82" s="5" t="s">
        <v>40</v>
      </c>
      <c r="D82" s="5">
        <v>57.8</v>
      </c>
      <c r="E82" s="5">
        <v>57.8</v>
      </c>
      <c r="F82" s="5">
        <v>0</v>
      </c>
      <c r="G82" s="39">
        <f t="shared" si="18"/>
        <v>0</v>
      </c>
      <c r="I82" t="str">
        <f t="shared" si="16"/>
        <v>Summer</v>
      </c>
    </row>
    <row r="83" spans="1:9" x14ac:dyDescent="0.25">
      <c r="A83">
        <f t="shared" si="19"/>
        <v>2</v>
      </c>
      <c r="B83" s="4">
        <f t="shared" si="20"/>
        <v>2024</v>
      </c>
      <c r="C83" s="5" t="s">
        <v>45</v>
      </c>
      <c r="D83" s="5">
        <v>0</v>
      </c>
      <c r="E83" s="5">
        <v>0</v>
      </c>
      <c r="F83" s="5">
        <v>0</v>
      </c>
      <c r="G83" s="39">
        <f t="shared" si="18"/>
        <v>0</v>
      </c>
      <c r="I83" t="str">
        <f t="shared" si="16"/>
        <v>Winter</v>
      </c>
    </row>
    <row r="84" spans="1:9" x14ac:dyDescent="0.25">
      <c r="A84">
        <f t="shared" si="19"/>
        <v>3</v>
      </c>
      <c r="B84" s="4">
        <f t="shared" si="20"/>
        <v>2024</v>
      </c>
      <c r="C84" s="5" t="s">
        <v>47</v>
      </c>
      <c r="D84" s="5">
        <v>0</v>
      </c>
      <c r="E84" s="5">
        <v>0</v>
      </c>
      <c r="F84" s="5">
        <v>0</v>
      </c>
      <c r="G84" s="39">
        <f t="shared" si="18"/>
        <v>0</v>
      </c>
      <c r="I84" t="str">
        <f t="shared" si="16"/>
        <v>Winter</v>
      </c>
    </row>
    <row r="85" spans="1:9" x14ac:dyDescent="0.25">
      <c r="A85">
        <f t="shared" si="19"/>
        <v>4</v>
      </c>
      <c r="B85" s="4">
        <f t="shared" si="20"/>
        <v>2024</v>
      </c>
      <c r="C85" s="5" t="s">
        <v>43</v>
      </c>
      <c r="D85" s="5">
        <v>0</v>
      </c>
      <c r="E85" s="5">
        <v>0</v>
      </c>
      <c r="F85" s="5">
        <v>0</v>
      </c>
      <c r="G85" s="39">
        <f t="shared" si="18"/>
        <v>0</v>
      </c>
      <c r="I85" t="str">
        <f t="shared" si="16"/>
        <v>Winter</v>
      </c>
    </row>
    <row r="86" spans="1:9" x14ac:dyDescent="0.25">
      <c r="A86">
        <f t="shared" si="19"/>
        <v>5</v>
      </c>
      <c r="B86" s="4">
        <f t="shared" si="20"/>
        <v>2024</v>
      </c>
      <c r="C86" s="5" t="s">
        <v>48</v>
      </c>
      <c r="D86" s="5">
        <v>304</v>
      </c>
      <c r="E86" s="5">
        <v>0</v>
      </c>
      <c r="F86" s="5">
        <v>286.79245283018867</v>
      </c>
      <c r="G86" s="39">
        <f t="shared" si="18"/>
        <v>17.207547169811335</v>
      </c>
      <c r="I86" t="str">
        <f t="shared" si="16"/>
        <v>Winter</v>
      </c>
    </row>
    <row r="87" spans="1:9" x14ac:dyDescent="0.25">
      <c r="A87">
        <f t="shared" si="19"/>
        <v>6</v>
      </c>
      <c r="B87" s="4">
        <f t="shared" si="20"/>
        <v>2024</v>
      </c>
      <c r="C87" s="5" t="s">
        <v>42</v>
      </c>
      <c r="D87" s="5">
        <v>0</v>
      </c>
      <c r="E87" s="5">
        <v>0</v>
      </c>
      <c r="F87" s="5">
        <v>0</v>
      </c>
      <c r="G87" s="39">
        <f t="shared" si="18"/>
        <v>0</v>
      </c>
      <c r="H87" s="63"/>
      <c r="I87" t="str">
        <f t="shared" si="16"/>
        <v>Summer</v>
      </c>
    </row>
    <row r="88" spans="1:9" x14ac:dyDescent="0.25">
      <c r="A88">
        <f t="shared" si="19"/>
        <v>7</v>
      </c>
      <c r="B88" s="4">
        <f t="shared" si="20"/>
        <v>2024</v>
      </c>
      <c r="C88" s="5" t="s">
        <v>44</v>
      </c>
      <c r="D88" s="5">
        <v>0</v>
      </c>
      <c r="E88" s="5">
        <v>0</v>
      </c>
      <c r="F88" s="5">
        <v>0</v>
      </c>
      <c r="G88" s="39">
        <f t="shared" si="18"/>
        <v>0</v>
      </c>
      <c r="I88" t="str">
        <f t="shared" si="16"/>
        <v>Summer</v>
      </c>
    </row>
    <row r="89" spans="1:9" x14ac:dyDescent="0.25">
      <c r="A89">
        <f t="shared" si="19"/>
        <v>8</v>
      </c>
      <c r="B89" s="4">
        <f t="shared" si="20"/>
        <v>2024</v>
      </c>
      <c r="C89" s="55" t="s">
        <v>46</v>
      </c>
      <c r="D89" s="55">
        <v>370.4</v>
      </c>
      <c r="E89" s="55">
        <v>346.16226415094337</v>
      </c>
      <c r="F89" s="55">
        <v>0</v>
      </c>
      <c r="G89" s="39">
        <f t="shared" si="18"/>
        <v>24.237735849056605</v>
      </c>
      <c r="I89" t="str">
        <f t="shared" ref="I89" si="21">IF(ISNUMBER(FIND("SMR",C89)),"Summer","Winter")</f>
        <v>Summer</v>
      </c>
    </row>
    <row r="90" spans="1:9" x14ac:dyDescent="0.25">
      <c r="A90">
        <f t="shared" si="19"/>
        <v>9</v>
      </c>
      <c r="B90" s="64">
        <f t="shared" si="20"/>
        <v>2024</v>
      </c>
      <c r="C90" s="59" t="s">
        <v>49</v>
      </c>
      <c r="D90" s="59">
        <v>0</v>
      </c>
      <c r="E90" s="59">
        <v>0</v>
      </c>
      <c r="F90" s="59">
        <v>0</v>
      </c>
      <c r="G90" s="65">
        <f t="shared" si="18"/>
        <v>0</v>
      </c>
      <c r="I90" t="str">
        <f t="shared" ref="I90" si="22">IF(ISNUMBER(FIND("SMR",C90)),"Summer","Winter")</f>
        <v>Winter</v>
      </c>
    </row>
    <row r="91" spans="1:9" x14ac:dyDescent="0.25">
      <c r="B91" s="52">
        <f>B80+1</f>
        <v>2025</v>
      </c>
      <c r="C91" s="41" t="s">
        <v>28</v>
      </c>
      <c r="D91" s="41">
        <f>D80</f>
        <v>1150</v>
      </c>
      <c r="E91" s="41">
        <f>E80</f>
        <v>0</v>
      </c>
      <c r="F91" s="41">
        <f>F80</f>
        <v>0</v>
      </c>
      <c r="G91" s="54">
        <f>D91-E91</f>
        <v>1150</v>
      </c>
      <c r="I91" t="str">
        <f t="shared" si="16"/>
        <v>Winter</v>
      </c>
    </row>
    <row r="92" spans="1:9" x14ac:dyDescent="0.25">
      <c r="A92">
        <v>0</v>
      </c>
      <c r="B92" s="4">
        <f>B91</f>
        <v>2025</v>
      </c>
      <c r="C92" s="5" t="s">
        <v>41</v>
      </c>
      <c r="D92" s="5">
        <v>0</v>
      </c>
      <c r="E92" s="5">
        <v>0</v>
      </c>
      <c r="F92" s="5">
        <v>0</v>
      </c>
      <c r="G92" s="39">
        <f t="shared" ref="G92:G101" si="23">D92-IF(I92="Summer",E92,F92)</f>
        <v>0</v>
      </c>
      <c r="I92" t="str">
        <f t="shared" si="16"/>
        <v>Summer</v>
      </c>
    </row>
    <row r="93" spans="1:9" x14ac:dyDescent="0.25">
      <c r="A93">
        <f t="shared" ref="A93:A101" si="24">A92+1</f>
        <v>1</v>
      </c>
      <c r="B93" s="4">
        <f t="shared" ref="B93:B101" si="25">B92</f>
        <v>2025</v>
      </c>
      <c r="C93" s="5" t="s">
        <v>40</v>
      </c>
      <c r="D93" s="5">
        <v>100</v>
      </c>
      <c r="E93" s="5">
        <v>100</v>
      </c>
      <c r="F93" s="5">
        <v>0</v>
      </c>
      <c r="G93" s="39">
        <f t="shared" si="23"/>
        <v>0</v>
      </c>
      <c r="I93" t="str">
        <f t="shared" si="16"/>
        <v>Summer</v>
      </c>
    </row>
    <row r="94" spans="1:9" x14ac:dyDescent="0.25">
      <c r="A94">
        <f t="shared" si="24"/>
        <v>2</v>
      </c>
      <c r="B94" s="4">
        <f t="shared" si="25"/>
        <v>2025</v>
      </c>
      <c r="C94" s="5" t="s">
        <v>42</v>
      </c>
      <c r="D94" s="5">
        <v>0</v>
      </c>
      <c r="E94" s="5">
        <v>0</v>
      </c>
      <c r="F94" s="5">
        <v>0</v>
      </c>
      <c r="G94" s="39">
        <f t="shared" si="23"/>
        <v>0</v>
      </c>
      <c r="I94" t="str">
        <f t="shared" si="16"/>
        <v>Summer</v>
      </c>
    </row>
    <row r="95" spans="1:9" x14ac:dyDescent="0.25">
      <c r="A95">
        <f t="shared" si="24"/>
        <v>3</v>
      </c>
      <c r="B95" s="4">
        <f t="shared" si="25"/>
        <v>2025</v>
      </c>
      <c r="C95" s="5" t="s">
        <v>44</v>
      </c>
      <c r="D95" s="5">
        <v>37.799999999999997</v>
      </c>
      <c r="E95" s="5">
        <v>37.799999999999997</v>
      </c>
      <c r="F95" s="5">
        <v>0</v>
      </c>
      <c r="G95" s="39">
        <f t="shared" si="23"/>
        <v>0</v>
      </c>
      <c r="I95" t="str">
        <f t="shared" si="16"/>
        <v>Summer</v>
      </c>
    </row>
    <row r="96" spans="1:9" x14ac:dyDescent="0.25">
      <c r="A96">
        <f t="shared" si="24"/>
        <v>4</v>
      </c>
      <c r="B96" s="4">
        <f t="shared" si="25"/>
        <v>2025</v>
      </c>
      <c r="C96" s="5" t="s">
        <v>46</v>
      </c>
      <c r="D96" s="5">
        <v>400</v>
      </c>
      <c r="E96" s="5">
        <v>369.55849056603768</v>
      </c>
      <c r="F96" s="5">
        <v>0</v>
      </c>
      <c r="G96" s="39">
        <f t="shared" si="23"/>
        <v>30.441509433962324</v>
      </c>
      <c r="I96" t="str">
        <f t="shared" si="16"/>
        <v>Summer</v>
      </c>
    </row>
    <row r="97" spans="1:9" x14ac:dyDescent="0.25">
      <c r="A97">
        <f t="shared" si="24"/>
        <v>5</v>
      </c>
      <c r="B97" s="4">
        <f t="shared" si="25"/>
        <v>2025</v>
      </c>
      <c r="C97" s="5" t="s">
        <v>47</v>
      </c>
      <c r="D97" s="5">
        <v>0</v>
      </c>
      <c r="E97" s="5">
        <v>0</v>
      </c>
      <c r="F97" s="5">
        <v>0</v>
      </c>
      <c r="G97" s="39">
        <f t="shared" si="23"/>
        <v>0</v>
      </c>
      <c r="I97" t="str">
        <f t="shared" si="16"/>
        <v>Winter</v>
      </c>
    </row>
    <row r="98" spans="1:9" x14ac:dyDescent="0.25">
      <c r="A98">
        <f t="shared" si="24"/>
        <v>6</v>
      </c>
      <c r="B98" s="4">
        <f t="shared" si="25"/>
        <v>2025</v>
      </c>
      <c r="C98" s="5" t="s">
        <v>43</v>
      </c>
      <c r="D98" s="5">
        <v>0</v>
      </c>
      <c r="E98" s="5">
        <v>0</v>
      </c>
      <c r="F98" s="5">
        <v>0</v>
      </c>
      <c r="G98" s="39">
        <f t="shared" si="23"/>
        <v>0</v>
      </c>
      <c r="H98" s="63"/>
      <c r="I98" t="str">
        <f t="shared" si="16"/>
        <v>Winter</v>
      </c>
    </row>
    <row r="99" spans="1:9" x14ac:dyDescent="0.25">
      <c r="A99">
        <f t="shared" si="24"/>
        <v>7</v>
      </c>
      <c r="B99" s="4">
        <f t="shared" si="25"/>
        <v>2025</v>
      </c>
      <c r="C99" s="5" t="s">
        <v>45</v>
      </c>
      <c r="D99" s="5">
        <v>0</v>
      </c>
      <c r="E99" s="5">
        <v>0</v>
      </c>
      <c r="F99" s="5">
        <v>0</v>
      </c>
      <c r="G99" s="39">
        <f t="shared" si="23"/>
        <v>0</v>
      </c>
      <c r="I99" t="str">
        <f t="shared" si="16"/>
        <v>Winter</v>
      </c>
    </row>
    <row r="100" spans="1:9" x14ac:dyDescent="0.25">
      <c r="A100">
        <f t="shared" si="24"/>
        <v>8</v>
      </c>
      <c r="B100" s="7">
        <f t="shared" si="25"/>
        <v>2025</v>
      </c>
      <c r="C100" s="55" t="s">
        <v>48</v>
      </c>
      <c r="D100" s="55">
        <v>316.89999999999998</v>
      </c>
      <c r="E100" s="55">
        <v>0</v>
      </c>
      <c r="F100" s="55">
        <v>298.96226415094338</v>
      </c>
      <c r="G100" s="39">
        <f t="shared" si="23"/>
        <v>17.937735849056594</v>
      </c>
      <c r="I100" t="str">
        <f t="shared" ref="I100:I101" si="26">IF(ISNUMBER(FIND("SMR",C100)),"Summer","Winter")</f>
        <v>Winter</v>
      </c>
    </row>
    <row r="101" spans="1:9" x14ac:dyDescent="0.25">
      <c r="A101">
        <f t="shared" si="24"/>
        <v>9</v>
      </c>
      <c r="B101" s="64">
        <f t="shared" si="25"/>
        <v>2025</v>
      </c>
      <c r="C101" s="59" t="s">
        <v>49</v>
      </c>
      <c r="D101" s="59">
        <v>0</v>
      </c>
      <c r="E101" s="59">
        <v>0</v>
      </c>
      <c r="F101" s="59">
        <v>0</v>
      </c>
      <c r="G101" s="65">
        <f t="shared" si="23"/>
        <v>0</v>
      </c>
      <c r="I101" t="str">
        <f t="shared" si="26"/>
        <v>Winter</v>
      </c>
    </row>
    <row r="102" spans="1:9" x14ac:dyDescent="0.25">
      <c r="B102" s="52">
        <f>B91+1</f>
        <v>2026</v>
      </c>
      <c r="C102" s="41" t="s">
        <v>28</v>
      </c>
      <c r="D102" s="41">
        <f>D91</f>
        <v>1150</v>
      </c>
      <c r="E102" s="41">
        <f>E91</f>
        <v>0</v>
      </c>
      <c r="F102" s="41">
        <f>F91</f>
        <v>0</v>
      </c>
      <c r="G102" s="41">
        <f>D102-E102</f>
        <v>1150</v>
      </c>
      <c r="I102" t="str">
        <f t="shared" si="16"/>
        <v>Winter</v>
      </c>
    </row>
    <row r="103" spans="1:9" x14ac:dyDescent="0.25">
      <c r="A103">
        <v>0</v>
      </c>
      <c r="B103" s="4">
        <f>B102</f>
        <v>2026</v>
      </c>
      <c r="C103" s="5" t="s">
        <v>41</v>
      </c>
      <c r="D103" s="5">
        <v>0</v>
      </c>
      <c r="E103" s="5">
        <v>0</v>
      </c>
      <c r="F103" s="5">
        <v>0</v>
      </c>
      <c r="G103" s="39">
        <f t="shared" ref="G103:G112" si="27">D103-IF(I103="Summer",E103,F103)</f>
        <v>0</v>
      </c>
      <c r="I103" t="str">
        <f t="shared" si="16"/>
        <v>Summer</v>
      </c>
    </row>
    <row r="104" spans="1:9" x14ac:dyDescent="0.25">
      <c r="A104">
        <f t="shared" ref="A104:A112" si="28">A103+1</f>
        <v>1</v>
      </c>
      <c r="B104" s="4">
        <f t="shared" ref="B104:B112" si="29">B103</f>
        <v>2026</v>
      </c>
      <c r="C104" s="5" t="s">
        <v>40</v>
      </c>
      <c r="D104" s="5">
        <v>100</v>
      </c>
      <c r="E104" s="5">
        <v>100</v>
      </c>
      <c r="F104" s="5">
        <v>0</v>
      </c>
      <c r="G104" s="39">
        <f t="shared" si="27"/>
        <v>0</v>
      </c>
      <c r="I104" t="str">
        <f t="shared" si="16"/>
        <v>Summer</v>
      </c>
    </row>
    <row r="105" spans="1:9" x14ac:dyDescent="0.25">
      <c r="A105">
        <f t="shared" si="28"/>
        <v>2</v>
      </c>
      <c r="B105" s="4">
        <f t="shared" si="29"/>
        <v>2026</v>
      </c>
      <c r="C105" s="5" t="s">
        <v>42</v>
      </c>
      <c r="D105" s="5">
        <v>0</v>
      </c>
      <c r="E105" s="5">
        <v>0</v>
      </c>
      <c r="F105" s="5">
        <v>0</v>
      </c>
      <c r="G105" s="39">
        <f t="shared" si="27"/>
        <v>0</v>
      </c>
      <c r="I105" t="str">
        <f t="shared" si="16"/>
        <v>Summer</v>
      </c>
    </row>
    <row r="106" spans="1:9" x14ac:dyDescent="0.25">
      <c r="A106">
        <f t="shared" si="28"/>
        <v>3</v>
      </c>
      <c r="B106" s="4">
        <f t="shared" si="29"/>
        <v>2026</v>
      </c>
      <c r="C106" s="5" t="s">
        <v>44</v>
      </c>
      <c r="D106" s="5">
        <v>0</v>
      </c>
      <c r="E106" s="5">
        <v>0</v>
      </c>
      <c r="F106" s="5">
        <v>0</v>
      </c>
      <c r="G106" s="39">
        <f t="shared" si="27"/>
        <v>0</v>
      </c>
      <c r="I106" t="str">
        <f t="shared" si="16"/>
        <v>Summer</v>
      </c>
    </row>
    <row r="107" spans="1:9" x14ac:dyDescent="0.25">
      <c r="A107">
        <f t="shared" si="28"/>
        <v>4</v>
      </c>
      <c r="B107" s="4">
        <f t="shared" si="29"/>
        <v>2026</v>
      </c>
      <c r="C107" s="5" t="s">
        <v>46</v>
      </c>
      <c r="D107" s="5">
        <v>399.3</v>
      </c>
      <c r="E107" s="5">
        <v>371.03773584905662</v>
      </c>
      <c r="F107" s="5">
        <v>0</v>
      </c>
      <c r="G107" s="39">
        <f t="shared" si="27"/>
        <v>28.262264150943395</v>
      </c>
      <c r="I107" t="str">
        <f t="shared" si="16"/>
        <v>Summer</v>
      </c>
    </row>
    <row r="108" spans="1:9" x14ac:dyDescent="0.25">
      <c r="A108">
        <f t="shared" si="28"/>
        <v>5</v>
      </c>
      <c r="B108" s="4">
        <f t="shared" si="29"/>
        <v>2026</v>
      </c>
      <c r="C108" s="5" t="s">
        <v>47</v>
      </c>
      <c r="D108" s="5">
        <v>0</v>
      </c>
      <c r="E108" s="5">
        <v>0</v>
      </c>
      <c r="F108" s="5">
        <v>0</v>
      </c>
      <c r="G108" s="39">
        <f t="shared" si="27"/>
        <v>0</v>
      </c>
      <c r="I108" t="str">
        <f t="shared" si="16"/>
        <v>Winter</v>
      </c>
    </row>
    <row r="109" spans="1:9" x14ac:dyDescent="0.25">
      <c r="A109">
        <f t="shared" si="28"/>
        <v>6</v>
      </c>
      <c r="B109" s="4">
        <f t="shared" si="29"/>
        <v>2026</v>
      </c>
      <c r="C109" s="5" t="s">
        <v>43</v>
      </c>
      <c r="D109" s="5">
        <v>0</v>
      </c>
      <c r="E109" s="5">
        <v>0</v>
      </c>
      <c r="F109" s="5">
        <v>0</v>
      </c>
      <c r="G109" s="39">
        <f t="shared" si="27"/>
        <v>0</v>
      </c>
      <c r="H109" s="23"/>
      <c r="I109" t="str">
        <f t="shared" si="16"/>
        <v>Winter</v>
      </c>
    </row>
    <row r="110" spans="1:9" x14ac:dyDescent="0.25">
      <c r="A110">
        <f t="shared" si="28"/>
        <v>7</v>
      </c>
      <c r="B110" s="4">
        <f t="shared" si="29"/>
        <v>2026</v>
      </c>
      <c r="C110" s="5" t="s">
        <v>49</v>
      </c>
      <c r="D110" s="5">
        <v>0</v>
      </c>
      <c r="E110" s="5">
        <v>0</v>
      </c>
      <c r="F110" s="5">
        <v>0</v>
      </c>
      <c r="G110" s="39">
        <f t="shared" si="27"/>
        <v>0</v>
      </c>
      <c r="I110" t="str">
        <f t="shared" si="16"/>
        <v>Winter</v>
      </c>
    </row>
    <row r="111" spans="1:9" x14ac:dyDescent="0.25">
      <c r="A111">
        <f t="shared" si="28"/>
        <v>8</v>
      </c>
      <c r="B111" s="7">
        <f t="shared" si="29"/>
        <v>2026</v>
      </c>
      <c r="C111" s="55" t="s">
        <v>45</v>
      </c>
      <c r="D111" s="55">
        <v>0</v>
      </c>
      <c r="E111" s="55">
        <v>0</v>
      </c>
      <c r="F111" s="55">
        <v>0</v>
      </c>
      <c r="G111" s="39">
        <f t="shared" si="27"/>
        <v>0</v>
      </c>
      <c r="I111" t="str">
        <f t="shared" ref="I111:I112" si="30">IF(ISNUMBER(FIND("SMR",C111)),"Summer","Winter")</f>
        <v>Winter</v>
      </c>
    </row>
    <row r="112" spans="1:9" x14ac:dyDescent="0.25">
      <c r="A112">
        <f t="shared" si="28"/>
        <v>9</v>
      </c>
      <c r="B112" s="7">
        <f t="shared" si="29"/>
        <v>2026</v>
      </c>
      <c r="C112" s="59" t="s">
        <v>48</v>
      </c>
      <c r="D112" s="59">
        <v>329.6</v>
      </c>
      <c r="E112" s="59">
        <v>0</v>
      </c>
      <c r="F112" s="59">
        <v>310.94339622641508</v>
      </c>
      <c r="G112" s="65">
        <f t="shared" si="27"/>
        <v>18.656603773584948</v>
      </c>
      <c r="I112" t="str">
        <f t="shared" si="30"/>
        <v>Winter</v>
      </c>
    </row>
    <row r="113" spans="1:9" x14ac:dyDescent="0.25">
      <c r="B113" s="52">
        <f>B102+1</f>
        <v>2027</v>
      </c>
      <c r="C113" s="41" t="s">
        <v>28</v>
      </c>
      <c r="D113" s="41">
        <f>D102</f>
        <v>1150</v>
      </c>
      <c r="E113" s="41">
        <f>E102</f>
        <v>0</v>
      </c>
      <c r="F113" s="41">
        <f>F102</f>
        <v>0</v>
      </c>
      <c r="G113" s="41">
        <f>D113-E113</f>
        <v>1150</v>
      </c>
      <c r="I113" t="str">
        <f t="shared" si="16"/>
        <v>Winter</v>
      </c>
    </row>
    <row r="114" spans="1:9" x14ac:dyDescent="0.25">
      <c r="A114">
        <v>0</v>
      </c>
      <c r="B114" s="4">
        <f>B113</f>
        <v>2027</v>
      </c>
      <c r="C114" s="5" t="s">
        <v>41</v>
      </c>
      <c r="D114" s="5">
        <v>0</v>
      </c>
      <c r="E114" s="5">
        <v>0</v>
      </c>
      <c r="F114" s="5">
        <v>0</v>
      </c>
      <c r="G114" s="39">
        <f t="shared" ref="G114:G123" si="31">D114-IF(I114="Summer",E114,F114)</f>
        <v>0</v>
      </c>
      <c r="I114" t="str">
        <f t="shared" si="16"/>
        <v>Summer</v>
      </c>
    </row>
    <row r="115" spans="1:9" x14ac:dyDescent="0.25">
      <c r="A115">
        <f t="shared" ref="A115:A123" si="32">A114+1</f>
        <v>1</v>
      </c>
      <c r="B115" s="4">
        <f t="shared" ref="B115:B123" si="33">B114</f>
        <v>2027</v>
      </c>
      <c r="C115" s="5" t="s">
        <v>40</v>
      </c>
      <c r="D115" s="5">
        <v>100</v>
      </c>
      <c r="E115" s="5">
        <v>100</v>
      </c>
      <c r="F115" s="5">
        <v>0</v>
      </c>
      <c r="G115" s="39">
        <f t="shared" si="31"/>
        <v>0</v>
      </c>
      <c r="I115" t="str">
        <f t="shared" si="16"/>
        <v>Summer</v>
      </c>
    </row>
    <row r="116" spans="1:9" x14ac:dyDescent="0.25">
      <c r="A116">
        <f t="shared" si="32"/>
        <v>2</v>
      </c>
      <c r="B116" s="4">
        <f t="shared" si="33"/>
        <v>2027</v>
      </c>
      <c r="C116" s="5" t="s">
        <v>42</v>
      </c>
      <c r="D116" s="5">
        <v>0</v>
      </c>
      <c r="E116" s="5">
        <v>0</v>
      </c>
      <c r="F116" s="5">
        <v>0</v>
      </c>
      <c r="G116" s="39">
        <f t="shared" si="31"/>
        <v>0</v>
      </c>
      <c r="I116" t="str">
        <f t="shared" si="16"/>
        <v>Summer</v>
      </c>
    </row>
    <row r="117" spans="1:9" x14ac:dyDescent="0.25">
      <c r="A117">
        <f t="shared" si="32"/>
        <v>3</v>
      </c>
      <c r="B117" s="4">
        <f t="shared" si="33"/>
        <v>2027</v>
      </c>
      <c r="C117" s="5" t="s">
        <v>44</v>
      </c>
      <c r="D117" s="5">
        <v>0</v>
      </c>
      <c r="E117" s="5">
        <v>0</v>
      </c>
      <c r="F117" s="5">
        <v>0</v>
      </c>
      <c r="G117" s="39">
        <f t="shared" si="31"/>
        <v>0</v>
      </c>
      <c r="I117" t="str">
        <f t="shared" si="16"/>
        <v>Summer</v>
      </c>
    </row>
    <row r="118" spans="1:9" x14ac:dyDescent="0.25">
      <c r="A118">
        <f t="shared" si="32"/>
        <v>4</v>
      </c>
      <c r="B118" s="4">
        <f t="shared" si="33"/>
        <v>2027</v>
      </c>
      <c r="C118" s="5" t="s">
        <v>46</v>
      </c>
      <c r="D118" s="5">
        <v>400</v>
      </c>
      <c r="E118" s="5">
        <v>371.69811320754712</v>
      </c>
      <c r="F118" s="5">
        <v>0</v>
      </c>
      <c r="G118" s="39">
        <f t="shared" si="31"/>
        <v>28.301886792452876</v>
      </c>
      <c r="I118" t="str">
        <f t="shared" si="16"/>
        <v>Summer</v>
      </c>
    </row>
    <row r="119" spans="1:9" x14ac:dyDescent="0.25">
      <c r="A119">
        <f t="shared" si="32"/>
        <v>5</v>
      </c>
      <c r="B119" s="4">
        <f t="shared" si="33"/>
        <v>2027</v>
      </c>
      <c r="C119" s="5" t="s">
        <v>49</v>
      </c>
      <c r="D119" s="5">
        <v>0</v>
      </c>
      <c r="E119" s="5">
        <v>0</v>
      </c>
      <c r="F119" s="5">
        <v>0</v>
      </c>
      <c r="G119" s="39">
        <f t="shared" si="31"/>
        <v>0</v>
      </c>
      <c r="I119" t="str">
        <f t="shared" si="16"/>
        <v>Winter</v>
      </c>
    </row>
    <row r="120" spans="1:9" x14ac:dyDescent="0.25">
      <c r="A120">
        <f t="shared" si="32"/>
        <v>6</v>
      </c>
      <c r="B120" s="4">
        <f t="shared" si="33"/>
        <v>2027</v>
      </c>
      <c r="C120" s="5" t="s">
        <v>47</v>
      </c>
      <c r="D120" s="5">
        <v>0</v>
      </c>
      <c r="E120" s="5">
        <v>0</v>
      </c>
      <c r="F120" s="5">
        <v>0</v>
      </c>
      <c r="G120" s="39">
        <f t="shared" si="31"/>
        <v>0</v>
      </c>
      <c r="H120" s="23"/>
      <c r="I120" t="str">
        <f t="shared" si="16"/>
        <v>Winter</v>
      </c>
    </row>
    <row r="121" spans="1:9" x14ac:dyDescent="0.25">
      <c r="A121">
        <f t="shared" si="32"/>
        <v>7</v>
      </c>
      <c r="B121" s="4">
        <f t="shared" si="33"/>
        <v>2027</v>
      </c>
      <c r="C121" s="5" t="s">
        <v>43</v>
      </c>
      <c r="D121" s="5">
        <v>0</v>
      </c>
      <c r="E121" s="5">
        <v>0</v>
      </c>
      <c r="F121" s="5">
        <v>0</v>
      </c>
      <c r="G121" s="39">
        <f t="shared" si="31"/>
        <v>0</v>
      </c>
      <c r="I121" t="str">
        <f t="shared" si="16"/>
        <v>Winter</v>
      </c>
    </row>
    <row r="122" spans="1:9" x14ac:dyDescent="0.25">
      <c r="A122">
        <f t="shared" si="32"/>
        <v>8</v>
      </c>
      <c r="B122" s="7">
        <f t="shared" si="33"/>
        <v>2027</v>
      </c>
      <c r="C122" s="55" t="s">
        <v>45</v>
      </c>
      <c r="D122" s="55">
        <v>0</v>
      </c>
      <c r="E122" s="55">
        <v>0</v>
      </c>
      <c r="F122" s="55">
        <v>0</v>
      </c>
      <c r="G122" s="39">
        <f t="shared" si="31"/>
        <v>0</v>
      </c>
      <c r="I122" t="str">
        <f t="shared" ref="I122:I123" si="34">IF(ISNUMBER(FIND("SMR",C122)),"Summer","Winter")</f>
        <v>Winter</v>
      </c>
    </row>
    <row r="123" spans="1:9" x14ac:dyDescent="0.25">
      <c r="A123">
        <f t="shared" si="32"/>
        <v>9</v>
      </c>
      <c r="B123" s="7">
        <f t="shared" si="33"/>
        <v>2027</v>
      </c>
      <c r="C123" s="59" t="s">
        <v>48</v>
      </c>
      <c r="D123" s="59">
        <v>343.4</v>
      </c>
      <c r="E123" s="59">
        <v>0</v>
      </c>
      <c r="F123" s="59">
        <v>323.96226415094338</v>
      </c>
      <c r="G123" s="65">
        <f t="shared" si="31"/>
        <v>19.437735849056594</v>
      </c>
      <c r="I123" t="str">
        <f t="shared" si="34"/>
        <v>Winter</v>
      </c>
    </row>
    <row r="124" spans="1:9" x14ac:dyDescent="0.25">
      <c r="B124" s="52">
        <f>B113+1</f>
        <v>2028</v>
      </c>
      <c r="C124" s="41" t="s">
        <v>28</v>
      </c>
      <c r="D124" s="41">
        <f>D113</f>
        <v>1150</v>
      </c>
      <c r="E124" s="41">
        <f>E113</f>
        <v>0</v>
      </c>
      <c r="F124" s="41">
        <f>F113</f>
        <v>0</v>
      </c>
      <c r="G124" s="41">
        <f>D124-E124</f>
        <v>1150</v>
      </c>
      <c r="I124" t="str">
        <f t="shared" si="16"/>
        <v>Winter</v>
      </c>
    </row>
    <row r="125" spans="1:9" x14ac:dyDescent="0.25">
      <c r="A125">
        <v>0</v>
      </c>
      <c r="B125" s="4">
        <f>B124</f>
        <v>2028</v>
      </c>
      <c r="C125" s="5" t="s">
        <v>41</v>
      </c>
      <c r="D125" s="5">
        <v>142.30000000000001</v>
      </c>
      <c r="E125" s="5">
        <v>142.30000000000001</v>
      </c>
      <c r="F125" s="5">
        <v>0</v>
      </c>
      <c r="G125" s="39">
        <f t="shared" ref="G125:G134" si="35">D125-IF(I125="Summer",E125,F125)</f>
        <v>0</v>
      </c>
      <c r="I125" t="str">
        <f t="shared" si="16"/>
        <v>Summer</v>
      </c>
    </row>
    <row r="126" spans="1:9" x14ac:dyDescent="0.25">
      <c r="A126">
        <f t="shared" ref="A126:A134" si="36">A125+1</f>
        <v>1</v>
      </c>
      <c r="B126" s="4">
        <f t="shared" ref="B126:B134" si="37">B125</f>
        <v>2028</v>
      </c>
      <c r="C126" s="5" t="s">
        <v>40</v>
      </c>
      <c r="D126" s="5">
        <v>100</v>
      </c>
      <c r="E126" s="5">
        <v>100</v>
      </c>
      <c r="F126" s="5">
        <v>0</v>
      </c>
      <c r="G126" s="39">
        <f t="shared" si="35"/>
        <v>0</v>
      </c>
      <c r="I126" t="str">
        <f t="shared" si="16"/>
        <v>Summer</v>
      </c>
    </row>
    <row r="127" spans="1:9" x14ac:dyDescent="0.25">
      <c r="A127">
        <f t="shared" si="36"/>
        <v>2</v>
      </c>
      <c r="B127" s="4">
        <f t="shared" si="37"/>
        <v>2028</v>
      </c>
      <c r="C127" s="5" t="s">
        <v>44</v>
      </c>
      <c r="D127" s="5">
        <v>375</v>
      </c>
      <c r="E127" s="5">
        <v>375</v>
      </c>
      <c r="F127" s="5">
        <v>0</v>
      </c>
      <c r="G127" s="39">
        <f t="shared" si="35"/>
        <v>0</v>
      </c>
      <c r="I127" t="str">
        <f t="shared" si="16"/>
        <v>Summer</v>
      </c>
    </row>
    <row r="128" spans="1:9" x14ac:dyDescent="0.25">
      <c r="A128">
        <f t="shared" si="36"/>
        <v>3</v>
      </c>
      <c r="B128" s="4">
        <f t="shared" si="37"/>
        <v>2028</v>
      </c>
      <c r="C128" s="5" t="s">
        <v>42</v>
      </c>
      <c r="D128" s="5">
        <v>229.7</v>
      </c>
      <c r="E128" s="5">
        <v>229.7</v>
      </c>
      <c r="F128" s="5">
        <v>0</v>
      </c>
      <c r="G128" s="39">
        <f t="shared" si="35"/>
        <v>0</v>
      </c>
      <c r="I128" t="str">
        <f t="shared" si="16"/>
        <v>Summer</v>
      </c>
    </row>
    <row r="129" spans="1:9" x14ac:dyDescent="0.25">
      <c r="A129">
        <f t="shared" si="36"/>
        <v>4</v>
      </c>
      <c r="B129" s="4">
        <f t="shared" si="37"/>
        <v>2028</v>
      </c>
      <c r="C129" s="5" t="s">
        <v>46</v>
      </c>
      <c r="D129" s="5">
        <v>400</v>
      </c>
      <c r="E129" s="5">
        <v>329.41509433962256</v>
      </c>
      <c r="F129" s="5">
        <v>0</v>
      </c>
      <c r="G129" s="39">
        <f t="shared" si="35"/>
        <v>70.584905660377444</v>
      </c>
      <c r="I129" t="str">
        <f t="shared" si="16"/>
        <v>Summer</v>
      </c>
    </row>
    <row r="130" spans="1:9" x14ac:dyDescent="0.25">
      <c r="A130">
        <f t="shared" si="36"/>
        <v>5</v>
      </c>
      <c r="B130" s="4">
        <f t="shared" si="37"/>
        <v>2028</v>
      </c>
      <c r="C130" s="5" t="s">
        <v>49</v>
      </c>
      <c r="D130" s="5">
        <v>0</v>
      </c>
      <c r="E130" s="5">
        <v>0</v>
      </c>
      <c r="F130" s="5">
        <v>0</v>
      </c>
      <c r="G130" s="39">
        <f t="shared" si="35"/>
        <v>0</v>
      </c>
      <c r="I130" t="str">
        <f t="shared" si="16"/>
        <v>Winter</v>
      </c>
    </row>
    <row r="131" spans="1:9" x14ac:dyDescent="0.25">
      <c r="A131">
        <f t="shared" si="36"/>
        <v>6</v>
      </c>
      <c r="B131" s="4">
        <f t="shared" si="37"/>
        <v>2028</v>
      </c>
      <c r="C131" s="5" t="s">
        <v>47</v>
      </c>
      <c r="D131" s="5">
        <v>0</v>
      </c>
      <c r="E131" s="5">
        <v>0</v>
      </c>
      <c r="F131" s="5">
        <v>0</v>
      </c>
      <c r="G131" s="39">
        <f t="shared" si="35"/>
        <v>0</v>
      </c>
      <c r="H131" s="23"/>
      <c r="I131" t="str">
        <f t="shared" si="16"/>
        <v>Winter</v>
      </c>
    </row>
    <row r="132" spans="1:9" x14ac:dyDescent="0.25">
      <c r="A132">
        <f t="shared" si="36"/>
        <v>7</v>
      </c>
      <c r="B132" s="4">
        <f t="shared" si="37"/>
        <v>2028</v>
      </c>
      <c r="C132" s="5" t="s">
        <v>43</v>
      </c>
      <c r="D132" s="5">
        <v>0</v>
      </c>
      <c r="E132" s="5">
        <v>0</v>
      </c>
      <c r="F132" s="5">
        <v>0</v>
      </c>
      <c r="G132" s="39">
        <f t="shared" si="35"/>
        <v>0</v>
      </c>
      <c r="I132" t="str">
        <f t="shared" si="16"/>
        <v>Winter</v>
      </c>
    </row>
    <row r="133" spans="1:9" x14ac:dyDescent="0.25">
      <c r="A133">
        <f t="shared" si="36"/>
        <v>8</v>
      </c>
      <c r="B133" s="7">
        <f t="shared" si="37"/>
        <v>2028</v>
      </c>
      <c r="C133" s="55" t="s">
        <v>45</v>
      </c>
      <c r="D133" s="55">
        <v>0</v>
      </c>
      <c r="E133" s="55">
        <v>0</v>
      </c>
      <c r="F133" s="55">
        <v>0</v>
      </c>
      <c r="G133" s="39">
        <f t="shared" si="35"/>
        <v>0</v>
      </c>
      <c r="I133" t="str">
        <f t="shared" ref="I133:I134" si="38">IF(ISNUMBER(FIND("SMR",C133)),"Summer","Winter")</f>
        <v>Winter</v>
      </c>
    </row>
    <row r="134" spans="1:9" x14ac:dyDescent="0.25">
      <c r="A134">
        <f t="shared" si="36"/>
        <v>9</v>
      </c>
      <c r="B134" s="7">
        <f t="shared" si="37"/>
        <v>2028</v>
      </c>
      <c r="C134" s="59" t="s">
        <v>48</v>
      </c>
      <c r="D134" s="59">
        <v>357.4</v>
      </c>
      <c r="E134" s="59">
        <v>0</v>
      </c>
      <c r="F134" s="59">
        <v>337.16981132075466</v>
      </c>
      <c r="G134" s="65">
        <f t="shared" si="35"/>
        <v>20.230188679245316</v>
      </c>
      <c r="I134" t="str">
        <f t="shared" si="38"/>
        <v>Winter</v>
      </c>
    </row>
    <row r="135" spans="1:9" x14ac:dyDescent="0.25">
      <c r="B135" s="52">
        <f>B124+1</f>
        <v>2029</v>
      </c>
      <c r="C135" s="41" t="s">
        <v>28</v>
      </c>
      <c r="D135" s="41">
        <f>D124</f>
        <v>1150</v>
      </c>
      <c r="E135" s="41">
        <f>E124</f>
        <v>0</v>
      </c>
      <c r="F135" s="41">
        <f>F124</f>
        <v>0</v>
      </c>
      <c r="G135" s="41">
        <f>D135-E135</f>
        <v>1150</v>
      </c>
      <c r="I135" t="str">
        <f t="shared" si="16"/>
        <v>Winter</v>
      </c>
    </row>
    <row r="136" spans="1:9" x14ac:dyDescent="0.25">
      <c r="A136">
        <v>0</v>
      </c>
      <c r="B136" s="4">
        <f>B135</f>
        <v>2029</v>
      </c>
      <c r="C136" s="5" t="s">
        <v>41</v>
      </c>
      <c r="D136" s="5">
        <v>300</v>
      </c>
      <c r="E136" s="5">
        <v>300</v>
      </c>
      <c r="F136" s="5">
        <v>0</v>
      </c>
      <c r="G136" s="39">
        <f t="shared" ref="G136:G145" si="39">D136-IF(I136="Summer",E136,F136)</f>
        <v>0</v>
      </c>
      <c r="I136" t="str">
        <f t="shared" ref="I136:I206" si="40">IF(ISNUMBER(FIND("SMR",C136)),"Summer","Winter")</f>
        <v>Summer</v>
      </c>
    </row>
    <row r="137" spans="1:9" x14ac:dyDescent="0.25">
      <c r="A137">
        <f t="shared" ref="A137:A145" si="41">A136+1</f>
        <v>1</v>
      </c>
      <c r="B137" s="4">
        <f t="shared" ref="B137:B145" si="42">B136</f>
        <v>2029</v>
      </c>
      <c r="C137" s="5" t="s">
        <v>40</v>
      </c>
      <c r="D137" s="5">
        <v>100</v>
      </c>
      <c r="E137" s="5">
        <v>100</v>
      </c>
      <c r="F137" s="5">
        <v>0</v>
      </c>
      <c r="G137" s="39">
        <f t="shared" si="39"/>
        <v>0</v>
      </c>
      <c r="I137" t="str">
        <f t="shared" si="40"/>
        <v>Summer</v>
      </c>
    </row>
    <row r="138" spans="1:9" x14ac:dyDescent="0.25">
      <c r="A138">
        <f t="shared" si="41"/>
        <v>2</v>
      </c>
      <c r="B138" s="4">
        <f t="shared" si="42"/>
        <v>2029</v>
      </c>
      <c r="C138" s="5" t="s">
        <v>44</v>
      </c>
      <c r="D138" s="5">
        <v>375</v>
      </c>
      <c r="E138" s="5">
        <v>375</v>
      </c>
      <c r="F138" s="5">
        <v>0</v>
      </c>
      <c r="G138" s="39">
        <f t="shared" si="39"/>
        <v>0</v>
      </c>
      <c r="I138" t="str">
        <f t="shared" si="40"/>
        <v>Summer</v>
      </c>
    </row>
    <row r="139" spans="1:9" x14ac:dyDescent="0.25">
      <c r="A139">
        <f t="shared" si="41"/>
        <v>3</v>
      </c>
      <c r="B139" s="4">
        <f t="shared" si="42"/>
        <v>2029</v>
      </c>
      <c r="C139" s="5" t="s">
        <v>42</v>
      </c>
      <c r="D139" s="5">
        <v>400</v>
      </c>
      <c r="E139" s="5">
        <v>400</v>
      </c>
      <c r="F139" s="5">
        <v>0</v>
      </c>
      <c r="G139" s="39">
        <f t="shared" si="39"/>
        <v>0</v>
      </c>
      <c r="I139" t="str">
        <f t="shared" si="40"/>
        <v>Summer</v>
      </c>
    </row>
    <row r="140" spans="1:9" x14ac:dyDescent="0.25">
      <c r="A140">
        <f t="shared" si="41"/>
        <v>4</v>
      </c>
      <c r="B140" s="4">
        <f t="shared" si="42"/>
        <v>2029</v>
      </c>
      <c r="C140" s="5" t="s">
        <v>46</v>
      </c>
      <c r="D140" s="5">
        <v>400</v>
      </c>
      <c r="E140" s="5">
        <v>125.34809188274517</v>
      </c>
      <c r="F140" s="5">
        <v>0</v>
      </c>
      <c r="G140" s="39">
        <f t="shared" si="39"/>
        <v>274.65190811725483</v>
      </c>
      <c r="I140" t="str">
        <f t="shared" si="40"/>
        <v>Summer</v>
      </c>
    </row>
    <row r="141" spans="1:9" x14ac:dyDescent="0.25">
      <c r="A141">
        <f t="shared" si="41"/>
        <v>5</v>
      </c>
      <c r="B141" s="4">
        <f t="shared" si="42"/>
        <v>2029</v>
      </c>
      <c r="C141" s="5" t="s">
        <v>49</v>
      </c>
      <c r="D141" s="5">
        <v>0</v>
      </c>
      <c r="E141" s="5">
        <v>0</v>
      </c>
      <c r="F141" s="5">
        <v>0</v>
      </c>
      <c r="G141" s="39">
        <f t="shared" si="39"/>
        <v>0</v>
      </c>
      <c r="I141" t="str">
        <f t="shared" si="40"/>
        <v>Winter</v>
      </c>
    </row>
    <row r="142" spans="1:9" x14ac:dyDescent="0.25">
      <c r="A142">
        <f t="shared" si="41"/>
        <v>6</v>
      </c>
      <c r="B142" s="4">
        <f t="shared" si="42"/>
        <v>2029</v>
      </c>
      <c r="C142" s="5" t="s">
        <v>47</v>
      </c>
      <c r="D142" s="5">
        <v>257.89999999999998</v>
      </c>
      <c r="E142" s="5">
        <v>0</v>
      </c>
      <c r="F142" s="5">
        <v>257.89999999999998</v>
      </c>
      <c r="G142" s="39">
        <f t="shared" si="39"/>
        <v>0</v>
      </c>
      <c r="H142" s="23"/>
      <c r="I142" t="str">
        <f t="shared" si="40"/>
        <v>Winter</v>
      </c>
    </row>
    <row r="143" spans="1:9" x14ac:dyDescent="0.25">
      <c r="A143">
        <f t="shared" si="41"/>
        <v>7</v>
      </c>
      <c r="B143" s="4">
        <f t="shared" si="42"/>
        <v>2029</v>
      </c>
      <c r="C143" s="5" t="s">
        <v>43</v>
      </c>
      <c r="D143" s="5">
        <v>100</v>
      </c>
      <c r="E143" s="5">
        <v>0</v>
      </c>
      <c r="F143" s="5">
        <v>100</v>
      </c>
      <c r="G143" s="39">
        <f t="shared" si="39"/>
        <v>0</v>
      </c>
      <c r="I143" t="str">
        <f t="shared" si="40"/>
        <v>Winter</v>
      </c>
    </row>
    <row r="144" spans="1:9" x14ac:dyDescent="0.25">
      <c r="A144">
        <f t="shared" si="41"/>
        <v>8</v>
      </c>
      <c r="B144" s="7">
        <f t="shared" si="42"/>
        <v>2029</v>
      </c>
      <c r="C144" s="55" t="s">
        <v>45</v>
      </c>
      <c r="D144" s="55">
        <v>0</v>
      </c>
      <c r="E144" s="55">
        <v>0</v>
      </c>
      <c r="F144" s="55">
        <v>0</v>
      </c>
      <c r="G144" s="39">
        <f t="shared" si="39"/>
        <v>0</v>
      </c>
      <c r="I144" t="str">
        <f t="shared" ref="I144:I145" si="43">IF(ISNUMBER(FIND("SMR",C144)),"Summer","Winter")</f>
        <v>Winter</v>
      </c>
    </row>
    <row r="145" spans="1:9" x14ac:dyDescent="0.25">
      <c r="A145">
        <f t="shared" si="41"/>
        <v>9</v>
      </c>
      <c r="B145" s="7">
        <f t="shared" si="42"/>
        <v>2029</v>
      </c>
      <c r="C145" s="59" t="s">
        <v>48</v>
      </c>
      <c r="D145" s="59">
        <v>400</v>
      </c>
      <c r="E145" s="59">
        <v>0</v>
      </c>
      <c r="F145" s="59">
        <v>357.09999999999991</v>
      </c>
      <c r="G145" s="65">
        <f t="shared" si="39"/>
        <v>42.900000000000091</v>
      </c>
      <c r="I145" t="str">
        <f t="shared" si="43"/>
        <v>Winter</v>
      </c>
    </row>
    <row r="146" spans="1:9" x14ac:dyDescent="0.25">
      <c r="B146" s="52">
        <f>B135+1</f>
        <v>2030</v>
      </c>
      <c r="C146" s="41" t="s">
        <v>28</v>
      </c>
      <c r="D146" s="41">
        <f>D135</f>
        <v>1150</v>
      </c>
      <c r="E146" s="41">
        <f>E135</f>
        <v>0</v>
      </c>
      <c r="F146" s="54">
        <f>F135</f>
        <v>0</v>
      </c>
      <c r="G146" s="41">
        <f>D146-E146</f>
        <v>1150</v>
      </c>
      <c r="I146" t="str">
        <f t="shared" si="40"/>
        <v>Winter</v>
      </c>
    </row>
    <row r="147" spans="1:9" x14ac:dyDescent="0.25">
      <c r="B147" s="7">
        <f>B146</f>
        <v>2030</v>
      </c>
      <c r="C147" s="60" t="s">
        <v>7</v>
      </c>
      <c r="D147" s="43">
        <v>629.58600000000001</v>
      </c>
      <c r="E147" s="43">
        <f>Displacement!$B$21</f>
        <v>339.1038284295629</v>
      </c>
      <c r="F147" s="44">
        <f>E147</f>
        <v>339.1038284295629</v>
      </c>
      <c r="G147" s="43">
        <f>D147-E147</f>
        <v>290.48217157043712</v>
      </c>
      <c r="I147" t="str">
        <f t="shared" si="40"/>
        <v>Winter</v>
      </c>
    </row>
    <row r="148" spans="1:9" x14ac:dyDescent="0.25">
      <c r="B148" s="7">
        <f>B147</f>
        <v>2030</v>
      </c>
      <c r="C148" s="60" t="s">
        <v>25</v>
      </c>
      <c r="D148" s="43">
        <v>21.262</v>
      </c>
      <c r="E148" s="43">
        <f>Displacement!$E$21</f>
        <v>13.778450864302441</v>
      </c>
      <c r="F148" s="44">
        <f>E148</f>
        <v>13.778450864302441</v>
      </c>
      <c r="G148" s="43">
        <f>D148-E148</f>
        <v>7.4835491356975599</v>
      </c>
      <c r="I148" t="str">
        <f t="shared" si="40"/>
        <v>Winter</v>
      </c>
    </row>
    <row r="149" spans="1:9" x14ac:dyDescent="0.25">
      <c r="B149" s="7">
        <f>B148</f>
        <v>2030</v>
      </c>
      <c r="C149" s="60" t="s">
        <v>32</v>
      </c>
      <c r="D149" s="43">
        <v>79.2</v>
      </c>
      <c r="E149" s="43">
        <f>Displacement!$L$21</f>
        <v>12.5136</v>
      </c>
      <c r="F149" s="44">
        <f>E149</f>
        <v>12.5136</v>
      </c>
      <c r="G149" s="44">
        <f>F149</f>
        <v>12.5136</v>
      </c>
      <c r="I149" t="str">
        <f t="shared" ref="I149:I150" si="44">IF(ISNUMBER(FIND("SMR",C149)),"Summer","Winter")</f>
        <v>Winter</v>
      </c>
    </row>
    <row r="150" spans="1:9" x14ac:dyDescent="0.25">
      <c r="B150" s="7">
        <f>B149</f>
        <v>2030</v>
      </c>
      <c r="C150" s="60" t="s">
        <v>38</v>
      </c>
      <c r="D150" s="43">
        <v>161</v>
      </c>
      <c r="E150" s="43">
        <f>Displacement!$H$21</f>
        <v>25.437999999999999</v>
      </c>
      <c r="F150" s="44">
        <f>E150</f>
        <v>25.437999999999999</v>
      </c>
      <c r="G150" s="44">
        <f>F150</f>
        <v>25.437999999999999</v>
      </c>
      <c r="I150" t="str">
        <f t="shared" si="44"/>
        <v>Winter</v>
      </c>
    </row>
    <row r="151" spans="1:9" x14ac:dyDescent="0.25">
      <c r="B151" s="7">
        <f>B148</f>
        <v>2030</v>
      </c>
      <c r="C151" s="60" t="s">
        <v>8</v>
      </c>
      <c r="D151" s="43">
        <v>360.7</v>
      </c>
      <c r="E151" s="43">
        <f>Displacement!$G$21</f>
        <v>56.990600000000001</v>
      </c>
      <c r="F151" s="44">
        <f>E151</f>
        <v>56.990600000000001</v>
      </c>
      <c r="G151" s="43">
        <f>D151-E151</f>
        <v>303.70939999999996</v>
      </c>
      <c r="I151" t="str">
        <f t="shared" si="40"/>
        <v>Winter</v>
      </c>
    </row>
    <row r="152" spans="1:9" x14ac:dyDescent="0.25">
      <c r="A152">
        <v>0</v>
      </c>
      <c r="B152" s="4">
        <f>B151</f>
        <v>2030</v>
      </c>
      <c r="C152" s="5" t="s">
        <v>41</v>
      </c>
      <c r="D152" s="5">
        <v>300</v>
      </c>
      <c r="E152" s="5">
        <v>300</v>
      </c>
      <c r="F152" s="5">
        <v>0</v>
      </c>
      <c r="G152" s="39">
        <f t="shared" ref="G152:G161" si="45">D152-IF(I152="Summer",E152,F152)</f>
        <v>0</v>
      </c>
      <c r="I152" t="str">
        <f t="shared" si="40"/>
        <v>Summer</v>
      </c>
    </row>
    <row r="153" spans="1:9" x14ac:dyDescent="0.25">
      <c r="A153">
        <f t="shared" ref="A153:A161" si="46">A152+1</f>
        <v>1</v>
      </c>
      <c r="B153" s="4">
        <f t="shared" ref="B153:B161" si="47">B152</f>
        <v>2030</v>
      </c>
      <c r="C153" s="5" t="s">
        <v>40</v>
      </c>
      <c r="D153" s="5">
        <v>100</v>
      </c>
      <c r="E153" s="5">
        <v>100</v>
      </c>
      <c r="F153" s="5">
        <v>0</v>
      </c>
      <c r="G153" s="39">
        <f t="shared" si="45"/>
        <v>0</v>
      </c>
      <c r="I153" t="str">
        <f t="shared" si="40"/>
        <v>Summer</v>
      </c>
    </row>
    <row r="154" spans="1:9" x14ac:dyDescent="0.25">
      <c r="A154">
        <f t="shared" si="46"/>
        <v>2</v>
      </c>
      <c r="B154" s="4">
        <f t="shared" si="47"/>
        <v>2030</v>
      </c>
      <c r="C154" s="5" t="s">
        <v>44</v>
      </c>
      <c r="D154" s="5">
        <v>375</v>
      </c>
      <c r="E154" s="5">
        <v>375</v>
      </c>
      <c r="F154" s="5">
        <v>0</v>
      </c>
      <c r="G154" s="39">
        <f t="shared" si="45"/>
        <v>0</v>
      </c>
      <c r="I154" t="str">
        <f t="shared" si="40"/>
        <v>Summer</v>
      </c>
    </row>
    <row r="155" spans="1:9" x14ac:dyDescent="0.25">
      <c r="A155">
        <f t="shared" si="46"/>
        <v>3</v>
      </c>
      <c r="B155" s="4">
        <f t="shared" si="47"/>
        <v>2030</v>
      </c>
      <c r="C155" s="5" t="s">
        <v>42</v>
      </c>
      <c r="D155" s="5">
        <v>400</v>
      </c>
      <c r="E155" s="5">
        <v>126.67794171170931</v>
      </c>
      <c r="F155" s="5">
        <v>0</v>
      </c>
      <c r="G155" s="39">
        <f t="shared" si="45"/>
        <v>273.32205828829069</v>
      </c>
      <c r="I155" t="str">
        <f t="shared" si="40"/>
        <v>Summer</v>
      </c>
    </row>
    <row r="156" spans="1:9" x14ac:dyDescent="0.25">
      <c r="A156">
        <f t="shared" si="46"/>
        <v>4</v>
      </c>
      <c r="B156" s="4">
        <f t="shared" si="47"/>
        <v>2030</v>
      </c>
      <c r="C156" s="5" t="s">
        <v>46</v>
      </c>
      <c r="D156" s="5">
        <v>400</v>
      </c>
      <c r="E156" s="5">
        <v>0</v>
      </c>
      <c r="F156" s="5">
        <v>0</v>
      </c>
      <c r="G156" s="39">
        <f t="shared" si="45"/>
        <v>400</v>
      </c>
      <c r="I156" t="str">
        <f t="shared" si="40"/>
        <v>Summer</v>
      </c>
    </row>
    <row r="157" spans="1:9" x14ac:dyDescent="0.25">
      <c r="A157">
        <f t="shared" si="46"/>
        <v>5</v>
      </c>
      <c r="B157" s="4">
        <f t="shared" si="47"/>
        <v>2030</v>
      </c>
      <c r="C157" s="5" t="s">
        <v>49</v>
      </c>
      <c r="D157" s="5">
        <v>0</v>
      </c>
      <c r="E157" s="5">
        <v>0</v>
      </c>
      <c r="F157" s="5">
        <v>0</v>
      </c>
      <c r="G157" s="39">
        <f t="shared" si="45"/>
        <v>0</v>
      </c>
      <c r="I157" t="str">
        <f t="shared" si="40"/>
        <v>Winter</v>
      </c>
    </row>
    <row r="158" spans="1:9" x14ac:dyDescent="0.25">
      <c r="A158">
        <f t="shared" si="46"/>
        <v>6</v>
      </c>
      <c r="B158" s="4">
        <f t="shared" si="47"/>
        <v>2030</v>
      </c>
      <c r="C158" s="5" t="s">
        <v>47</v>
      </c>
      <c r="D158" s="5">
        <v>293.60000000000002</v>
      </c>
      <c r="E158" s="5">
        <v>0</v>
      </c>
      <c r="F158" s="5">
        <v>293.60000000000002</v>
      </c>
      <c r="G158" s="39">
        <f t="shared" si="45"/>
        <v>0</v>
      </c>
      <c r="H158" s="23"/>
      <c r="I158" t="str">
        <f t="shared" si="40"/>
        <v>Winter</v>
      </c>
    </row>
    <row r="159" spans="1:9" x14ac:dyDescent="0.25">
      <c r="A159">
        <f t="shared" si="46"/>
        <v>7</v>
      </c>
      <c r="B159" s="4">
        <f t="shared" si="47"/>
        <v>2030</v>
      </c>
      <c r="C159" s="5" t="s">
        <v>43</v>
      </c>
      <c r="D159" s="5">
        <v>100</v>
      </c>
      <c r="E159" s="5">
        <v>0</v>
      </c>
      <c r="F159" s="5">
        <v>100</v>
      </c>
      <c r="G159" s="39">
        <f t="shared" si="45"/>
        <v>0</v>
      </c>
      <c r="I159" t="str">
        <f t="shared" ref="I159:I161" si="48">IF(ISNUMBER(FIND("SMR",C159)),"Summer","Winter")</f>
        <v>Winter</v>
      </c>
    </row>
    <row r="160" spans="1:9" x14ac:dyDescent="0.25">
      <c r="A160">
        <f t="shared" si="46"/>
        <v>8</v>
      </c>
      <c r="B160" s="7">
        <f t="shared" si="47"/>
        <v>2030</v>
      </c>
      <c r="C160" s="55" t="s">
        <v>45</v>
      </c>
      <c r="D160" s="55">
        <v>0</v>
      </c>
      <c r="E160" s="55">
        <v>0</v>
      </c>
      <c r="F160" s="55">
        <v>0</v>
      </c>
      <c r="G160" s="39">
        <f t="shared" si="45"/>
        <v>0</v>
      </c>
      <c r="I160" t="str">
        <f t="shared" si="48"/>
        <v>Winter</v>
      </c>
    </row>
    <row r="161" spans="1:9" x14ac:dyDescent="0.25">
      <c r="A161">
        <f t="shared" si="46"/>
        <v>9</v>
      </c>
      <c r="B161" s="7">
        <f t="shared" si="47"/>
        <v>2030</v>
      </c>
      <c r="C161" s="59" t="s">
        <v>48</v>
      </c>
      <c r="D161" s="59">
        <v>400</v>
      </c>
      <c r="E161" s="59">
        <v>0</v>
      </c>
      <c r="F161" s="59">
        <v>355.07924528301885</v>
      </c>
      <c r="G161" s="65">
        <f t="shared" si="45"/>
        <v>44.920754716981151</v>
      </c>
      <c r="I161" t="str">
        <f t="shared" si="48"/>
        <v>Winter</v>
      </c>
    </row>
    <row r="162" spans="1:9" x14ac:dyDescent="0.25">
      <c r="B162" s="52">
        <f>B146+1</f>
        <v>2031</v>
      </c>
      <c r="C162" s="41" t="s">
        <v>28</v>
      </c>
      <c r="D162" s="41">
        <f>D146</f>
        <v>1150</v>
      </c>
      <c r="E162" s="41">
        <f>E146</f>
        <v>0</v>
      </c>
      <c r="F162" s="41">
        <f>F146</f>
        <v>0</v>
      </c>
      <c r="G162" s="41">
        <f t="shared" ref="G162:G167" si="49">D162-E162</f>
        <v>1150</v>
      </c>
      <c r="I162" t="str">
        <f t="shared" si="40"/>
        <v>Winter</v>
      </c>
    </row>
    <row r="163" spans="1:9" x14ac:dyDescent="0.25">
      <c r="B163" s="7">
        <f>B162</f>
        <v>2031</v>
      </c>
      <c r="C163" s="60" t="s">
        <v>7</v>
      </c>
      <c r="D163" s="43">
        <f>D147</f>
        <v>629.58600000000001</v>
      </c>
      <c r="E163" s="43">
        <f>Displacement!$B$22</f>
        <v>339.1038284295629</v>
      </c>
      <c r="F163" s="44">
        <f>E163</f>
        <v>339.1038284295629</v>
      </c>
      <c r="G163" s="43">
        <f t="shared" si="49"/>
        <v>290.48217157043712</v>
      </c>
      <c r="I163" t="str">
        <f t="shared" si="40"/>
        <v>Winter</v>
      </c>
    </row>
    <row r="164" spans="1:9" x14ac:dyDescent="0.25">
      <c r="B164" s="7">
        <f>B163</f>
        <v>2031</v>
      </c>
      <c r="C164" s="60" t="s">
        <v>25</v>
      </c>
      <c r="D164" s="43">
        <v>115.871</v>
      </c>
      <c r="E164" s="43">
        <f>Displacement!$E$22</f>
        <v>75.088085791439568</v>
      </c>
      <c r="F164" s="44">
        <f>E164</f>
        <v>75.088085791439568</v>
      </c>
      <c r="G164" s="43">
        <f t="shared" si="49"/>
        <v>40.782914208560427</v>
      </c>
      <c r="I164" t="str">
        <f t="shared" si="40"/>
        <v>Winter</v>
      </c>
    </row>
    <row r="165" spans="1:9" x14ac:dyDescent="0.25">
      <c r="B165" s="7">
        <f>B164</f>
        <v>2031</v>
      </c>
      <c r="C165" s="60" t="s">
        <v>32</v>
      </c>
      <c r="D165" s="43">
        <f>D149</f>
        <v>79.2</v>
      </c>
      <c r="E165" s="43">
        <f>Displacement!$L$22</f>
        <v>12.5136</v>
      </c>
      <c r="F165" s="44">
        <f>E165</f>
        <v>12.5136</v>
      </c>
      <c r="G165" s="43">
        <f t="shared" si="49"/>
        <v>66.686400000000006</v>
      </c>
      <c r="I165" t="str">
        <f t="shared" si="40"/>
        <v>Winter</v>
      </c>
    </row>
    <row r="166" spans="1:9" x14ac:dyDescent="0.25">
      <c r="B166" s="7">
        <f>B165</f>
        <v>2031</v>
      </c>
      <c r="C166" s="60" t="s">
        <v>38</v>
      </c>
      <c r="D166" s="43">
        <v>161</v>
      </c>
      <c r="E166" s="43">
        <f>Displacement!$H$22</f>
        <v>25.437999999999999</v>
      </c>
      <c r="F166" s="44">
        <f>E166</f>
        <v>25.437999999999999</v>
      </c>
      <c r="G166" s="43">
        <f t="shared" si="49"/>
        <v>135.56200000000001</v>
      </c>
      <c r="I166" t="str">
        <f t="shared" si="40"/>
        <v>Winter</v>
      </c>
    </row>
    <row r="167" spans="1:9" x14ac:dyDescent="0.25">
      <c r="B167" s="7">
        <f>B164</f>
        <v>2031</v>
      </c>
      <c r="C167" s="60" t="s">
        <v>8</v>
      </c>
      <c r="D167" s="43">
        <f t="shared" ref="D167" si="50">D151</f>
        <v>360.7</v>
      </c>
      <c r="E167" s="43">
        <f>Displacement!$G$22</f>
        <v>56.990600000000001</v>
      </c>
      <c r="F167" s="44">
        <f>E167</f>
        <v>56.990600000000001</v>
      </c>
      <c r="G167" s="43">
        <f t="shared" si="49"/>
        <v>303.70939999999996</v>
      </c>
      <c r="I167" t="str">
        <f t="shared" si="40"/>
        <v>Winter</v>
      </c>
    </row>
    <row r="168" spans="1:9" x14ac:dyDescent="0.25">
      <c r="A168">
        <v>0</v>
      </c>
      <c r="B168" s="4">
        <f>B162</f>
        <v>2031</v>
      </c>
      <c r="C168" s="5" t="s">
        <v>41</v>
      </c>
      <c r="D168" s="5">
        <v>300</v>
      </c>
      <c r="E168" s="5">
        <v>300</v>
      </c>
      <c r="F168" s="5">
        <v>0</v>
      </c>
      <c r="G168" s="39">
        <f t="shared" ref="G168:G177" si="51">D168-IF(I168="Summer",E168,F168)</f>
        <v>0</v>
      </c>
      <c r="I168" t="str">
        <f t="shared" si="40"/>
        <v>Summer</v>
      </c>
    </row>
    <row r="169" spans="1:9" x14ac:dyDescent="0.25">
      <c r="A169">
        <f t="shared" ref="A169:A177" si="52">A168+1</f>
        <v>1</v>
      </c>
      <c r="B169" s="4">
        <f t="shared" ref="B169:B177" si="53">B168</f>
        <v>2031</v>
      </c>
      <c r="C169" s="5" t="s">
        <v>40</v>
      </c>
      <c r="D169" s="5">
        <v>100</v>
      </c>
      <c r="E169" s="5">
        <v>100</v>
      </c>
      <c r="F169" s="5">
        <v>0</v>
      </c>
      <c r="G169" s="39">
        <f t="shared" si="51"/>
        <v>0</v>
      </c>
      <c r="I169" t="str">
        <f t="shared" si="40"/>
        <v>Summer</v>
      </c>
    </row>
    <row r="170" spans="1:9" x14ac:dyDescent="0.25">
      <c r="A170">
        <f t="shared" si="52"/>
        <v>2</v>
      </c>
      <c r="B170" s="4">
        <f t="shared" si="53"/>
        <v>2031</v>
      </c>
      <c r="C170" s="5" t="s">
        <v>44</v>
      </c>
      <c r="D170" s="5">
        <v>375</v>
      </c>
      <c r="E170" s="5">
        <v>375</v>
      </c>
      <c r="F170" s="5">
        <v>0</v>
      </c>
      <c r="G170" s="39">
        <f t="shared" si="51"/>
        <v>0</v>
      </c>
      <c r="I170" t="str">
        <f t="shared" si="40"/>
        <v>Summer</v>
      </c>
    </row>
    <row r="171" spans="1:9" x14ac:dyDescent="0.25">
      <c r="A171">
        <f t="shared" si="52"/>
        <v>3</v>
      </c>
      <c r="B171" s="4">
        <f t="shared" si="53"/>
        <v>2031</v>
      </c>
      <c r="C171" s="5" t="s">
        <v>42</v>
      </c>
      <c r="D171" s="5">
        <v>400</v>
      </c>
      <c r="E171" s="5">
        <v>64.525614757883886</v>
      </c>
      <c r="F171" s="5">
        <v>0</v>
      </c>
      <c r="G171" s="39">
        <f t="shared" si="51"/>
        <v>335.47438524211611</v>
      </c>
      <c r="I171" t="str">
        <f t="shared" si="40"/>
        <v>Summer</v>
      </c>
    </row>
    <row r="172" spans="1:9" x14ac:dyDescent="0.25">
      <c r="A172">
        <f t="shared" si="52"/>
        <v>4</v>
      </c>
      <c r="B172" s="4">
        <f t="shared" si="53"/>
        <v>2031</v>
      </c>
      <c r="C172" s="5" t="s">
        <v>46</v>
      </c>
      <c r="D172" s="5">
        <v>400</v>
      </c>
      <c r="E172" s="5">
        <v>0</v>
      </c>
      <c r="F172" s="5">
        <v>0</v>
      </c>
      <c r="G172" s="39">
        <f t="shared" si="51"/>
        <v>400</v>
      </c>
      <c r="I172" t="str">
        <f t="shared" si="40"/>
        <v>Summer</v>
      </c>
    </row>
    <row r="173" spans="1:9" x14ac:dyDescent="0.25">
      <c r="A173">
        <f t="shared" si="52"/>
        <v>5</v>
      </c>
      <c r="B173" s="4">
        <f t="shared" si="53"/>
        <v>2031</v>
      </c>
      <c r="C173" s="5" t="s">
        <v>49</v>
      </c>
      <c r="D173" s="5">
        <v>0</v>
      </c>
      <c r="E173" s="5">
        <v>0</v>
      </c>
      <c r="F173" s="5">
        <v>0</v>
      </c>
      <c r="G173" s="39">
        <f t="shared" si="51"/>
        <v>0</v>
      </c>
      <c r="I173" t="str">
        <f t="shared" si="40"/>
        <v>Winter</v>
      </c>
    </row>
    <row r="174" spans="1:9" x14ac:dyDescent="0.25">
      <c r="A174">
        <f t="shared" si="52"/>
        <v>6</v>
      </c>
      <c r="B174" s="4">
        <f t="shared" si="53"/>
        <v>2031</v>
      </c>
      <c r="C174" s="5" t="s">
        <v>47</v>
      </c>
      <c r="D174" s="5">
        <v>309.39999999999998</v>
      </c>
      <c r="E174" s="5">
        <v>0</v>
      </c>
      <c r="F174" s="5">
        <v>309.39999999999998</v>
      </c>
      <c r="G174" s="39">
        <f t="shared" si="51"/>
        <v>0</v>
      </c>
      <c r="H174" s="23"/>
      <c r="I174" t="str">
        <f t="shared" si="40"/>
        <v>Winter</v>
      </c>
    </row>
    <row r="175" spans="1:9" x14ac:dyDescent="0.25">
      <c r="A175">
        <f t="shared" si="52"/>
        <v>7</v>
      </c>
      <c r="B175" s="4">
        <f t="shared" si="53"/>
        <v>2031</v>
      </c>
      <c r="C175" s="5" t="s">
        <v>43</v>
      </c>
      <c r="D175" s="5">
        <v>100</v>
      </c>
      <c r="E175" s="5">
        <v>0</v>
      </c>
      <c r="F175" s="5">
        <v>100</v>
      </c>
      <c r="G175" s="39">
        <f t="shared" si="51"/>
        <v>0</v>
      </c>
      <c r="I175" t="str">
        <f t="shared" si="40"/>
        <v>Winter</v>
      </c>
    </row>
    <row r="176" spans="1:9" x14ac:dyDescent="0.25">
      <c r="A176">
        <f t="shared" si="52"/>
        <v>8</v>
      </c>
      <c r="B176" s="7">
        <f t="shared" si="53"/>
        <v>2031</v>
      </c>
      <c r="C176" s="55" t="s">
        <v>45</v>
      </c>
      <c r="D176" s="55">
        <v>0</v>
      </c>
      <c r="E176" s="55">
        <v>0</v>
      </c>
      <c r="F176" s="55">
        <v>0</v>
      </c>
      <c r="G176" s="39">
        <f t="shared" si="51"/>
        <v>0</v>
      </c>
      <c r="I176" t="str">
        <f t="shared" ref="I176:I177" si="54">IF(ISNUMBER(FIND("SMR",C176)),"Summer","Winter")</f>
        <v>Winter</v>
      </c>
    </row>
    <row r="177" spans="1:9" x14ac:dyDescent="0.25">
      <c r="A177">
        <f t="shared" si="52"/>
        <v>9</v>
      </c>
      <c r="B177" s="7">
        <f t="shared" si="53"/>
        <v>2031</v>
      </c>
      <c r="C177" s="59" t="s">
        <v>48</v>
      </c>
      <c r="D177" s="59">
        <v>400</v>
      </c>
      <c r="E177" s="59">
        <v>0</v>
      </c>
      <c r="F177" s="59">
        <v>354.18490566037735</v>
      </c>
      <c r="G177" s="65">
        <f t="shared" si="51"/>
        <v>45.815094339622647</v>
      </c>
      <c r="I177" t="str">
        <f t="shared" si="54"/>
        <v>Winter</v>
      </c>
    </row>
    <row r="178" spans="1:9" x14ac:dyDescent="0.25">
      <c r="B178" s="52">
        <f>B162+1</f>
        <v>2032</v>
      </c>
      <c r="C178" s="41" t="s">
        <v>28</v>
      </c>
      <c r="D178" s="41">
        <f>D162</f>
        <v>1150</v>
      </c>
      <c r="E178" s="41">
        <f>E162</f>
        <v>0</v>
      </c>
      <c r="F178" s="41">
        <f>F162</f>
        <v>0</v>
      </c>
      <c r="G178" s="41">
        <f t="shared" ref="G178:G183" si="55">D178-E178</f>
        <v>1150</v>
      </c>
      <c r="I178" t="str">
        <f t="shared" si="40"/>
        <v>Winter</v>
      </c>
    </row>
    <row r="179" spans="1:9" x14ac:dyDescent="0.25">
      <c r="B179" s="7">
        <f>B178</f>
        <v>2032</v>
      </c>
      <c r="C179" s="60" t="s">
        <v>7</v>
      </c>
      <c r="D179" s="43">
        <v>641.62300000000005</v>
      </c>
      <c r="E179" s="43">
        <f>Displacement!$B$23</f>
        <v>345.58712504480951</v>
      </c>
      <c r="F179" s="44">
        <f>E179</f>
        <v>345.58712504480951</v>
      </c>
      <c r="G179" s="43">
        <f t="shared" si="55"/>
        <v>296.03587495519054</v>
      </c>
      <c r="I179" t="str">
        <f t="shared" si="40"/>
        <v>Winter</v>
      </c>
    </row>
    <row r="180" spans="1:9" x14ac:dyDescent="0.25">
      <c r="B180" s="7">
        <f>B179</f>
        <v>2032</v>
      </c>
      <c r="C180" s="60" t="s">
        <v>25</v>
      </c>
      <c r="D180" s="43">
        <v>236.12899999999999</v>
      </c>
      <c r="E180" s="43">
        <f>Displacement!$E$23</f>
        <v>153.01908682799694</v>
      </c>
      <c r="F180" s="44">
        <f>E180</f>
        <v>153.01908682799694</v>
      </c>
      <c r="G180" s="43">
        <f t="shared" si="55"/>
        <v>83.109913172003047</v>
      </c>
      <c r="I180" t="str">
        <f t="shared" si="40"/>
        <v>Winter</v>
      </c>
    </row>
    <row r="181" spans="1:9" x14ac:dyDescent="0.25">
      <c r="B181" s="7">
        <f>B180</f>
        <v>2032</v>
      </c>
      <c r="C181" s="60" t="s">
        <v>32</v>
      </c>
      <c r="D181" s="43">
        <f>D165</f>
        <v>79.2</v>
      </c>
      <c r="E181" s="43">
        <f>Displacement!$L$23</f>
        <v>12.5136</v>
      </c>
      <c r="F181" s="44">
        <f>E181</f>
        <v>12.5136</v>
      </c>
      <c r="G181" s="43">
        <f t="shared" si="55"/>
        <v>66.686400000000006</v>
      </c>
      <c r="I181" t="str">
        <f t="shared" ref="I181" si="56">IF(ISNUMBER(FIND("SMR",C181)),"Summer","Winter")</f>
        <v>Winter</v>
      </c>
    </row>
    <row r="182" spans="1:9" x14ac:dyDescent="0.25">
      <c r="B182" s="7">
        <f>B181</f>
        <v>2032</v>
      </c>
      <c r="C182" s="60" t="s">
        <v>38</v>
      </c>
      <c r="D182" s="43">
        <v>161</v>
      </c>
      <c r="E182" s="43">
        <f>Displacement!$H$23</f>
        <v>25.437999999999999</v>
      </c>
      <c r="F182" s="44">
        <f>E182</f>
        <v>25.437999999999999</v>
      </c>
      <c r="G182" s="43">
        <f t="shared" si="55"/>
        <v>135.56200000000001</v>
      </c>
      <c r="I182" t="str">
        <f t="shared" ref="I182" si="57">IF(ISNUMBER(FIND("SMR",C182)),"Summer","Winter")</f>
        <v>Winter</v>
      </c>
    </row>
    <row r="183" spans="1:9" x14ac:dyDescent="0.25">
      <c r="B183" s="7">
        <f>B180</f>
        <v>2032</v>
      </c>
      <c r="C183" s="60" t="s">
        <v>8</v>
      </c>
      <c r="D183" s="43">
        <f t="shared" ref="D183" si="58">D167</f>
        <v>360.7</v>
      </c>
      <c r="E183" s="43">
        <f>Displacement!$G$23</f>
        <v>56.990600000000001</v>
      </c>
      <c r="F183" s="44">
        <f>E183</f>
        <v>56.990600000000001</v>
      </c>
      <c r="G183" s="43">
        <f t="shared" si="55"/>
        <v>303.70939999999996</v>
      </c>
      <c r="I183" t="str">
        <f t="shared" si="40"/>
        <v>Winter</v>
      </c>
    </row>
    <row r="184" spans="1:9" x14ac:dyDescent="0.25">
      <c r="A184">
        <v>0</v>
      </c>
      <c r="B184" s="4">
        <f>B178</f>
        <v>2032</v>
      </c>
      <c r="C184" s="5" t="s">
        <v>41</v>
      </c>
      <c r="D184" s="5">
        <v>300</v>
      </c>
      <c r="E184" s="5">
        <v>300</v>
      </c>
      <c r="F184" s="5">
        <v>0</v>
      </c>
      <c r="G184" s="39">
        <f t="shared" ref="G184:G193" si="59">D184-IF(I184="Summer",E184,F184)</f>
        <v>0</v>
      </c>
      <c r="I184" t="str">
        <f t="shared" si="40"/>
        <v>Summer</v>
      </c>
    </row>
    <row r="185" spans="1:9" x14ac:dyDescent="0.25">
      <c r="A185">
        <f t="shared" ref="A185:A193" si="60">A184+1</f>
        <v>1</v>
      </c>
      <c r="B185" s="4">
        <f t="shared" ref="B185:B193" si="61">B184</f>
        <v>2032</v>
      </c>
      <c r="C185" s="5" t="s">
        <v>40</v>
      </c>
      <c r="D185" s="5">
        <v>100</v>
      </c>
      <c r="E185" s="5">
        <v>100</v>
      </c>
      <c r="F185" s="5">
        <v>0</v>
      </c>
      <c r="G185" s="39">
        <f t="shared" si="59"/>
        <v>0</v>
      </c>
      <c r="I185" t="str">
        <f t="shared" si="40"/>
        <v>Summer</v>
      </c>
    </row>
    <row r="186" spans="1:9" x14ac:dyDescent="0.25">
      <c r="A186">
        <f t="shared" si="60"/>
        <v>2</v>
      </c>
      <c r="B186" s="4">
        <f t="shared" si="61"/>
        <v>2032</v>
      </c>
      <c r="C186" s="5" t="s">
        <v>44</v>
      </c>
      <c r="D186" s="5">
        <v>375</v>
      </c>
      <c r="E186" s="5">
        <v>355.88580747749882</v>
      </c>
      <c r="F186" s="5">
        <v>0</v>
      </c>
      <c r="G186" s="39">
        <f t="shared" si="59"/>
        <v>19.114192522501185</v>
      </c>
      <c r="I186" t="str">
        <f t="shared" si="40"/>
        <v>Summer</v>
      </c>
    </row>
    <row r="187" spans="1:9" x14ac:dyDescent="0.25">
      <c r="A187">
        <f t="shared" si="60"/>
        <v>3</v>
      </c>
      <c r="B187" s="4">
        <f t="shared" si="61"/>
        <v>2032</v>
      </c>
      <c r="C187" s="5" t="s">
        <v>42</v>
      </c>
      <c r="D187" s="5">
        <v>400</v>
      </c>
      <c r="E187" s="5">
        <v>0</v>
      </c>
      <c r="F187" s="5">
        <v>0</v>
      </c>
      <c r="G187" s="39">
        <f t="shared" si="59"/>
        <v>400</v>
      </c>
      <c r="I187" t="str">
        <f t="shared" si="40"/>
        <v>Summer</v>
      </c>
    </row>
    <row r="188" spans="1:9" x14ac:dyDescent="0.25">
      <c r="A188">
        <f t="shared" si="60"/>
        <v>4</v>
      </c>
      <c r="B188" s="4">
        <f t="shared" si="61"/>
        <v>2032</v>
      </c>
      <c r="C188" s="5" t="s">
        <v>46</v>
      </c>
      <c r="D188" s="5">
        <v>400</v>
      </c>
      <c r="E188" s="5">
        <v>0</v>
      </c>
      <c r="F188" s="5">
        <v>0</v>
      </c>
      <c r="G188" s="39">
        <f t="shared" si="59"/>
        <v>400</v>
      </c>
      <c r="I188" t="str">
        <f t="shared" si="40"/>
        <v>Summer</v>
      </c>
    </row>
    <row r="189" spans="1:9" x14ac:dyDescent="0.25">
      <c r="A189">
        <f t="shared" si="60"/>
        <v>5</v>
      </c>
      <c r="B189" s="4">
        <f t="shared" si="61"/>
        <v>2032</v>
      </c>
      <c r="C189" s="5" t="s">
        <v>49</v>
      </c>
      <c r="D189" s="5">
        <v>0</v>
      </c>
      <c r="E189" s="5">
        <v>0</v>
      </c>
      <c r="F189" s="5">
        <v>0</v>
      </c>
      <c r="G189" s="39">
        <f t="shared" si="59"/>
        <v>0</v>
      </c>
      <c r="I189" t="str">
        <f t="shared" si="40"/>
        <v>Winter</v>
      </c>
    </row>
    <row r="190" spans="1:9" x14ac:dyDescent="0.25">
      <c r="A190">
        <f t="shared" si="60"/>
        <v>6</v>
      </c>
      <c r="B190" s="4">
        <f t="shared" si="61"/>
        <v>2032</v>
      </c>
      <c r="C190" s="5" t="s">
        <v>47</v>
      </c>
      <c r="D190" s="5">
        <v>276.39999999999998</v>
      </c>
      <c r="E190" s="5">
        <v>0</v>
      </c>
      <c r="F190" s="5">
        <v>276.39999999999998</v>
      </c>
      <c r="G190" s="39">
        <f t="shared" si="59"/>
        <v>0</v>
      </c>
      <c r="H190" s="23"/>
      <c r="I190" t="str">
        <f t="shared" si="40"/>
        <v>Winter</v>
      </c>
    </row>
    <row r="191" spans="1:9" x14ac:dyDescent="0.25">
      <c r="A191">
        <f t="shared" si="60"/>
        <v>7</v>
      </c>
      <c r="B191" s="4">
        <f t="shared" si="61"/>
        <v>2032</v>
      </c>
      <c r="C191" s="5" t="s">
        <v>43</v>
      </c>
      <c r="D191" s="5">
        <v>100</v>
      </c>
      <c r="E191" s="5">
        <v>0</v>
      </c>
      <c r="F191" s="5">
        <v>100</v>
      </c>
      <c r="G191" s="39">
        <f t="shared" si="59"/>
        <v>0</v>
      </c>
      <c r="I191" t="str">
        <f t="shared" si="40"/>
        <v>Winter</v>
      </c>
    </row>
    <row r="192" spans="1:9" x14ac:dyDescent="0.25">
      <c r="A192">
        <f t="shared" si="60"/>
        <v>8</v>
      </c>
      <c r="B192" s="7">
        <f t="shared" si="61"/>
        <v>2032</v>
      </c>
      <c r="C192" s="55" t="s">
        <v>45</v>
      </c>
      <c r="D192" s="55">
        <v>0</v>
      </c>
      <c r="E192" s="55">
        <v>0</v>
      </c>
      <c r="F192" s="55">
        <v>0</v>
      </c>
      <c r="G192" s="39">
        <f t="shared" si="59"/>
        <v>0</v>
      </c>
      <c r="I192" t="str">
        <f t="shared" ref="I192:I193" si="62">IF(ISNUMBER(FIND("SMR",C192)),"Summer","Winter")</f>
        <v>Winter</v>
      </c>
    </row>
    <row r="193" spans="1:9" x14ac:dyDescent="0.25">
      <c r="A193">
        <f t="shared" si="60"/>
        <v>9</v>
      </c>
      <c r="B193" s="7">
        <f t="shared" si="61"/>
        <v>2032</v>
      </c>
      <c r="C193" s="59" t="s">
        <v>48</v>
      </c>
      <c r="D193" s="59">
        <v>400</v>
      </c>
      <c r="E193" s="59">
        <v>0</v>
      </c>
      <c r="F193" s="59">
        <v>356.0528301886792</v>
      </c>
      <c r="G193" s="65">
        <f t="shared" si="59"/>
        <v>43.947169811320805</v>
      </c>
      <c r="I193" t="str">
        <f t="shared" si="62"/>
        <v>Winter</v>
      </c>
    </row>
    <row r="194" spans="1:9" x14ac:dyDescent="0.25">
      <c r="B194" s="52">
        <f>B178+1</f>
        <v>2033</v>
      </c>
      <c r="C194" s="41" t="s">
        <v>28</v>
      </c>
      <c r="D194" s="41">
        <f>D178</f>
        <v>1150</v>
      </c>
      <c r="E194" s="41">
        <f>E178</f>
        <v>0</v>
      </c>
      <c r="F194" s="41">
        <f>F178</f>
        <v>0</v>
      </c>
      <c r="G194" s="41">
        <f t="shared" ref="G194:G200" si="63">D194-E194</f>
        <v>1150</v>
      </c>
      <c r="I194" t="str">
        <f t="shared" si="40"/>
        <v>Winter</v>
      </c>
    </row>
    <row r="195" spans="1:9" x14ac:dyDescent="0.25">
      <c r="B195" s="7">
        <f>B194</f>
        <v>2033</v>
      </c>
      <c r="C195" s="60" t="s">
        <v>7</v>
      </c>
      <c r="D195" s="43">
        <v>649.99600000000009</v>
      </c>
      <c r="E195" s="43">
        <f>Displacement!$B$24</f>
        <v>350.09693999533368</v>
      </c>
      <c r="F195" s="44">
        <f t="shared" ref="F195:F200" si="64">E195</f>
        <v>350.09693999533368</v>
      </c>
      <c r="G195" s="43">
        <f t="shared" si="63"/>
        <v>299.89906000466641</v>
      </c>
      <c r="I195" t="str">
        <f t="shared" si="40"/>
        <v>Winter</v>
      </c>
    </row>
    <row r="196" spans="1:9" x14ac:dyDescent="0.25">
      <c r="B196" s="7">
        <f>B195</f>
        <v>2033</v>
      </c>
      <c r="C196" s="60" t="s">
        <v>25</v>
      </c>
      <c r="D196" s="43">
        <v>405</v>
      </c>
      <c r="E196" s="43">
        <f>Displacement!$E$24</f>
        <v>262.45285486043122</v>
      </c>
      <c r="F196" s="44">
        <f t="shared" si="64"/>
        <v>262.45285486043122</v>
      </c>
      <c r="G196" s="43">
        <f t="shared" si="63"/>
        <v>142.54714513956878</v>
      </c>
      <c r="I196" t="str">
        <f t="shared" si="40"/>
        <v>Winter</v>
      </c>
    </row>
    <row r="197" spans="1:9" x14ac:dyDescent="0.25">
      <c r="B197" s="7">
        <f>B196</f>
        <v>2033</v>
      </c>
      <c r="C197" s="60" t="s">
        <v>32</v>
      </c>
      <c r="D197" s="43">
        <f>D181</f>
        <v>79.2</v>
      </c>
      <c r="E197" s="43">
        <f>Displacement!$L$24</f>
        <v>12.5136</v>
      </c>
      <c r="F197" s="44">
        <f t="shared" si="64"/>
        <v>12.5136</v>
      </c>
      <c r="G197" s="43">
        <f>D197-E197</f>
        <v>66.686400000000006</v>
      </c>
      <c r="I197" t="str">
        <f t="shared" si="40"/>
        <v>Winter</v>
      </c>
    </row>
    <row r="198" spans="1:9" x14ac:dyDescent="0.25">
      <c r="B198" s="7">
        <f>B200</f>
        <v>2033</v>
      </c>
      <c r="C198" s="60" t="s">
        <v>9</v>
      </c>
      <c r="D198" s="43">
        <v>961</v>
      </c>
      <c r="E198" s="60">
        <f>Displacement!$H$24</f>
        <v>37.287999999999997</v>
      </c>
      <c r="F198" s="44">
        <f t="shared" si="64"/>
        <v>37.287999999999997</v>
      </c>
      <c r="G198" s="43">
        <f>D198-E198</f>
        <v>923.71199999999999</v>
      </c>
      <c r="I198" t="str">
        <f>IF(ISNUMBER(FIND("SMR",C198)),"Summer","Winter")</f>
        <v>Winter</v>
      </c>
    </row>
    <row r="199" spans="1:9" x14ac:dyDescent="0.25">
      <c r="B199" s="7">
        <f>B196</f>
        <v>2033</v>
      </c>
      <c r="C199" s="60" t="s">
        <v>8</v>
      </c>
      <c r="D199" s="43">
        <f t="shared" ref="D199" si="65">D183</f>
        <v>360.7</v>
      </c>
      <c r="E199" s="43">
        <f>Displacement!$G$24</f>
        <v>56.990600000000001</v>
      </c>
      <c r="F199" s="44">
        <f t="shared" si="64"/>
        <v>56.990600000000001</v>
      </c>
      <c r="G199" s="43">
        <f t="shared" si="63"/>
        <v>303.70939999999996</v>
      </c>
      <c r="I199" t="str">
        <f t="shared" si="40"/>
        <v>Winter</v>
      </c>
    </row>
    <row r="200" spans="1:9" x14ac:dyDescent="0.25">
      <c r="B200" s="7">
        <f>B199</f>
        <v>2033</v>
      </c>
      <c r="C200" s="60" t="s">
        <v>26</v>
      </c>
      <c r="D200" s="43">
        <v>799.10199999999998</v>
      </c>
      <c r="E200" s="43">
        <f>Displacement!$C$24</f>
        <v>476.84316335025881</v>
      </c>
      <c r="F200" s="44">
        <f t="shared" si="64"/>
        <v>476.84316335025881</v>
      </c>
      <c r="G200" s="43">
        <f t="shared" si="63"/>
        <v>322.25883664974117</v>
      </c>
      <c r="I200" t="str">
        <f t="shared" si="40"/>
        <v>Winter</v>
      </c>
    </row>
    <row r="201" spans="1:9" x14ac:dyDescent="0.25">
      <c r="A201">
        <v>0</v>
      </c>
      <c r="B201" s="4">
        <f>B194</f>
        <v>2033</v>
      </c>
      <c r="C201" s="5" t="s">
        <v>41</v>
      </c>
      <c r="D201" s="5">
        <v>300</v>
      </c>
      <c r="E201" s="5">
        <v>183.77370716135383</v>
      </c>
      <c r="F201" s="5">
        <v>0</v>
      </c>
      <c r="G201" s="39">
        <f t="shared" ref="G201:G210" si="66">D201-IF(I201="Summer",E201,F201)</f>
        <v>116.22629283864617</v>
      </c>
      <c r="I201" t="str">
        <f t="shared" si="40"/>
        <v>Summer</v>
      </c>
    </row>
    <row r="202" spans="1:9" x14ac:dyDescent="0.25">
      <c r="A202">
        <f t="shared" ref="A202:A210" si="67">A201+1</f>
        <v>1</v>
      </c>
      <c r="B202" s="4">
        <f t="shared" ref="B202:B210" si="68">B201</f>
        <v>2033</v>
      </c>
      <c r="C202" s="5" t="s">
        <v>40</v>
      </c>
      <c r="D202" s="5">
        <v>100</v>
      </c>
      <c r="E202" s="5">
        <v>0</v>
      </c>
      <c r="F202" s="5">
        <v>0</v>
      </c>
      <c r="G202" s="39">
        <f t="shared" si="66"/>
        <v>100</v>
      </c>
      <c r="I202" t="str">
        <f t="shared" si="40"/>
        <v>Summer</v>
      </c>
    </row>
    <row r="203" spans="1:9" x14ac:dyDescent="0.25">
      <c r="A203">
        <f t="shared" si="67"/>
        <v>2</v>
      </c>
      <c r="B203" s="4">
        <f t="shared" si="68"/>
        <v>2033</v>
      </c>
      <c r="C203" s="5" t="s">
        <v>44</v>
      </c>
      <c r="D203" s="5">
        <v>375</v>
      </c>
      <c r="E203" s="5">
        <v>0</v>
      </c>
      <c r="F203" s="5">
        <v>0</v>
      </c>
      <c r="G203" s="39">
        <f t="shared" si="66"/>
        <v>375</v>
      </c>
      <c r="I203" t="str">
        <f t="shared" si="40"/>
        <v>Summer</v>
      </c>
    </row>
    <row r="204" spans="1:9" x14ac:dyDescent="0.25">
      <c r="A204">
        <f t="shared" si="67"/>
        <v>3</v>
      </c>
      <c r="B204" s="4">
        <f t="shared" si="68"/>
        <v>2033</v>
      </c>
      <c r="C204" s="5" t="s">
        <v>42</v>
      </c>
      <c r="D204" s="5">
        <v>400</v>
      </c>
      <c r="E204" s="5">
        <v>0</v>
      </c>
      <c r="F204" s="5">
        <v>0</v>
      </c>
      <c r="G204" s="39">
        <f t="shared" si="66"/>
        <v>400</v>
      </c>
      <c r="I204" t="str">
        <f t="shared" si="40"/>
        <v>Summer</v>
      </c>
    </row>
    <row r="205" spans="1:9" x14ac:dyDescent="0.25">
      <c r="A205">
        <f t="shared" si="67"/>
        <v>4</v>
      </c>
      <c r="B205" s="4">
        <f t="shared" si="68"/>
        <v>2033</v>
      </c>
      <c r="C205" s="5" t="s">
        <v>46</v>
      </c>
      <c r="D205" s="5">
        <v>400</v>
      </c>
      <c r="E205" s="5">
        <v>0</v>
      </c>
      <c r="F205" s="5">
        <v>0</v>
      </c>
      <c r="G205" s="39">
        <f t="shared" si="66"/>
        <v>400</v>
      </c>
      <c r="I205" t="str">
        <f t="shared" si="40"/>
        <v>Summer</v>
      </c>
    </row>
    <row r="206" spans="1:9" x14ac:dyDescent="0.25">
      <c r="A206">
        <f t="shared" si="67"/>
        <v>5</v>
      </c>
      <c r="B206" s="4">
        <f t="shared" si="68"/>
        <v>2033</v>
      </c>
      <c r="C206" s="5" t="s">
        <v>49</v>
      </c>
      <c r="D206" s="5">
        <v>0</v>
      </c>
      <c r="E206" s="5">
        <v>0</v>
      </c>
      <c r="F206" s="5">
        <v>0</v>
      </c>
      <c r="G206" s="39">
        <f t="shared" si="66"/>
        <v>0</v>
      </c>
      <c r="I206" t="str">
        <f t="shared" si="40"/>
        <v>Winter</v>
      </c>
    </row>
    <row r="207" spans="1:9" x14ac:dyDescent="0.25">
      <c r="A207">
        <f t="shared" si="67"/>
        <v>6</v>
      </c>
      <c r="B207" s="4">
        <f t="shared" si="68"/>
        <v>2033</v>
      </c>
      <c r="C207" s="5" t="s">
        <v>47</v>
      </c>
      <c r="D207" s="5">
        <v>367.7</v>
      </c>
      <c r="E207" s="5">
        <v>0</v>
      </c>
      <c r="F207" s="5">
        <v>183.77370716135383</v>
      </c>
      <c r="G207" s="39">
        <f t="shared" si="66"/>
        <v>183.92629283864616</v>
      </c>
      <c r="H207" s="23"/>
      <c r="I207" t="str">
        <f t="shared" ref="I207:I267" si="69">IF(ISNUMBER(FIND("SMR",C207)),"Summer","Winter")</f>
        <v>Winter</v>
      </c>
    </row>
    <row r="208" spans="1:9" x14ac:dyDescent="0.25">
      <c r="A208">
        <f t="shared" si="67"/>
        <v>7</v>
      </c>
      <c r="B208" s="4">
        <f t="shared" si="68"/>
        <v>2033</v>
      </c>
      <c r="C208" s="5" t="s">
        <v>43</v>
      </c>
      <c r="D208" s="5">
        <v>100</v>
      </c>
      <c r="E208" s="5">
        <v>0</v>
      </c>
      <c r="F208" s="5">
        <v>0</v>
      </c>
      <c r="G208" s="39">
        <f t="shared" si="66"/>
        <v>100</v>
      </c>
      <c r="I208" t="str">
        <f t="shared" si="69"/>
        <v>Winter</v>
      </c>
    </row>
    <row r="209" spans="1:9" x14ac:dyDescent="0.25">
      <c r="A209">
        <f t="shared" si="67"/>
        <v>8</v>
      </c>
      <c r="B209" s="7">
        <f t="shared" si="68"/>
        <v>2033</v>
      </c>
      <c r="C209" s="55" t="s">
        <v>45</v>
      </c>
      <c r="D209" s="55">
        <v>0</v>
      </c>
      <c r="E209" s="55">
        <v>0</v>
      </c>
      <c r="F209" s="55">
        <v>0</v>
      </c>
      <c r="G209" s="39">
        <f t="shared" si="66"/>
        <v>0</v>
      </c>
      <c r="I209" t="str">
        <f t="shared" ref="I209:I210" si="70">IF(ISNUMBER(FIND("SMR",C209)),"Summer","Winter")</f>
        <v>Winter</v>
      </c>
    </row>
    <row r="210" spans="1:9" x14ac:dyDescent="0.25">
      <c r="A210">
        <f t="shared" si="67"/>
        <v>9</v>
      </c>
      <c r="B210" s="7">
        <f t="shared" si="68"/>
        <v>2033</v>
      </c>
      <c r="C210" s="59" t="s">
        <v>48</v>
      </c>
      <c r="D210" s="59">
        <v>400</v>
      </c>
      <c r="E210" s="59">
        <v>0</v>
      </c>
      <c r="F210" s="59">
        <v>0</v>
      </c>
      <c r="G210" s="65">
        <f t="shared" si="66"/>
        <v>400</v>
      </c>
      <c r="I210" t="str">
        <f t="shared" si="70"/>
        <v>Winter</v>
      </c>
    </row>
    <row r="211" spans="1:9" x14ac:dyDescent="0.25">
      <c r="B211" s="52">
        <f>B194+1</f>
        <v>2034</v>
      </c>
      <c r="C211" s="41" t="s">
        <v>28</v>
      </c>
      <c r="D211" s="41">
        <f>D194</f>
        <v>1150</v>
      </c>
      <c r="E211" s="41">
        <f>E194</f>
        <v>0</v>
      </c>
      <c r="F211" s="41">
        <f>F194</f>
        <v>0</v>
      </c>
      <c r="G211" s="41">
        <f t="shared" ref="G211:G217" si="71">D211-E211</f>
        <v>1150</v>
      </c>
      <c r="I211" t="str">
        <f t="shared" si="69"/>
        <v>Winter</v>
      </c>
    </row>
    <row r="212" spans="1:9" x14ac:dyDescent="0.25">
      <c r="B212" s="7">
        <f>B211</f>
        <v>2034</v>
      </c>
      <c r="C212" s="60" t="s">
        <v>7</v>
      </c>
      <c r="D212" s="43">
        <f t="shared" ref="D212:D217" si="72">D195</f>
        <v>649.99600000000009</v>
      </c>
      <c r="E212" s="43">
        <f>Displacement!$B$25</f>
        <v>350.09693999533368</v>
      </c>
      <c r="F212" s="44">
        <f t="shared" ref="F212:F217" si="73">E212</f>
        <v>350.09693999533368</v>
      </c>
      <c r="G212" s="43">
        <f t="shared" si="71"/>
        <v>299.89906000466641</v>
      </c>
      <c r="I212" t="str">
        <f t="shared" si="69"/>
        <v>Winter</v>
      </c>
    </row>
    <row r="213" spans="1:9" x14ac:dyDescent="0.25">
      <c r="B213" s="7">
        <f>B212</f>
        <v>2034</v>
      </c>
      <c r="C213" s="60" t="s">
        <v>25</v>
      </c>
      <c r="D213" s="43">
        <f t="shared" si="72"/>
        <v>405</v>
      </c>
      <c r="E213" s="43">
        <f>Displacement!$E$25</f>
        <v>262.45285486043122</v>
      </c>
      <c r="F213" s="44">
        <f t="shared" si="73"/>
        <v>262.45285486043122</v>
      </c>
      <c r="G213" s="43">
        <f t="shared" si="71"/>
        <v>142.54714513956878</v>
      </c>
      <c r="I213" t="str">
        <f t="shared" si="69"/>
        <v>Winter</v>
      </c>
    </row>
    <row r="214" spans="1:9" x14ac:dyDescent="0.25">
      <c r="B214" s="7">
        <f>B213</f>
        <v>2034</v>
      </c>
      <c r="C214" s="60" t="s">
        <v>32</v>
      </c>
      <c r="D214" s="43">
        <f t="shared" si="72"/>
        <v>79.2</v>
      </c>
      <c r="E214" s="43">
        <f>Displacement!$L$25</f>
        <v>12.5136</v>
      </c>
      <c r="F214" s="44">
        <f t="shared" si="73"/>
        <v>12.5136</v>
      </c>
      <c r="G214" s="43">
        <f>D214-E214</f>
        <v>66.686400000000006</v>
      </c>
      <c r="I214" t="str">
        <f t="shared" si="69"/>
        <v>Winter</v>
      </c>
    </row>
    <row r="215" spans="1:9" x14ac:dyDescent="0.25">
      <c r="B215" s="7">
        <f>B217</f>
        <v>2034</v>
      </c>
      <c r="C215" s="60" t="s">
        <v>9</v>
      </c>
      <c r="D215" s="43">
        <f t="shared" si="72"/>
        <v>961</v>
      </c>
      <c r="E215" s="60">
        <f>Displacement!$H$25</f>
        <v>37.287999999999997</v>
      </c>
      <c r="F215" s="44">
        <f t="shared" si="73"/>
        <v>37.287999999999997</v>
      </c>
      <c r="G215" s="43">
        <f>D215-E215</f>
        <v>923.71199999999999</v>
      </c>
      <c r="I215" t="str">
        <f>IF(ISNUMBER(FIND("SMR",C215)),"Summer","Winter")</f>
        <v>Winter</v>
      </c>
    </row>
    <row r="216" spans="1:9" x14ac:dyDescent="0.25">
      <c r="B216" s="7">
        <f>B213</f>
        <v>2034</v>
      </c>
      <c r="C216" s="60" t="s">
        <v>8</v>
      </c>
      <c r="D216" s="43">
        <f t="shared" si="72"/>
        <v>360.7</v>
      </c>
      <c r="E216" s="43">
        <f>Displacement!$G$25</f>
        <v>56.990600000000001</v>
      </c>
      <c r="F216" s="44">
        <f t="shared" si="73"/>
        <v>56.990600000000001</v>
      </c>
      <c r="G216" s="43">
        <f t="shared" si="71"/>
        <v>303.70939999999996</v>
      </c>
      <c r="I216" t="str">
        <f t="shared" si="69"/>
        <v>Winter</v>
      </c>
    </row>
    <row r="217" spans="1:9" x14ac:dyDescent="0.25">
      <c r="B217" s="7">
        <f>B216</f>
        <v>2034</v>
      </c>
      <c r="C217" s="60" t="s">
        <v>26</v>
      </c>
      <c r="D217" s="43">
        <f t="shared" si="72"/>
        <v>799.10199999999998</v>
      </c>
      <c r="E217" s="43">
        <f>Displacement!$C$25</f>
        <v>476.84316335025881</v>
      </c>
      <c r="F217" s="44">
        <f t="shared" si="73"/>
        <v>476.84316335025881</v>
      </c>
      <c r="G217" s="43">
        <f t="shared" si="71"/>
        <v>322.25883664974117</v>
      </c>
      <c r="I217" t="str">
        <f t="shared" si="69"/>
        <v>Winter</v>
      </c>
    </row>
    <row r="218" spans="1:9" x14ac:dyDescent="0.25">
      <c r="A218">
        <v>0</v>
      </c>
      <c r="B218" s="4">
        <f>B211</f>
        <v>2034</v>
      </c>
      <c r="C218" s="5" t="s">
        <v>41</v>
      </c>
      <c r="D218" s="5">
        <v>289.39999999999998</v>
      </c>
      <c r="E218" s="5">
        <v>182.74893308001145</v>
      </c>
      <c r="F218" s="5">
        <v>0</v>
      </c>
      <c r="G218" s="39">
        <f t="shared" ref="G218:G227" si="74">D218-IF(I218="Summer",E218,F218)</f>
        <v>106.65106691998852</v>
      </c>
      <c r="I218" t="str">
        <f t="shared" si="69"/>
        <v>Summer</v>
      </c>
    </row>
    <row r="219" spans="1:9" x14ac:dyDescent="0.25">
      <c r="A219">
        <f t="shared" ref="A219:A227" si="75">A218+1</f>
        <v>1</v>
      </c>
      <c r="B219" s="4">
        <f t="shared" ref="B219:B227" si="76">B218</f>
        <v>2034</v>
      </c>
      <c r="C219" s="5" t="s">
        <v>40</v>
      </c>
      <c r="D219" s="5">
        <v>100</v>
      </c>
      <c r="E219" s="5">
        <v>0</v>
      </c>
      <c r="F219" s="5">
        <v>0</v>
      </c>
      <c r="G219" s="39">
        <f t="shared" si="74"/>
        <v>100</v>
      </c>
      <c r="I219" t="str">
        <f t="shared" si="69"/>
        <v>Summer</v>
      </c>
    </row>
    <row r="220" spans="1:9" x14ac:dyDescent="0.25">
      <c r="A220">
        <f t="shared" si="75"/>
        <v>2</v>
      </c>
      <c r="B220" s="4">
        <f t="shared" si="76"/>
        <v>2034</v>
      </c>
      <c r="C220" s="5" t="s">
        <v>44</v>
      </c>
      <c r="D220" s="5">
        <v>375</v>
      </c>
      <c r="E220" s="5">
        <v>0</v>
      </c>
      <c r="F220" s="5">
        <v>0</v>
      </c>
      <c r="G220" s="39">
        <f t="shared" si="74"/>
        <v>375</v>
      </c>
      <c r="I220" t="str">
        <f t="shared" si="69"/>
        <v>Summer</v>
      </c>
    </row>
    <row r="221" spans="1:9" x14ac:dyDescent="0.25">
      <c r="A221">
        <f t="shared" si="75"/>
        <v>3</v>
      </c>
      <c r="B221" s="4">
        <f t="shared" si="76"/>
        <v>2034</v>
      </c>
      <c r="C221" s="5" t="s">
        <v>42</v>
      </c>
      <c r="D221" s="5">
        <v>400</v>
      </c>
      <c r="E221" s="5">
        <v>0</v>
      </c>
      <c r="F221" s="5">
        <v>0</v>
      </c>
      <c r="G221" s="39">
        <f t="shared" si="74"/>
        <v>400</v>
      </c>
      <c r="I221" t="str">
        <f t="shared" si="69"/>
        <v>Summer</v>
      </c>
    </row>
    <row r="222" spans="1:9" x14ac:dyDescent="0.25">
      <c r="A222">
        <f t="shared" si="75"/>
        <v>4</v>
      </c>
      <c r="B222" s="4">
        <f t="shared" si="76"/>
        <v>2034</v>
      </c>
      <c r="C222" s="5" t="s">
        <v>46</v>
      </c>
      <c r="D222" s="5">
        <v>400</v>
      </c>
      <c r="E222" s="5">
        <v>0</v>
      </c>
      <c r="F222" s="5">
        <v>0</v>
      </c>
      <c r="G222" s="39">
        <f t="shared" si="74"/>
        <v>400</v>
      </c>
      <c r="I222" t="str">
        <f t="shared" si="69"/>
        <v>Summer</v>
      </c>
    </row>
    <row r="223" spans="1:9" x14ac:dyDescent="0.25">
      <c r="A223">
        <f t="shared" si="75"/>
        <v>5</v>
      </c>
      <c r="B223" s="4">
        <f t="shared" si="76"/>
        <v>2034</v>
      </c>
      <c r="C223" s="5" t="s">
        <v>49</v>
      </c>
      <c r="D223" s="5">
        <v>0</v>
      </c>
      <c r="E223" s="5">
        <v>0</v>
      </c>
      <c r="F223" s="5">
        <v>0</v>
      </c>
      <c r="G223" s="39">
        <f t="shared" si="74"/>
        <v>0</v>
      </c>
      <c r="I223" t="str">
        <f t="shared" si="69"/>
        <v>Winter</v>
      </c>
    </row>
    <row r="224" spans="1:9" x14ac:dyDescent="0.25">
      <c r="A224">
        <f t="shared" si="75"/>
        <v>6</v>
      </c>
      <c r="B224" s="4">
        <f t="shared" si="76"/>
        <v>2034</v>
      </c>
      <c r="C224" s="5" t="s">
        <v>47</v>
      </c>
      <c r="D224" s="5">
        <v>375</v>
      </c>
      <c r="E224" s="5">
        <v>0</v>
      </c>
      <c r="F224" s="5">
        <v>182.74893308001145</v>
      </c>
      <c r="G224" s="39">
        <f t="shared" si="74"/>
        <v>192.25106691998855</v>
      </c>
      <c r="H224" s="23"/>
      <c r="I224" t="str">
        <f t="shared" si="69"/>
        <v>Winter</v>
      </c>
    </row>
    <row r="225" spans="1:9" ht="14.25" customHeight="1" x14ac:dyDescent="0.25">
      <c r="A225">
        <f t="shared" si="75"/>
        <v>7</v>
      </c>
      <c r="B225" s="4">
        <f t="shared" si="76"/>
        <v>2034</v>
      </c>
      <c r="C225" s="5" t="s">
        <v>43</v>
      </c>
      <c r="D225" s="5">
        <v>100</v>
      </c>
      <c r="E225" s="5">
        <v>0</v>
      </c>
      <c r="F225" s="5">
        <v>0</v>
      </c>
      <c r="G225" s="39">
        <f t="shared" si="74"/>
        <v>100</v>
      </c>
      <c r="I225" t="str">
        <f t="shared" si="69"/>
        <v>Winter</v>
      </c>
    </row>
    <row r="226" spans="1:9" ht="14.25" customHeight="1" x14ac:dyDescent="0.25">
      <c r="A226">
        <f t="shared" si="75"/>
        <v>8</v>
      </c>
      <c r="B226" s="7">
        <f t="shared" si="76"/>
        <v>2034</v>
      </c>
      <c r="C226" s="55" t="s">
        <v>45</v>
      </c>
      <c r="D226" s="55">
        <v>49.1</v>
      </c>
      <c r="E226" s="55">
        <v>0</v>
      </c>
      <c r="F226" s="55">
        <v>0</v>
      </c>
      <c r="G226" s="39">
        <f t="shared" si="74"/>
        <v>49.1</v>
      </c>
      <c r="I226" t="str">
        <f t="shared" ref="I226:I227" si="77">IF(ISNUMBER(FIND("SMR",C226)),"Summer","Winter")</f>
        <v>Winter</v>
      </c>
    </row>
    <row r="227" spans="1:9" x14ac:dyDescent="0.25">
      <c r="A227">
        <f t="shared" si="75"/>
        <v>9</v>
      </c>
      <c r="B227" s="7">
        <f t="shared" si="76"/>
        <v>2034</v>
      </c>
      <c r="C227" s="59" t="s">
        <v>48</v>
      </c>
      <c r="D227" s="59">
        <v>400</v>
      </c>
      <c r="E227" s="59">
        <v>0</v>
      </c>
      <c r="F227" s="59">
        <v>0</v>
      </c>
      <c r="G227" s="65">
        <f t="shared" si="74"/>
        <v>400</v>
      </c>
      <c r="I227" t="str">
        <f t="shared" si="77"/>
        <v>Winter</v>
      </c>
    </row>
    <row r="228" spans="1:9" x14ac:dyDescent="0.25">
      <c r="B228" s="52">
        <f>B211+1</f>
        <v>2035</v>
      </c>
      <c r="C228" s="41" t="s">
        <v>28</v>
      </c>
      <c r="D228" s="41">
        <f>D211</f>
        <v>1150</v>
      </c>
      <c r="E228" s="41">
        <f>E211</f>
        <v>0</v>
      </c>
      <c r="F228" s="41">
        <f>F211</f>
        <v>0</v>
      </c>
      <c r="G228" s="41">
        <f t="shared" ref="G228:G238" si="78">D228-E228</f>
        <v>1150</v>
      </c>
      <c r="I228" t="str">
        <f t="shared" si="69"/>
        <v>Winter</v>
      </c>
    </row>
    <row r="229" spans="1:9" x14ac:dyDescent="0.25">
      <c r="B229" s="7">
        <f>B228</f>
        <v>2035</v>
      </c>
      <c r="C229" s="60" t="s">
        <v>7</v>
      </c>
      <c r="D229" s="43">
        <f t="shared" ref="D229:D233" si="79">D212</f>
        <v>649.99600000000009</v>
      </c>
      <c r="E229" s="43">
        <f>Displacement!$B$26</f>
        <v>350.09693999533368</v>
      </c>
      <c r="F229" s="44">
        <f t="shared" ref="F229:F238" si="80">E229</f>
        <v>350.09693999533368</v>
      </c>
      <c r="G229" s="43">
        <f t="shared" si="78"/>
        <v>299.89906000466641</v>
      </c>
      <c r="I229" t="str">
        <f t="shared" si="69"/>
        <v>Winter</v>
      </c>
    </row>
    <row r="230" spans="1:9" x14ac:dyDescent="0.25">
      <c r="B230" s="7">
        <f>B229</f>
        <v>2035</v>
      </c>
      <c r="C230" s="60" t="s">
        <v>25</v>
      </c>
      <c r="D230" s="43">
        <f t="shared" si="79"/>
        <v>405</v>
      </c>
      <c r="E230" s="43">
        <f>Displacement!$E$26</f>
        <v>262.45285486043122</v>
      </c>
      <c r="F230" s="44">
        <f t="shared" si="80"/>
        <v>262.45285486043122</v>
      </c>
      <c r="G230" s="43">
        <f t="shared" si="78"/>
        <v>142.54714513956878</v>
      </c>
      <c r="I230" t="str">
        <f t="shared" si="69"/>
        <v>Winter</v>
      </c>
    </row>
    <row r="231" spans="1:9" x14ac:dyDescent="0.25">
      <c r="B231" s="7">
        <f>B230</f>
        <v>2035</v>
      </c>
      <c r="C231" s="60" t="s">
        <v>32</v>
      </c>
      <c r="D231" s="43">
        <f t="shared" si="79"/>
        <v>79.2</v>
      </c>
      <c r="E231" s="43">
        <f>Displacement!$L$26</f>
        <v>12.5136</v>
      </c>
      <c r="F231" s="44">
        <f>E231</f>
        <v>12.5136</v>
      </c>
      <c r="G231" s="43">
        <f>D231-E231</f>
        <v>66.686400000000006</v>
      </c>
      <c r="I231" t="str">
        <f t="shared" ref="I231" si="81">IF(ISNUMBER(FIND("SMR",C231)),"Summer","Winter")</f>
        <v>Winter</v>
      </c>
    </row>
    <row r="232" spans="1:9" x14ac:dyDescent="0.25">
      <c r="B232" s="7">
        <f>B234</f>
        <v>2035</v>
      </c>
      <c r="C232" s="60" t="s">
        <v>9</v>
      </c>
      <c r="D232" s="43">
        <f t="shared" si="79"/>
        <v>961</v>
      </c>
      <c r="E232" s="44">
        <f>Displacement!$H$26</f>
        <v>37.287999999999997</v>
      </c>
      <c r="F232" s="44">
        <f>E232</f>
        <v>37.287999999999997</v>
      </c>
      <c r="G232" s="43">
        <f>D232-E232</f>
        <v>923.71199999999999</v>
      </c>
      <c r="I232" t="str">
        <f>IF(ISNUMBER(FIND("SMR",C232)),"Summer","Winter")</f>
        <v>Winter</v>
      </c>
    </row>
    <row r="233" spans="1:9" x14ac:dyDescent="0.25">
      <c r="B233" s="7">
        <f>B230</f>
        <v>2035</v>
      </c>
      <c r="C233" s="60" t="s">
        <v>8</v>
      </c>
      <c r="D233" s="43">
        <f t="shared" si="79"/>
        <v>360.7</v>
      </c>
      <c r="E233" s="43">
        <f>Displacement!$G$26</f>
        <v>56.990600000000001</v>
      </c>
      <c r="F233" s="44">
        <f t="shared" si="80"/>
        <v>56.990600000000001</v>
      </c>
      <c r="G233" s="43">
        <f t="shared" si="78"/>
        <v>303.70939999999996</v>
      </c>
      <c r="I233" t="str">
        <f t="shared" si="69"/>
        <v>Winter</v>
      </c>
    </row>
    <row r="234" spans="1:9" x14ac:dyDescent="0.25">
      <c r="B234" s="7">
        <f>B233</f>
        <v>2035</v>
      </c>
      <c r="C234" s="60" t="s">
        <v>26</v>
      </c>
      <c r="D234" s="43">
        <v>800.10199999999998</v>
      </c>
      <c r="E234" s="43">
        <f>Displacement!$C$26</f>
        <v>477.43988712688588</v>
      </c>
      <c r="F234" s="44">
        <f t="shared" si="80"/>
        <v>477.43988712688588</v>
      </c>
      <c r="G234" s="43">
        <f t="shared" si="78"/>
        <v>322.6621128731141</v>
      </c>
      <c r="I234" t="str">
        <f t="shared" si="69"/>
        <v>Winter</v>
      </c>
    </row>
    <row r="235" spans="1:9" x14ac:dyDescent="0.25">
      <c r="B235" s="7">
        <f>B234</f>
        <v>2035</v>
      </c>
      <c r="C235" s="60" t="s">
        <v>27</v>
      </c>
      <c r="D235" s="43">
        <v>5</v>
      </c>
      <c r="E235" s="44">
        <f>Displacement!$D$26</f>
        <v>1.8956146657799144</v>
      </c>
      <c r="F235" s="44">
        <f t="shared" si="80"/>
        <v>1.8956146657799144</v>
      </c>
      <c r="G235" s="43">
        <f t="shared" si="78"/>
        <v>3.1043853342200856</v>
      </c>
      <c r="I235" t="str">
        <f t="shared" si="69"/>
        <v>Winter</v>
      </c>
    </row>
    <row r="236" spans="1:9" x14ac:dyDescent="0.25">
      <c r="B236" s="7">
        <f>B235</f>
        <v>2035</v>
      </c>
      <c r="C236" s="60" t="s">
        <v>29</v>
      </c>
      <c r="D236" s="43">
        <v>135.51499999999999</v>
      </c>
      <c r="E236" s="44">
        <f>Displacement!$I$26</f>
        <v>0</v>
      </c>
      <c r="F236" s="44">
        <f t="shared" si="80"/>
        <v>0</v>
      </c>
      <c r="G236" s="43">
        <f t="shared" si="78"/>
        <v>135.51499999999999</v>
      </c>
      <c r="I236" t="str">
        <f t="shared" si="69"/>
        <v>Winter</v>
      </c>
    </row>
    <row r="237" spans="1:9" x14ac:dyDescent="0.25">
      <c r="B237" s="7">
        <f>B232</f>
        <v>2035</v>
      </c>
      <c r="C237" s="60" t="s">
        <v>30</v>
      </c>
      <c r="D237" s="43">
        <v>124.554</v>
      </c>
      <c r="E237" s="43">
        <f>Displacement!$J$26</f>
        <v>0</v>
      </c>
      <c r="F237" s="44">
        <f t="shared" si="80"/>
        <v>0</v>
      </c>
      <c r="G237" s="43">
        <f t="shared" si="78"/>
        <v>124.554</v>
      </c>
      <c r="I237" t="str">
        <f t="shared" si="69"/>
        <v>Winter</v>
      </c>
    </row>
    <row r="238" spans="1:9" x14ac:dyDescent="0.25">
      <c r="B238" s="7">
        <f t="shared" ref="B238" si="82">B236</f>
        <v>2035</v>
      </c>
      <c r="C238" s="60" t="s">
        <v>31</v>
      </c>
      <c r="D238" s="43">
        <v>72.546999999999997</v>
      </c>
      <c r="E238" s="43">
        <f>Displacement!$K$26</f>
        <v>0</v>
      </c>
      <c r="F238" s="44">
        <f t="shared" si="80"/>
        <v>0</v>
      </c>
      <c r="G238" s="43">
        <f t="shared" si="78"/>
        <v>72.546999999999997</v>
      </c>
      <c r="I238" t="str">
        <f t="shared" si="69"/>
        <v>Winter</v>
      </c>
    </row>
    <row r="239" spans="1:9" x14ac:dyDescent="0.25">
      <c r="A239">
        <v>0</v>
      </c>
      <c r="B239" s="4">
        <f>B228</f>
        <v>2035</v>
      </c>
      <c r="C239" s="5" t="s">
        <v>41</v>
      </c>
      <c r="D239" s="5">
        <v>300</v>
      </c>
      <c r="E239" s="5">
        <v>179.37689377246539</v>
      </c>
      <c r="F239" s="5">
        <v>0</v>
      </c>
      <c r="G239" s="39">
        <f t="shared" ref="G239:G248" si="83">D239-IF(I239="Summer",E239,F239)</f>
        <v>120.62310622753461</v>
      </c>
      <c r="I239" t="str">
        <f t="shared" si="69"/>
        <v>Summer</v>
      </c>
    </row>
    <row r="240" spans="1:9" x14ac:dyDescent="0.25">
      <c r="A240">
        <f t="shared" ref="A240:A248" si="84">A239+1</f>
        <v>1</v>
      </c>
      <c r="B240" s="4">
        <f t="shared" ref="B240:B248" si="85">B239</f>
        <v>2035</v>
      </c>
      <c r="C240" s="5" t="s">
        <v>40</v>
      </c>
      <c r="D240" s="5">
        <v>100</v>
      </c>
      <c r="E240" s="5">
        <v>0</v>
      </c>
      <c r="F240" s="5">
        <v>0</v>
      </c>
      <c r="G240" s="39">
        <f t="shared" si="83"/>
        <v>100</v>
      </c>
      <c r="I240" t="str">
        <f t="shared" si="69"/>
        <v>Summer</v>
      </c>
    </row>
    <row r="241" spans="1:9" x14ac:dyDescent="0.25">
      <c r="A241">
        <f t="shared" si="84"/>
        <v>2</v>
      </c>
      <c r="B241" s="4">
        <f t="shared" si="85"/>
        <v>2035</v>
      </c>
      <c r="C241" s="5" t="s">
        <v>44</v>
      </c>
      <c r="D241" s="5">
        <v>375</v>
      </c>
      <c r="E241" s="5">
        <v>0</v>
      </c>
      <c r="F241" s="5">
        <v>0</v>
      </c>
      <c r="G241" s="39">
        <f t="shared" si="83"/>
        <v>375</v>
      </c>
      <c r="I241" t="str">
        <f t="shared" si="69"/>
        <v>Summer</v>
      </c>
    </row>
    <row r="242" spans="1:9" x14ac:dyDescent="0.25">
      <c r="A242">
        <f t="shared" si="84"/>
        <v>3</v>
      </c>
      <c r="B242" s="4">
        <f t="shared" si="85"/>
        <v>2035</v>
      </c>
      <c r="C242" s="5" t="s">
        <v>42</v>
      </c>
      <c r="D242" s="5">
        <v>400</v>
      </c>
      <c r="E242" s="5">
        <v>0</v>
      </c>
      <c r="F242" s="5">
        <v>0</v>
      </c>
      <c r="G242" s="39">
        <f t="shared" si="83"/>
        <v>400</v>
      </c>
      <c r="I242" t="str">
        <f t="shared" si="69"/>
        <v>Summer</v>
      </c>
    </row>
    <row r="243" spans="1:9" x14ac:dyDescent="0.25">
      <c r="A243">
        <f t="shared" si="84"/>
        <v>4</v>
      </c>
      <c r="B243" s="4">
        <f t="shared" si="85"/>
        <v>2035</v>
      </c>
      <c r="C243" s="5" t="s">
        <v>46</v>
      </c>
      <c r="D243" s="5">
        <v>400</v>
      </c>
      <c r="E243" s="5">
        <v>0</v>
      </c>
      <c r="F243" s="5">
        <v>0</v>
      </c>
      <c r="G243" s="39">
        <f t="shared" si="83"/>
        <v>400</v>
      </c>
      <c r="I243" t="str">
        <f t="shared" si="69"/>
        <v>Summer</v>
      </c>
    </row>
    <row r="244" spans="1:9" x14ac:dyDescent="0.25">
      <c r="A244">
        <f t="shared" si="84"/>
        <v>5</v>
      </c>
      <c r="B244" s="4">
        <f t="shared" si="85"/>
        <v>2035</v>
      </c>
      <c r="C244" s="5" t="s">
        <v>49</v>
      </c>
      <c r="D244" s="5">
        <v>300</v>
      </c>
      <c r="E244" s="5">
        <v>0</v>
      </c>
      <c r="F244" s="5">
        <v>179.37689377246539</v>
      </c>
      <c r="G244" s="39">
        <f t="shared" si="83"/>
        <v>120.62310622753461</v>
      </c>
      <c r="I244" t="str">
        <f t="shared" si="69"/>
        <v>Winter</v>
      </c>
    </row>
    <row r="245" spans="1:9" x14ac:dyDescent="0.25">
      <c r="A245">
        <f t="shared" si="84"/>
        <v>6</v>
      </c>
      <c r="B245" s="4">
        <f t="shared" si="85"/>
        <v>2035</v>
      </c>
      <c r="C245" s="5" t="s">
        <v>47</v>
      </c>
      <c r="D245" s="5">
        <v>231.4</v>
      </c>
      <c r="E245" s="5">
        <v>0</v>
      </c>
      <c r="F245" s="5">
        <v>0</v>
      </c>
      <c r="G245" s="39">
        <f t="shared" si="83"/>
        <v>231.4</v>
      </c>
      <c r="H245" s="23"/>
      <c r="I245" t="str">
        <f t="shared" si="69"/>
        <v>Winter</v>
      </c>
    </row>
    <row r="246" spans="1:9" x14ac:dyDescent="0.25">
      <c r="A246">
        <f t="shared" si="84"/>
        <v>7</v>
      </c>
      <c r="B246" s="4">
        <f t="shared" si="85"/>
        <v>2035</v>
      </c>
      <c r="C246" s="5" t="s">
        <v>43</v>
      </c>
      <c r="D246" s="5">
        <v>100</v>
      </c>
      <c r="E246" s="5">
        <v>0</v>
      </c>
      <c r="F246" s="5">
        <v>0</v>
      </c>
      <c r="G246" s="39">
        <f t="shared" si="83"/>
        <v>100</v>
      </c>
      <c r="I246" t="str">
        <f t="shared" si="69"/>
        <v>Winter</v>
      </c>
    </row>
    <row r="247" spans="1:9" x14ac:dyDescent="0.25">
      <c r="A247">
        <f t="shared" si="84"/>
        <v>8</v>
      </c>
      <c r="B247" s="7">
        <f t="shared" si="85"/>
        <v>2035</v>
      </c>
      <c r="C247" s="55" t="s">
        <v>45</v>
      </c>
      <c r="D247" s="55">
        <v>0</v>
      </c>
      <c r="E247" s="55">
        <v>0</v>
      </c>
      <c r="F247" s="55">
        <v>0</v>
      </c>
      <c r="G247" s="39">
        <f t="shared" si="83"/>
        <v>0</v>
      </c>
      <c r="I247" t="str">
        <f t="shared" ref="I247:I248" si="86">IF(ISNUMBER(FIND("SMR",C247)),"Summer","Winter")</f>
        <v>Winter</v>
      </c>
    </row>
    <row r="248" spans="1:9" x14ac:dyDescent="0.25">
      <c r="A248">
        <f t="shared" si="84"/>
        <v>9</v>
      </c>
      <c r="B248" s="7">
        <f t="shared" si="85"/>
        <v>2035</v>
      </c>
      <c r="C248" s="59" t="s">
        <v>48</v>
      </c>
      <c r="D248" s="59">
        <v>400</v>
      </c>
      <c r="E248" s="59">
        <v>0</v>
      </c>
      <c r="F248" s="59">
        <v>0</v>
      </c>
      <c r="G248" s="65">
        <f t="shared" si="83"/>
        <v>400</v>
      </c>
      <c r="I248" t="str">
        <f t="shared" si="86"/>
        <v>Winter</v>
      </c>
    </row>
    <row r="249" spans="1:9" x14ac:dyDescent="0.25">
      <c r="B249" s="52">
        <f>B228+1</f>
        <v>2036</v>
      </c>
      <c r="C249" s="54" t="s">
        <v>28</v>
      </c>
      <c r="D249" s="41">
        <f>D228</f>
        <v>1150</v>
      </c>
      <c r="E249" s="41">
        <f>E228</f>
        <v>0</v>
      </c>
      <c r="F249" s="54">
        <f>F228</f>
        <v>0</v>
      </c>
      <c r="G249" s="41">
        <f t="shared" ref="G249:G259" si="87">D249-E249</f>
        <v>1150</v>
      </c>
      <c r="I249" t="str">
        <f t="shared" si="69"/>
        <v>Winter</v>
      </c>
    </row>
    <row r="250" spans="1:9" x14ac:dyDescent="0.25">
      <c r="B250" s="7">
        <f>B249</f>
        <v>2036</v>
      </c>
      <c r="C250" s="44" t="s">
        <v>7</v>
      </c>
      <c r="D250" s="43">
        <f t="shared" ref="D250:D259" si="88">D229</f>
        <v>649.99600000000009</v>
      </c>
      <c r="E250" s="43">
        <f>Displacement!$B$27</f>
        <v>350.09693999533368</v>
      </c>
      <c r="F250" s="44">
        <f t="shared" ref="F250:F259" si="89">E250</f>
        <v>350.09693999533368</v>
      </c>
      <c r="G250" s="43">
        <f t="shared" si="87"/>
        <v>299.89906000466641</v>
      </c>
      <c r="I250" t="str">
        <f t="shared" si="69"/>
        <v>Winter</v>
      </c>
    </row>
    <row r="251" spans="1:9" x14ac:dyDescent="0.25">
      <c r="B251" s="7">
        <f>B250</f>
        <v>2036</v>
      </c>
      <c r="C251" s="44" t="s">
        <v>25</v>
      </c>
      <c r="D251" s="43">
        <f t="shared" si="88"/>
        <v>405</v>
      </c>
      <c r="E251" s="43">
        <f>Displacement!$E$27</f>
        <v>262.45285486043122</v>
      </c>
      <c r="F251" s="44">
        <f t="shared" si="89"/>
        <v>262.45285486043122</v>
      </c>
      <c r="G251" s="43">
        <f t="shared" si="87"/>
        <v>142.54714513956878</v>
      </c>
      <c r="I251" t="str">
        <f t="shared" si="69"/>
        <v>Winter</v>
      </c>
    </row>
    <row r="252" spans="1:9" x14ac:dyDescent="0.25">
      <c r="B252" s="7">
        <f t="shared" ref="B252:B259" si="90">B251</f>
        <v>2036</v>
      </c>
      <c r="C252" s="60" t="s">
        <v>32</v>
      </c>
      <c r="D252" s="43">
        <f t="shared" si="88"/>
        <v>79.2</v>
      </c>
      <c r="E252" s="43">
        <f>Displacement!$L$27</f>
        <v>12.5136</v>
      </c>
      <c r="F252" s="44">
        <f>E252</f>
        <v>12.5136</v>
      </c>
      <c r="G252" s="43">
        <f>D252-E252</f>
        <v>66.686400000000006</v>
      </c>
      <c r="I252" t="str">
        <f t="shared" si="69"/>
        <v>Winter</v>
      </c>
    </row>
    <row r="253" spans="1:9" x14ac:dyDescent="0.25">
      <c r="B253" s="7">
        <f>B256</f>
        <v>2036</v>
      </c>
      <c r="C253" s="44" t="s">
        <v>9</v>
      </c>
      <c r="D253" s="43">
        <f t="shared" si="88"/>
        <v>961</v>
      </c>
      <c r="E253" s="43">
        <f>Displacement!$H$27</f>
        <v>37.287999999999997</v>
      </c>
      <c r="F253" s="44">
        <f>E253</f>
        <v>37.287999999999997</v>
      </c>
      <c r="G253" s="43">
        <f>D253-E253</f>
        <v>923.71199999999999</v>
      </c>
      <c r="I253" t="str">
        <f>IF(ISNUMBER(FIND("SMR",C253)),"Summer","Winter")</f>
        <v>Winter</v>
      </c>
    </row>
    <row r="254" spans="1:9" x14ac:dyDescent="0.25">
      <c r="B254" s="7">
        <f>B252</f>
        <v>2036</v>
      </c>
      <c r="C254" s="44" t="s">
        <v>8</v>
      </c>
      <c r="D254" s="43">
        <f t="shared" si="88"/>
        <v>360.7</v>
      </c>
      <c r="E254" s="43">
        <f>Displacement!$G$27</f>
        <v>56.990600000000001</v>
      </c>
      <c r="F254" s="44">
        <f t="shared" si="89"/>
        <v>56.990600000000001</v>
      </c>
      <c r="G254" s="43">
        <f t="shared" si="87"/>
        <v>303.70939999999996</v>
      </c>
      <c r="I254" t="str">
        <f t="shared" si="69"/>
        <v>Winter</v>
      </c>
    </row>
    <row r="255" spans="1:9" x14ac:dyDescent="0.25">
      <c r="B255" s="7">
        <f t="shared" si="90"/>
        <v>2036</v>
      </c>
      <c r="C255" s="44" t="s">
        <v>26</v>
      </c>
      <c r="D255" s="43">
        <f t="shared" si="88"/>
        <v>800.10199999999998</v>
      </c>
      <c r="E255" s="43">
        <f>Displacement!$C$27</f>
        <v>477.43988712688588</v>
      </c>
      <c r="F255" s="44">
        <f t="shared" si="89"/>
        <v>477.43988712688588</v>
      </c>
      <c r="G255" s="43">
        <f t="shared" si="87"/>
        <v>322.6621128731141</v>
      </c>
      <c r="I255" t="str">
        <f t="shared" si="69"/>
        <v>Winter</v>
      </c>
    </row>
    <row r="256" spans="1:9" x14ac:dyDescent="0.25">
      <c r="B256" s="7">
        <f t="shared" si="90"/>
        <v>2036</v>
      </c>
      <c r="C256" s="44" t="s">
        <v>27</v>
      </c>
      <c r="D256" s="43">
        <f t="shared" si="88"/>
        <v>5</v>
      </c>
      <c r="E256" s="43">
        <f>Displacement!$D$27</f>
        <v>1.8956146657799144</v>
      </c>
      <c r="F256" s="44">
        <f t="shared" si="89"/>
        <v>1.8956146657799144</v>
      </c>
      <c r="G256" s="43">
        <f t="shared" si="87"/>
        <v>3.1043853342200856</v>
      </c>
      <c r="I256" t="str">
        <f t="shared" si="69"/>
        <v>Winter</v>
      </c>
    </row>
    <row r="257" spans="1:9" x14ac:dyDescent="0.25">
      <c r="B257" s="7">
        <f>B253</f>
        <v>2036</v>
      </c>
      <c r="C257" s="44" t="s">
        <v>29</v>
      </c>
      <c r="D257" s="43">
        <f t="shared" si="88"/>
        <v>135.51499999999999</v>
      </c>
      <c r="E257" s="44">
        <f>Displacement!$I$27</f>
        <v>0</v>
      </c>
      <c r="F257" s="44">
        <f t="shared" si="89"/>
        <v>0</v>
      </c>
      <c r="G257" s="43">
        <f t="shared" si="87"/>
        <v>135.51499999999999</v>
      </c>
      <c r="I257" t="str">
        <f t="shared" si="69"/>
        <v>Winter</v>
      </c>
    </row>
    <row r="258" spans="1:9" x14ac:dyDescent="0.25">
      <c r="B258" s="7">
        <f t="shared" si="90"/>
        <v>2036</v>
      </c>
      <c r="C258" s="44" t="s">
        <v>30</v>
      </c>
      <c r="D258" s="43">
        <f t="shared" si="88"/>
        <v>124.554</v>
      </c>
      <c r="E258" s="44">
        <f>Displacement!$J$27</f>
        <v>0</v>
      </c>
      <c r="F258" s="44">
        <f t="shared" si="89"/>
        <v>0</v>
      </c>
      <c r="G258" s="43">
        <f t="shared" si="87"/>
        <v>124.554</v>
      </c>
      <c r="I258" t="str">
        <f t="shared" si="69"/>
        <v>Winter</v>
      </c>
    </row>
    <row r="259" spans="1:9" x14ac:dyDescent="0.25">
      <c r="B259" s="7">
        <f t="shared" si="90"/>
        <v>2036</v>
      </c>
      <c r="C259" s="44" t="s">
        <v>31</v>
      </c>
      <c r="D259" s="43">
        <f t="shared" si="88"/>
        <v>72.546999999999997</v>
      </c>
      <c r="E259" s="44">
        <f>Displacement!$K$27</f>
        <v>0</v>
      </c>
      <c r="F259" s="44">
        <f t="shared" si="89"/>
        <v>0</v>
      </c>
      <c r="G259" s="43">
        <f t="shared" si="87"/>
        <v>72.546999999999997</v>
      </c>
      <c r="I259" t="str">
        <f t="shared" si="69"/>
        <v>Winter</v>
      </c>
    </row>
    <row r="260" spans="1:9" x14ac:dyDescent="0.25">
      <c r="A260">
        <v>0</v>
      </c>
      <c r="B260" s="7">
        <f>B249</f>
        <v>2036</v>
      </c>
      <c r="C260" s="5" t="s">
        <v>41</v>
      </c>
      <c r="D260" s="5">
        <v>300</v>
      </c>
      <c r="E260" s="5">
        <v>178.36009461447117</v>
      </c>
      <c r="F260" s="5">
        <v>0</v>
      </c>
      <c r="G260" s="39">
        <f t="shared" ref="G260:G269" si="91">D260-IF(I260="Summer",E260,F260)</f>
        <v>121.63990538552883</v>
      </c>
      <c r="I260" t="str">
        <f t="shared" si="69"/>
        <v>Summer</v>
      </c>
    </row>
    <row r="261" spans="1:9" x14ac:dyDescent="0.25">
      <c r="A261">
        <f t="shared" ref="A261:A269" si="92">A260+1</f>
        <v>1</v>
      </c>
      <c r="B261" s="7">
        <f t="shared" ref="B261:B269" si="93">B260</f>
        <v>2036</v>
      </c>
      <c r="C261" s="5" t="s">
        <v>40</v>
      </c>
      <c r="D261" s="5">
        <v>100</v>
      </c>
      <c r="E261" s="5">
        <v>0</v>
      </c>
      <c r="F261" s="5">
        <v>0</v>
      </c>
      <c r="G261" s="39">
        <f t="shared" si="91"/>
        <v>100</v>
      </c>
      <c r="I261" t="str">
        <f t="shared" si="69"/>
        <v>Summer</v>
      </c>
    </row>
    <row r="262" spans="1:9" x14ac:dyDescent="0.25">
      <c r="A262">
        <f t="shared" si="92"/>
        <v>2</v>
      </c>
      <c r="B262" s="7">
        <f t="shared" si="93"/>
        <v>2036</v>
      </c>
      <c r="C262" s="5" t="s">
        <v>44</v>
      </c>
      <c r="D262" s="5">
        <v>375</v>
      </c>
      <c r="E262" s="5">
        <v>0</v>
      </c>
      <c r="F262" s="5">
        <v>0</v>
      </c>
      <c r="G262" s="39">
        <f t="shared" si="91"/>
        <v>375</v>
      </c>
      <c r="I262" t="str">
        <f t="shared" si="69"/>
        <v>Summer</v>
      </c>
    </row>
    <row r="263" spans="1:9" x14ac:dyDescent="0.25">
      <c r="A263">
        <f t="shared" si="92"/>
        <v>3</v>
      </c>
      <c r="B263" s="7">
        <f t="shared" si="93"/>
        <v>2036</v>
      </c>
      <c r="C263" s="5" t="s">
        <v>42</v>
      </c>
      <c r="D263" s="5">
        <v>369.3</v>
      </c>
      <c r="E263" s="5">
        <v>0</v>
      </c>
      <c r="F263" s="5">
        <v>0</v>
      </c>
      <c r="G263" s="39">
        <f t="shared" si="91"/>
        <v>369.3</v>
      </c>
      <c r="I263" t="str">
        <f t="shared" si="69"/>
        <v>Summer</v>
      </c>
    </row>
    <row r="264" spans="1:9" x14ac:dyDescent="0.25">
      <c r="A264">
        <f t="shared" si="92"/>
        <v>4</v>
      </c>
      <c r="B264" s="7">
        <f t="shared" si="93"/>
        <v>2036</v>
      </c>
      <c r="C264" s="5" t="s">
        <v>46</v>
      </c>
      <c r="D264" s="5">
        <v>400</v>
      </c>
      <c r="E264" s="5">
        <v>0</v>
      </c>
      <c r="F264" s="5">
        <v>0</v>
      </c>
      <c r="G264" s="39">
        <f t="shared" si="91"/>
        <v>400</v>
      </c>
      <c r="I264" t="str">
        <f t="shared" si="69"/>
        <v>Summer</v>
      </c>
    </row>
    <row r="265" spans="1:9" x14ac:dyDescent="0.25">
      <c r="A265">
        <f t="shared" si="92"/>
        <v>5</v>
      </c>
      <c r="B265" s="7">
        <f t="shared" si="93"/>
        <v>2036</v>
      </c>
      <c r="C265" s="5" t="s">
        <v>49</v>
      </c>
      <c r="D265" s="5">
        <v>300</v>
      </c>
      <c r="E265" s="5">
        <v>0</v>
      </c>
      <c r="F265" s="5">
        <v>178.36009461447117</v>
      </c>
      <c r="G265" s="39">
        <f t="shared" si="91"/>
        <v>121.63990538552883</v>
      </c>
      <c r="I265" t="str">
        <f t="shared" si="69"/>
        <v>Winter</v>
      </c>
    </row>
    <row r="266" spans="1:9" x14ac:dyDescent="0.25">
      <c r="A266">
        <f t="shared" si="92"/>
        <v>6</v>
      </c>
      <c r="B266" s="7">
        <f t="shared" si="93"/>
        <v>2036</v>
      </c>
      <c r="C266" s="5" t="s">
        <v>47</v>
      </c>
      <c r="D266" s="5">
        <v>375</v>
      </c>
      <c r="E266" s="5">
        <v>0</v>
      </c>
      <c r="F266" s="5">
        <v>0</v>
      </c>
      <c r="G266" s="39">
        <f t="shared" si="91"/>
        <v>375</v>
      </c>
      <c r="H266" s="23"/>
      <c r="I266" t="str">
        <f t="shared" si="69"/>
        <v>Winter</v>
      </c>
    </row>
    <row r="267" spans="1:9" x14ac:dyDescent="0.25">
      <c r="A267">
        <f t="shared" si="92"/>
        <v>7</v>
      </c>
      <c r="B267" s="7">
        <f t="shared" si="93"/>
        <v>2036</v>
      </c>
      <c r="C267" s="5" t="s">
        <v>43</v>
      </c>
      <c r="D267" s="5">
        <v>100</v>
      </c>
      <c r="E267" s="5">
        <v>0</v>
      </c>
      <c r="F267" s="5">
        <v>0</v>
      </c>
      <c r="G267" s="39">
        <f t="shared" si="91"/>
        <v>100</v>
      </c>
      <c r="I267" t="str">
        <f t="shared" si="69"/>
        <v>Winter</v>
      </c>
    </row>
    <row r="268" spans="1:9" x14ac:dyDescent="0.25">
      <c r="A268">
        <f t="shared" si="92"/>
        <v>8</v>
      </c>
      <c r="B268" s="7">
        <f t="shared" si="93"/>
        <v>2036</v>
      </c>
      <c r="C268" s="55" t="s">
        <v>45</v>
      </c>
      <c r="D268" s="55">
        <v>311</v>
      </c>
      <c r="E268" s="55">
        <v>0</v>
      </c>
      <c r="F268" s="55">
        <v>0</v>
      </c>
      <c r="G268" s="39">
        <f t="shared" si="91"/>
        <v>311</v>
      </c>
      <c r="I268" t="str">
        <f t="shared" ref="I268:I269" si="94">IF(ISNUMBER(FIND("SMR",C268)),"Summer","Winter")</f>
        <v>Winter</v>
      </c>
    </row>
    <row r="269" spans="1:9" x14ac:dyDescent="0.25">
      <c r="A269">
        <f t="shared" si="92"/>
        <v>9</v>
      </c>
      <c r="B269" s="7">
        <f t="shared" si="93"/>
        <v>2036</v>
      </c>
      <c r="C269" s="59" t="s">
        <v>48</v>
      </c>
      <c r="D269" s="59">
        <v>400</v>
      </c>
      <c r="E269" s="59">
        <v>0</v>
      </c>
      <c r="F269" s="59">
        <v>0</v>
      </c>
      <c r="G269" s="65">
        <f t="shared" si="91"/>
        <v>400</v>
      </c>
      <c r="I269" t="str">
        <f t="shared" si="94"/>
        <v>Winter</v>
      </c>
    </row>
  </sheetData>
  <mergeCells count="2">
    <mergeCell ref="B4:G4"/>
    <mergeCell ref="M6:P6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zoomScale="80" zoomScaleNormal="80" workbookViewId="0">
      <selection activeCell="H22" sqref="H22"/>
    </sheetView>
  </sheetViews>
  <sheetFormatPr defaultRowHeight="15" x14ac:dyDescent="0.25"/>
  <cols>
    <col min="1" max="1" width="9.140625" customWidth="1"/>
    <col min="2" max="2" width="9.140625" style="40"/>
    <col min="3" max="3" width="31.140625" style="40" customWidth="1"/>
    <col min="4" max="4" width="12.28515625" style="40" customWidth="1"/>
    <col min="5" max="6" width="14.5703125" style="40" customWidth="1"/>
    <col min="7" max="7" width="13.85546875" style="40" customWidth="1"/>
    <col min="8" max="9" width="9.140625" customWidth="1"/>
    <col min="10" max="10" width="1" customWidth="1"/>
    <col min="11" max="11" width="5.85546875" customWidth="1"/>
    <col min="13" max="13" width="13.28515625" customWidth="1"/>
    <col min="14" max="14" width="16.42578125" customWidth="1"/>
    <col min="15" max="16" width="13.140625" customWidth="1"/>
    <col min="17" max="17" width="10.28515625" customWidth="1"/>
    <col min="18" max="18" width="13.85546875" customWidth="1"/>
    <col min="19" max="19" width="14.85546875" customWidth="1"/>
    <col min="20" max="20" width="16.140625" customWidth="1"/>
    <col min="21" max="21" width="18.42578125" customWidth="1"/>
  </cols>
  <sheetData>
    <row r="1" spans="1:21" x14ac:dyDescent="0.25">
      <c r="B1" s="30"/>
      <c r="C1" s="30"/>
      <c r="D1" s="30"/>
      <c r="E1" s="30"/>
      <c r="F1" s="30"/>
      <c r="G1" s="30"/>
    </row>
    <row r="2" spans="1:21" ht="18.75" x14ac:dyDescent="0.3">
      <c r="A2" s="1"/>
      <c r="B2" s="31" t="s">
        <v>0</v>
      </c>
      <c r="C2" s="31"/>
      <c r="D2" s="31"/>
      <c r="E2" s="31"/>
      <c r="F2" s="31"/>
      <c r="G2" s="31"/>
    </row>
    <row r="3" spans="1:21" ht="15.75" thickBot="1" x14ac:dyDescent="0.3">
      <c r="A3" s="1"/>
      <c r="B3" s="30"/>
      <c r="C3" s="30"/>
      <c r="D3" s="30"/>
      <c r="E3" s="30"/>
      <c r="F3" s="30"/>
      <c r="G3" s="30"/>
    </row>
    <row r="4" spans="1:21" ht="15.75" customHeight="1" thickBot="1" x14ac:dyDescent="0.3">
      <c r="A4" s="1"/>
      <c r="B4" s="71" t="s">
        <v>1</v>
      </c>
      <c r="C4" s="72"/>
      <c r="D4" s="72"/>
      <c r="E4" s="72"/>
      <c r="F4" s="72"/>
      <c r="G4" s="73"/>
      <c r="R4" s="40"/>
      <c r="S4" s="40"/>
      <c r="T4" s="40"/>
      <c r="U4" s="40"/>
    </row>
    <row r="5" spans="1:21" ht="15.75" thickBot="1" x14ac:dyDescent="0.3">
      <c r="A5" s="1"/>
      <c r="B5" s="6"/>
      <c r="C5" s="32"/>
      <c r="D5" s="6"/>
      <c r="E5" s="6"/>
      <c r="F5" s="6"/>
      <c r="G5" s="6"/>
      <c r="R5" s="40"/>
      <c r="S5" s="40"/>
      <c r="T5" s="40"/>
      <c r="U5" s="40"/>
    </row>
    <row r="6" spans="1:21" ht="39" customHeight="1" thickBot="1" x14ac:dyDescent="0.3">
      <c r="A6" s="1"/>
      <c r="B6" s="33" t="s">
        <v>2</v>
      </c>
      <c r="C6" s="34" t="s">
        <v>3</v>
      </c>
      <c r="D6" s="33" t="s">
        <v>5</v>
      </c>
      <c r="E6" s="35" t="s">
        <v>35</v>
      </c>
      <c r="F6" s="36" t="s">
        <v>36</v>
      </c>
      <c r="G6" s="37" t="s">
        <v>4</v>
      </c>
      <c r="I6" s="6" t="s">
        <v>6</v>
      </c>
      <c r="L6" s="8"/>
      <c r="M6" s="74" t="s">
        <v>14</v>
      </c>
      <c r="N6" s="75"/>
      <c r="O6" s="75"/>
      <c r="P6" s="76"/>
      <c r="Q6" s="9" t="s">
        <v>39</v>
      </c>
      <c r="R6" s="17"/>
      <c r="S6" s="17"/>
      <c r="T6" s="10"/>
      <c r="U6" s="21"/>
    </row>
    <row r="7" spans="1:21" ht="28.5" customHeight="1" x14ac:dyDescent="0.25">
      <c r="B7" s="2">
        <v>2017</v>
      </c>
      <c r="C7" s="3" t="s">
        <v>40</v>
      </c>
      <c r="D7" s="3">
        <v>90.3</v>
      </c>
      <c r="E7" s="3">
        <v>-10.392452830188681</v>
      </c>
      <c r="F7" s="3">
        <v>-10.392452830188681</v>
      </c>
      <c r="G7" s="38">
        <f t="shared" ref="G7:G46" si="0">D7-IF(I7="Summer",E7,F7)</f>
        <v>100.69245283018867</v>
      </c>
      <c r="I7" t="str">
        <f>IF(ISNUMBER(FIND("SMR",C7)),"Summer","Winter")</f>
        <v>Summer</v>
      </c>
      <c r="L7" s="11" t="s">
        <v>2</v>
      </c>
      <c r="M7" s="18" t="s">
        <v>15</v>
      </c>
      <c r="N7" s="18" t="s">
        <v>16</v>
      </c>
      <c r="O7" s="18" t="s">
        <v>17</v>
      </c>
      <c r="P7" s="18" t="s">
        <v>18</v>
      </c>
      <c r="Q7" s="12" t="s">
        <v>19</v>
      </c>
      <c r="R7" s="12" t="s">
        <v>22</v>
      </c>
      <c r="S7" s="12" t="s">
        <v>23</v>
      </c>
      <c r="T7" s="12" t="s">
        <v>20</v>
      </c>
      <c r="U7" s="12" t="s">
        <v>21</v>
      </c>
    </row>
    <row r="8" spans="1:21" x14ac:dyDescent="0.25">
      <c r="B8" s="4">
        <v>2017</v>
      </c>
      <c r="C8" s="5" t="s">
        <v>41</v>
      </c>
      <c r="D8" s="5">
        <v>0</v>
      </c>
      <c r="E8" s="5">
        <v>0</v>
      </c>
      <c r="F8" s="5">
        <v>0</v>
      </c>
      <c r="G8" s="39">
        <f t="shared" si="0"/>
        <v>0</v>
      </c>
      <c r="I8" t="str">
        <f t="shared" ref="I8:I71" si="1">IF(ISNUMBER(FIND("SMR",C8)),"Summer","Winter")</f>
        <v>Summer</v>
      </c>
      <c r="L8" s="13">
        <v>2017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9">
        <f>Displacement!P8/Displacement!$P$6+Displacement!Q8/Displacement!$Q$6+Displacement!R8/Displacement!$R$6+Displacement!S8/Displacement!$S$6</f>
        <v>0</v>
      </c>
      <c r="S8" s="19">
        <f>Displacement!T8/Displacement!$T$6+Displacement!U8/Displacement!$U$6+Displacement!V8/Displacement!$V$6+Displacement!W8/Displacement!$W$6+Displacement!X8/Displacement!$X$6+Displacement!Y8/Displacement!$Y$6+Displacement!Z8/Displacement!$Z$6</f>
        <v>0</v>
      </c>
      <c r="T8" s="19">
        <v>-11.016000000000002</v>
      </c>
      <c r="U8" s="20">
        <v>-11.016000000000002</v>
      </c>
    </row>
    <row r="9" spans="1:21" x14ac:dyDescent="0.25">
      <c r="B9" s="4">
        <v>2017</v>
      </c>
      <c r="C9" s="5" t="s">
        <v>42</v>
      </c>
      <c r="D9" s="5">
        <v>0</v>
      </c>
      <c r="E9" s="5">
        <v>0</v>
      </c>
      <c r="F9" s="5">
        <v>0</v>
      </c>
      <c r="G9" s="39">
        <f t="shared" si="0"/>
        <v>0</v>
      </c>
      <c r="I9" t="str">
        <f t="shared" si="1"/>
        <v>Summer</v>
      </c>
      <c r="L9" s="13">
        <f>L8+1</f>
        <v>2018</v>
      </c>
      <c r="M9" s="14">
        <v>0</v>
      </c>
      <c r="N9" s="14">
        <v>0</v>
      </c>
      <c r="O9" s="14">
        <v>0</v>
      </c>
      <c r="P9" s="14">
        <v>0</v>
      </c>
      <c r="Q9" s="19">
        <v>0</v>
      </c>
      <c r="R9" s="19">
        <f>Displacement!P9/Displacement!$P$6+Displacement!Q9/Displacement!$Q$6+Displacement!R9/Displacement!$R$6+Displacement!S9/Displacement!$S$6</f>
        <v>0</v>
      </c>
      <c r="S9" s="19">
        <f>Displacement!T9/Displacement!$T$6+Displacement!U9/Displacement!$U$6+Displacement!V9/Displacement!$V$6+Displacement!W9/Displacement!$W$6+Displacement!X9/Displacement!$X$6+Displacement!Y9/Displacement!$Y$6+Displacement!Z9/Displacement!$Z$6</f>
        <v>0</v>
      </c>
      <c r="T9" s="20">
        <v>-118.10892000000104</v>
      </c>
      <c r="U9" s="20">
        <v>-118.10892000000104</v>
      </c>
    </row>
    <row r="10" spans="1:21" x14ac:dyDescent="0.25">
      <c r="B10" s="4">
        <v>2017</v>
      </c>
      <c r="C10" s="5" t="s">
        <v>43</v>
      </c>
      <c r="D10" s="5">
        <v>0</v>
      </c>
      <c r="E10" s="5">
        <v>0</v>
      </c>
      <c r="F10" s="5">
        <v>0</v>
      </c>
      <c r="G10" s="39">
        <f t="shared" si="0"/>
        <v>0</v>
      </c>
      <c r="I10" t="str">
        <f t="shared" si="1"/>
        <v>Winter</v>
      </c>
      <c r="L10" s="13">
        <f t="shared" ref="L10:L27" si="2">L9+1</f>
        <v>2019</v>
      </c>
      <c r="M10" s="14">
        <v>0</v>
      </c>
      <c r="N10" s="14">
        <v>0</v>
      </c>
      <c r="O10" s="14">
        <v>0</v>
      </c>
      <c r="P10" s="14">
        <v>0</v>
      </c>
      <c r="Q10" s="19">
        <v>0</v>
      </c>
      <c r="R10" s="19">
        <f>Displacement!P10/Displacement!$P$6+Displacement!Q10/Displacement!$Q$6+Displacement!R10/Displacement!$R$6+Displacement!S10/Displacement!$S$6</f>
        <v>0</v>
      </c>
      <c r="S10" s="19">
        <f>Displacement!T10/Displacement!$T$6+Displacement!U10/Displacement!$U$6+Displacement!V10/Displacement!$V$6+Displacement!W10/Displacement!$W$6+Displacement!X10/Displacement!$X$6+Displacement!Y10/Displacement!$Y$6+Displacement!Z10/Displacement!$Z$6</f>
        <v>0</v>
      </c>
      <c r="T10" s="20">
        <v>-50.605115400000301</v>
      </c>
      <c r="U10" s="20">
        <v>-50.605115400000301</v>
      </c>
    </row>
    <row r="11" spans="1:21" x14ac:dyDescent="0.25">
      <c r="B11" s="4">
        <v>2017</v>
      </c>
      <c r="C11" s="5" t="s">
        <v>44</v>
      </c>
      <c r="D11" s="5">
        <v>0</v>
      </c>
      <c r="E11" s="5">
        <v>0</v>
      </c>
      <c r="F11" s="5">
        <v>0</v>
      </c>
      <c r="G11" s="39">
        <f t="shared" si="0"/>
        <v>0</v>
      </c>
      <c r="I11" t="str">
        <f t="shared" si="1"/>
        <v>Summer</v>
      </c>
      <c r="L11" s="13">
        <f t="shared" si="2"/>
        <v>2020</v>
      </c>
      <c r="M11" s="14">
        <v>0</v>
      </c>
      <c r="N11" s="14">
        <v>0</v>
      </c>
      <c r="O11" s="14">
        <v>0</v>
      </c>
      <c r="P11" s="14">
        <v>0</v>
      </c>
      <c r="Q11" s="19">
        <v>0</v>
      </c>
      <c r="R11" s="19">
        <f>Displacement!P11/Displacement!$P$6+Displacement!Q11/Displacement!$Q$6+Displacement!R11/Displacement!$R$6+Displacement!S11/Displacement!$S$6</f>
        <v>0</v>
      </c>
      <c r="S11" s="19">
        <f>Displacement!T11/Displacement!$T$6+Displacement!U11/Displacement!$U$6+Displacement!V11/Displacement!$V$6+Displacement!W11/Displacement!$W$6+Displacement!X11/Displacement!$X$6+Displacement!Y11/Displacement!$Y$6+Displacement!Z11/Displacement!$Z$6</f>
        <v>0</v>
      </c>
      <c r="T11" s="20">
        <v>257.61191517699933</v>
      </c>
      <c r="U11" s="20">
        <v>257.61191517699933</v>
      </c>
    </row>
    <row r="12" spans="1:21" x14ac:dyDescent="0.25">
      <c r="B12" s="4">
        <v>2017</v>
      </c>
      <c r="C12" s="5" t="s">
        <v>45</v>
      </c>
      <c r="D12" s="5">
        <v>0</v>
      </c>
      <c r="E12" s="5">
        <v>0</v>
      </c>
      <c r="F12" s="5">
        <v>0</v>
      </c>
      <c r="G12" s="39">
        <f t="shared" si="0"/>
        <v>0</v>
      </c>
      <c r="I12" t="str">
        <f t="shared" si="1"/>
        <v>Winter</v>
      </c>
      <c r="L12" s="13">
        <f t="shared" si="2"/>
        <v>2021</v>
      </c>
      <c r="M12" s="14">
        <v>0</v>
      </c>
      <c r="N12" s="14">
        <v>0</v>
      </c>
      <c r="O12" s="14">
        <v>0</v>
      </c>
      <c r="P12" s="14">
        <v>1149.3</v>
      </c>
      <c r="Q12" s="19">
        <v>0</v>
      </c>
      <c r="R12" s="19">
        <f>Displacement!P12/Displacement!$P$6+Displacement!Q12/Displacement!$Q$6+Displacement!R12/Displacement!$R$6+Displacement!S12/Displacement!$S$6</f>
        <v>0</v>
      </c>
      <c r="S12" s="19">
        <f>Displacement!T12/Displacement!$T$6+Displacement!U12/Displacement!$U$6+Displacement!V12/Displacement!$V$6+Displacement!W12/Displacement!$W$6+Displacement!X12/Displacement!$X$6+Displacement!Y12/Displacement!$Y$6+Displacement!Z12/Displacement!$Z$6</f>
        <v>0</v>
      </c>
      <c r="T12" s="20">
        <v>395.2</v>
      </c>
      <c r="U12" s="20">
        <v>302.8</v>
      </c>
    </row>
    <row r="13" spans="1:21" x14ac:dyDescent="0.25">
      <c r="B13" s="4">
        <v>2017</v>
      </c>
      <c r="C13" s="5" t="s">
        <v>46</v>
      </c>
      <c r="D13" s="5">
        <v>311.39999999999998</v>
      </c>
      <c r="E13" s="5">
        <v>0</v>
      </c>
      <c r="F13" s="5">
        <v>0</v>
      </c>
      <c r="G13" s="39">
        <f t="shared" si="0"/>
        <v>311.39999999999998</v>
      </c>
      <c r="I13" t="str">
        <f t="shared" si="1"/>
        <v>Summer</v>
      </c>
      <c r="L13" s="13">
        <f t="shared" si="2"/>
        <v>2022</v>
      </c>
      <c r="M13" s="14">
        <v>0</v>
      </c>
      <c r="N13" s="14">
        <v>0</v>
      </c>
      <c r="O13" s="14">
        <v>0</v>
      </c>
      <c r="P13" s="14">
        <v>1149.3</v>
      </c>
      <c r="Q13" s="19">
        <v>0</v>
      </c>
      <c r="R13" s="19">
        <f>Displacement!P13/Displacement!$P$6+Displacement!Q13/Displacement!$Q$6+Displacement!R13/Displacement!$R$6+Displacement!S13/Displacement!$S$6</f>
        <v>0</v>
      </c>
      <c r="S13" s="19">
        <f>Displacement!T13/Displacement!$T$6+Displacement!U13/Displacement!$U$6+Displacement!V13/Displacement!$V$6+Displacement!W13/Displacement!$W$6+Displacement!X13/Displacement!$X$6+Displacement!Y13/Displacement!$Y$6+Displacement!Z13/Displacement!$Z$6</f>
        <v>0</v>
      </c>
      <c r="T13" s="20">
        <v>444.8</v>
      </c>
      <c r="U13" s="20">
        <v>304.60000000000002</v>
      </c>
    </row>
    <row r="14" spans="1:21" x14ac:dyDescent="0.25">
      <c r="B14" s="4">
        <v>2017</v>
      </c>
      <c r="C14" s="5" t="s">
        <v>47</v>
      </c>
      <c r="D14" s="5">
        <v>0</v>
      </c>
      <c r="E14" s="5">
        <v>0</v>
      </c>
      <c r="F14" s="5">
        <v>0</v>
      </c>
      <c r="G14" s="39">
        <f t="shared" si="0"/>
        <v>0</v>
      </c>
      <c r="I14" t="str">
        <f t="shared" si="1"/>
        <v>Winter</v>
      </c>
      <c r="L14" s="13">
        <f t="shared" si="2"/>
        <v>2023</v>
      </c>
      <c r="M14" s="14">
        <v>0</v>
      </c>
      <c r="N14" s="14">
        <v>0</v>
      </c>
      <c r="O14" s="14">
        <v>0</v>
      </c>
      <c r="P14" s="14">
        <v>1149.3</v>
      </c>
      <c r="Q14" s="19">
        <v>0</v>
      </c>
      <c r="R14" s="19">
        <f>Displacement!P14/Displacement!$P$6+Displacement!Q14/Displacement!$Q$6+Displacement!R14/Displacement!$R$6+Displacement!S14/Displacement!$S$6</f>
        <v>0</v>
      </c>
      <c r="S14" s="19">
        <f>Displacement!T14/Displacement!$T$6+Displacement!U14/Displacement!$U$6+Displacement!V14/Displacement!$V$6+Displacement!W14/Displacement!$W$6+Displacement!X14/Displacement!$X$6+Displacement!Y14/Displacement!$Y$6+Displacement!Z14/Displacement!$Z$6</f>
        <v>0</v>
      </c>
      <c r="T14" s="20">
        <v>418.7</v>
      </c>
      <c r="U14" s="20">
        <v>310.3</v>
      </c>
    </row>
    <row r="15" spans="1:21" x14ac:dyDescent="0.25">
      <c r="B15" s="4">
        <v>2017</v>
      </c>
      <c r="C15" s="5" t="s">
        <v>48</v>
      </c>
      <c r="D15" s="5">
        <v>253.2</v>
      </c>
      <c r="E15" s="5">
        <v>0</v>
      </c>
      <c r="F15" s="5">
        <v>0</v>
      </c>
      <c r="G15" s="39">
        <f t="shared" si="0"/>
        <v>253.2</v>
      </c>
      <c r="I15" t="str">
        <f t="shared" si="1"/>
        <v>Winter</v>
      </c>
      <c r="L15" s="13">
        <f t="shared" si="2"/>
        <v>2024</v>
      </c>
      <c r="M15" s="14">
        <v>0</v>
      </c>
      <c r="N15" s="14">
        <v>0</v>
      </c>
      <c r="O15" s="14">
        <v>0</v>
      </c>
      <c r="P15" s="14">
        <v>1149.3</v>
      </c>
      <c r="Q15" s="19">
        <v>0</v>
      </c>
      <c r="R15" s="19">
        <f>Displacement!P15/Displacement!$P$6+Displacement!Q15/Displacement!$Q$6+Displacement!R15/Displacement!$R$6+Displacement!S15/Displacement!$S$6</f>
        <v>0</v>
      </c>
      <c r="S15" s="19">
        <f>Displacement!T15/Displacement!$T$6+Displacement!U15/Displacement!$U$6+Displacement!V15/Displacement!$V$6+Displacement!W15/Displacement!$W$6+Displacement!X15/Displacement!$X$6+Displacement!Y15/Displacement!$Y$6+Displacement!Z15/Displacement!$Z$6</f>
        <v>0</v>
      </c>
      <c r="T15" s="20">
        <v>428.2</v>
      </c>
      <c r="U15" s="20">
        <v>304</v>
      </c>
    </row>
    <row r="16" spans="1:21" x14ac:dyDescent="0.25">
      <c r="B16" s="4">
        <v>2017</v>
      </c>
      <c r="C16" s="5" t="s">
        <v>49</v>
      </c>
      <c r="D16" s="5">
        <v>0</v>
      </c>
      <c r="E16" s="5">
        <v>0</v>
      </c>
      <c r="F16" s="5">
        <v>0</v>
      </c>
      <c r="G16" s="39">
        <f t="shared" si="0"/>
        <v>0</v>
      </c>
      <c r="I16" t="str">
        <f t="shared" si="1"/>
        <v>Winter</v>
      </c>
      <c r="L16" s="13">
        <f t="shared" si="2"/>
        <v>2025</v>
      </c>
      <c r="M16" s="14">
        <v>0</v>
      </c>
      <c r="N16" s="14">
        <v>0</v>
      </c>
      <c r="O16" s="14">
        <v>0</v>
      </c>
      <c r="P16" s="14">
        <v>1149.3</v>
      </c>
      <c r="Q16" s="19">
        <v>0</v>
      </c>
      <c r="R16" s="19">
        <f>Displacement!P16/Displacement!$P$6+Displacement!Q16/Displacement!$Q$6+Displacement!R16/Displacement!$R$6+Displacement!S16/Displacement!$S$6</f>
        <v>0</v>
      </c>
      <c r="S16" s="19">
        <f>Displacement!T16/Displacement!$T$6+Displacement!U16/Displacement!$U$6+Displacement!V16/Displacement!$V$6+Displacement!W16/Displacement!$W$6+Displacement!X16/Displacement!$X$6+Displacement!Y16/Displacement!$Y$6+Displacement!Z16/Displacement!$Z$6</f>
        <v>0</v>
      </c>
      <c r="T16" s="20">
        <v>537.79999999999995</v>
      </c>
      <c r="U16" s="20">
        <v>316.89999999999998</v>
      </c>
    </row>
    <row r="17" spans="2:21" x14ac:dyDescent="0.25">
      <c r="B17" s="2">
        <v>2018</v>
      </c>
      <c r="C17" s="3" t="s">
        <v>41</v>
      </c>
      <c r="D17" s="3">
        <v>0</v>
      </c>
      <c r="E17" s="3">
        <v>-111.42350943396323</v>
      </c>
      <c r="F17" s="3">
        <v>-111.42350943396323</v>
      </c>
      <c r="G17" s="38">
        <f t="shared" si="0"/>
        <v>111.42350943396323</v>
      </c>
      <c r="I17" t="str">
        <f t="shared" si="1"/>
        <v>Summer</v>
      </c>
      <c r="L17" s="13">
        <f t="shared" si="2"/>
        <v>2026</v>
      </c>
      <c r="M17" s="14">
        <v>0</v>
      </c>
      <c r="N17" s="14">
        <v>0</v>
      </c>
      <c r="O17" s="14">
        <v>0</v>
      </c>
      <c r="P17" s="14">
        <v>1149.3</v>
      </c>
      <c r="Q17" s="19">
        <v>0</v>
      </c>
      <c r="R17" s="19">
        <f>Displacement!P17/Displacement!$P$6+Displacement!Q17/Displacement!$Q$6+Displacement!R17/Displacement!$R$6+Displacement!S17/Displacement!$S$6</f>
        <v>0</v>
      </c>
      <c r="S17" s="19">
        <f>Displacement!T17/Displacement!$T$6+Displacement!U17/Displacement!$U$6+Displacement!V17/Displacement!$V$6+Displacement!W17/Displacement!$W$6+Displacement!X17/Displacement!$X$6+Displacement!Y17/Displacement!$Y$6+Displacement!Z17/Displacement!$Z$6</f>
        <v>0</v>
      </c>
      <c r="T17" s="20">
        <v>499.3</v>
      </c>
      <c r="U17" s="20">
        <v>329.6</v>
      </c>
    </row>
    <row r="18" spans="2:21" x14ac:dyDescent="0.25">
      <c r="B18" s="4">
        <v>2018</v>
      </c>
      <c r="C18" s="5" t="s">
        <v>40</v>
      </c>
      <c r="D18" s="5">
        <v>3.8</v>
      </c>
      <c r="E18" s="5">
        <v>0</v>
      </c>
      <c r="F18" s="5">
        <v>0</v>
      </c>
      <c r="G18" s="39">
        <f t="shared" si="0"/>
        <v>3.8</v>
      </c>
      <c r="I18" t="str">
        <f t="shared" si="1"/>
        <v>Summer</v>
      </c>
      <c r="L18" s="13">
        <f t="shared" si="2"/>
        <v>2027</v>
      </c>
      <c r="M18" s="14">
        <v>0</v>
      </c>
      <c r="N18" s="14">
        <v>0</v>
      </c>
      <c r="O18" s="14">
        <v>0</v>
      </c>
      <c r="P18" s="14">
        <v>1149.3</v>
      </c>
      <c r="Q18" s="19">
        <v>0</v>
      </c>
      <c r="R18" s="19">
        <f>Displacement!P18/Displacement!$P$6+Displacement!Q18/Displacement!$Q$6+Displacement!R18/Displacement!$R$6+Displacement!S18/Displacement!$S$6</f>
        <v>0</v>
      </c>
      <c r="S18" s="19">
        <f>Displacement!T18/Displacement!$T$6+Displacement!U18/Displacement!$U$6+Displacement!V18/Displacement!$V$6+Displacement!W18/Displacement!$W$6+Displacement!X18/Displacement!$X$6+Displacement!Y18/Displacement!$Y$6+Displacement!Z18/Displacement!$Z$6</f>
        <v>0</v>
      </c>
      <c r="T18" s="20">
        <v>500</v>
      </c>
      <c r="U18" s="20">
        <v>343.4</v>
      </c>
    </row>
    <row r="19" spans="2:21" x14ac:dyDescent="0.25">
      <c r="B19" s="4">
        <v>2018</v>
      </c>
      <c r="C19" s="5" t="s">
        <v>42</v>
      </c>
      <c r="D19" s="5">
        <v>0</v>
      </c>
      <c r="E19" s="5">
        <v>0</v>
      </c>
      <c r="F19" s="5">
        <v>0</v>
      </c>
      <c r="G19" s="39">
        <f t="shared" si="0"/>
        <v>0</v>
      </c>
      <c r="I19" t="str">
        <f t="shared" si="1"/>
        <v>Summer</v>
      </c>
      <c r="L19" s="13">
        <f t="shared" si="2"/>
        <v>2028</v>
      </c>
      <c r="M19" s="14">
        <v>0</v>
      </c>
      <c r="N19" s="14">
        <v>0</v>
      </c>
      <c r="O19" s="14">
        <v>0</v>
      </c>
      <c r="P19" s="14">
        <v>1149.3</v>
      </c>
      <c r="Q19" s="19">
        <v>0</v>
      </c>
      <c r="R19" s="19">
        <f>Displacement!P19/Displacement!$P$6+Displacement!Q19/Displacement!$Q$6+Displacement!R19/Displacement!$R$6+Displacement!S19/Displacement!$S$6</f>
        <v>0</v>
      </c>
      <c r="S19" s="19">
        <f>Displacement!T19/Displacement!$T$6+Displacement!U19/Displacement!$U$6+Displacement!V19/Displacement!$V$6+Displacement!W19/Displacement!$W$6+Displacement!X19/Displacement!$X$6+Displacement!Y19/Displacement!$Y$6+Displacement!Z19/Displacement!$Z$6</f>
        <v>0</v>
      </c>
      <c r="T19" s="20">
        <v>1247</v>
      </c>
      <c r="U19" s="20">
        <v>357.4</v>
      </c>
    </row>
    <row r="20" spans="2:21" x14ac:dyDescent="0.25">
      <c r="B20" s="4">
        <v>2018</v>
      </c>
      <c r="C20" s="5" t="s">
        <v>43</v>
      </c>
      <c r="D20" s="5">
        <v>0</v>
      </c>
      <c r="E20" s="5">
        <v>0</v>
      </c>
      <c r="F20" s="5">
        <v>0</v>
      </c>
      <c r="G20" s="39">
        <f t="shared" si="0"/>
        <v>0</v>
      </c>
      <c r="I20" t="str">
        <f t="shared" si="1"/>
        <v>Winter</v>
      </c>
      <c r="L20" s="13">
        <f t="shared" si="2"/>
        <v>2029</v>
      </c>
      <c r="M20" s="14">
        <v>0</v>
      </c>
      <c r="N20" s="14">
        <v>0</v>
      </c>
      <c r="O20" s="14">
        <v>0</v>
      </c>
      <c r="P20" s="14">
        <v>1149.3</v>
      </c>
      <c r="Q20" s="19">
        <v>0</v>
      </c>
      <c r="R20" s="19">
        <f>Displacement!P20/Displacement!$P$6+Displacement!Q20/Displacement!$Q$6+Displacement!R20/Displacement!$R$6+Displacement!S20/Displacement!$S$6</f>
        <v>0</v>
      </c>
      <c r="S20" s="19">
        <f>Displacement!T20/Displacement!$T$6+Displacement!U20/Displacement!$U$6+Displacement!V20/Displacement!$V$6+Displacement!W20/Displacement!$W$6+Displacement!X20/Displacement!$X$6+Displacement!Y20/Displacement!$Y$6+Displacement!Z20/Displacement!$Z$6</f>
        <v>0</v>
      </c>
      <c r="T20" s="20">
        <v>1478.3689773957099</v>
      </c>
      <c r="U20" s="20">
        <v>757.9</v>
      </c>
    </row>
    <row r="21" spans="2:21" x14ac:dyDescent="0.25">
      <c r="B21" s="4">
        <v>2018</v>
      </c>
      <c r="C21" s="5" t="s">
        <v>44</v>
      </c>
      <c r="D21" s="5">
        <v>0</v>
      </c>
      <c r="E21" s="5">
        <v>0</v>
      </c>
      <c r="F21" s="5">
        <v>0</v>
      </c>
      <c r="G21" s="39">
        <f t="shared" si="0"/>
        <v>0</v>
      </c>
      <c r="I21" t="str">
        <f t="shared" si="1"/>
        <v>Summer</v>
      </c>
      <c r="L21" s="13">
        <f t="shared" si="2"/>
        <v>2030</v>
      </c>
      <c r="M21" s="14">
        <v>0</v>
      </c>
      <c r="N21" s="14">
        <v>0</v>
      </c>
      <c r="O21" s="14">
        <v>650.84799999999996</v>
      </c>
      <c r="P21" s="14">
        <v>1750.2</v>
      </c>
      <c r="Q21" s="19">
        <v>0</v>
      </c>
      <c r="R21" s="19">
        <f>Displacement!P21/Displacement!$P$6+Displacement!Q21/Displacement!$Q$6+Displacement!R21/Displacement!$R$6+Displacement!S21/Displacement!$S$6</f>
        <v>650.84799999999996</v>
      </c>
      <c r="S21" s="19">
        <f>Displacement!T21/Displacement!$T$6+Displacement!U21/Displacement!$U$6+Displacement!V21/Displacement!$V$6+Displacement!W21/Displacement!$W$6+Displacement!X21/Displacement!$X$6+Displacement!Y21/Displacement!$Y$6+Displacement!Z21/Displacement!$Z$6</f>
        <v>600.90000000000009</v>
      </c>
      <c r="T21" s="20">
        <v>1055.7786182144121</v>
      </c>
      <c r="U21" s="20">
        <v>793.6</v>
      </c>
    </row>
    <row r="22" spans="2:21" x14ac:dyDescent="0.25">
      <c r="B22" s="4">
        <v>2018</v>
      </c>
      <c r="C22" s="5" t="s">
        <v>46</v>
      </c>
      <c r="D22" s="5">
        <v>315.10000000000002</v>
      </c>
      <c r="E22" s="5">
        <v>0</v>
      </c>
      <c r="F22" s="5">
        <v>0</v>
      </c>
      <c r="G22" s="39">
        <f t="shared" si="0"/>
        <v>315.10000000000002</v>
      </c>
      <c r="I22" t="str">
        <f t="shared" si="1"/>
        <v>Summer</v>
      </c>
      <c r="L22" s="13">
        <f t="shared" si="2"/>
        <v>2031</v>
      </c>
      <c r="M22" s="14">
        <v>0</v>
      </c>
      <c r="N22" s="14">
        <v>0</v>
      </c>
      <c r="O22" s="14">
        <v>745.45699999999999</v>
      </c>
      <c r="P22" s="14">
        <v>1750.2</v>
      </c>
      <c r="Q22" s="19">
        <v>0</v>
      </c>
      <c r="R22" s="19">
        <f>Displacement!P22/Displacement!$P$6+Displacement!Q22/Displacement!$Q$6+Displacement!R22/Displacement!$R$6+Displacement!S22/Displacement!$S$6</f>
        <v>745.45699999999999</v>
      </c>
      <c r="S22" s="19">
        <f>Displacement!T22/Displacement!$T$6+Displacement!U22/Displacement!$U$6+Displacement!V22/Displacement!$V$6+Displacement!W22/Displacement!$W$6+Displacement!X22/Displacement!$X$6+Displacement!Y22/Displacement!$Y$6+Displacement!Z22/Displacement!$Z$6</f>
        <v>600.90000000000009</v>
      </c>
      <c r="T22" s="20">
        <v>989.89715164335701</v>
      </c>
      <c r="U22" s="20">
        <v>809.4</v>
      </c>
    </row>
    <row r="23" spans="2:21" x14ac:dyDescent="0.25">
      <c r="B23" s="4">
        <v>2018</v>
      </c>
      <c r="C23" s="5" t="s">
        <v>45</v>
      </c>
      <c r="D23" s="5">
        <v>0</v>
      </c>
      <c r="E23" s="5">
        <v>0</v>
      </c>
      <c r="F23" s="5">
        <v>0</v>
      </c>
      <c r="G23" s="39">
        <f t="shared" si="0"/>
        <v>0</v>
      </c>
      <c r="I23" t="str">
        <f t="shared" si="1"/>
        <v>Winter</v>
      </c>
      <c r="L23" s="13">
        <f t="shared" si="2"/>
        <v>2032</v>
      </c>
      <c r="M23" s="14">
        <v>0</v>
      </c>
      <c r="N23" s="14">
        <v>0</v>
      </c>
      <c r="O23" s="14">
        <v>877.75200000000007</v>
      </c>
      <c r="P23" s="14">
        <v>1750.2</v>
      </c>
      <c r="Q23" s="19">
        <v>0</v>
      </c>
      <c r="R23" s="19">
        <f>Displacement!P23/Displacement!$P$6+Displacement!Q23/Displacement!$Q$6+Displacement!R23/Displacement!$R$6+Displacement!S23/Displacement!$S$6</f>
        <v>877.75200000000007</v>
      </c>
      <c r="S23" s="19">
        <f>Displacement!T23/Displacement!$T$6+Displacement!U23/Displacement!$U$6+Displacement!V23/Displacement!$V$6+Displacement!W23/Displacement!$W$6+Displacement!X23/Displacement!$X$6+Displacement!Y23/Displacement!$Y$6+Displacement!Z23/Displacement!$Z$6</f>
        <v>600.90000000000009</v>
      </c>
      <c r="T23" s="20">
        <v>901.23895592614883</v>
      </c>
      <c r="U23" s="20">
        <v>776.4</v>
      </c>
    </row>
    <row r="24" spans="2:21" x14ac:dyDescent="0.25">
      <c r="B24" s="4">
        <v>2018</v>
      </c>
      <c r="C24" s="5" t="s">
        <v>47</v>
      </c>
      <c r="D24" s="5">
        <v>0</v>
      </c>
      <c r="E24" s="5">
        <v>0</v>
      </c>
      <c r="F24" s="5">
        <v>0</v>
      </c>
      <c r="G24" s="39">
        <f t="shared" si="0"/>
        <v>0</v>
      </c>
      <c r="I24" t="str">
        <f t="shared" si="1"/>
        <v>Winter</v>
      </c>
      <c r="L24" s="13">
        <f t="shared" si="2"/>
        <v>2033</v>
      </c>
      <c r="M24" s="14">
        <v>0</v>
      </c>
      <c r="N24" s="14">
        <v>0</v>
      </c>
      <c r="O24" s="14">
        <v>1854.098</v>
      </c>
      <c r="P24" s="14">
        <v>2550.1999999999998</v>
      </c>
      <c r="Q24" s="19">
        <v>0</v>
      </c>
      <c r="R24" s="19">
        <f>Displacement!P24/Displacement!$P$6+Displacement!Q24/Displacement!$Q$6+Displacement!R24/Displacement!$R$6+Displacement!S24/Displacement!$S$6</f>
        <v>1854.098</v>
      </c>
      <c r="S24" s="19">
        <f>Displacement!T24/Displacement!$T$6+Displacement!U24/Displacement!$U$6+Displacement!V24/Displacement!$V$6+Displacement!W24/Displacement!$W$6+Displacement!X24/Displacement!$X$6+Displacement!Y24/Displacement!$Y$6+Displacement!Z24/Displacement!$Z$6</f>
        <v>675.9</v>
      </c>
      <c r="T24" s="20">
        <v>294.80012959103504</v>
      </c>
      <c r="U24" s="20">
        <v>294.80012959103504</v>
      </c>
    </row>
    <row r="25" spans="2:21" x14ac:dyDescent="0.25">
      <c r="B25" s="4">
        <v>2018</v>
      </c>
      <c r="C25" s="5" t="s">
        <v>48</v>
      </c>
      <c r="D25" s="5">
        <v>308</v>
      </c>
      <c r="E25" s="5">
        <v>0</v>
      </c>
      <c r="F25" s="5">
        <v>0</v>
      </c>
      <c r="G25" s="39">
        <f t="shared" si="0"/>
        <v>308</v>
      </c>
      <c r="I25" t="str">
        <f t="shared" si="1"/>
        <v>Winter</v>
      </c>
      <c r="L25" s="13">
        <f t="shared" si="2"/>
        <v>2034</v>
      </c>
      <c r="M25" s="14">
        <v>0</v>
      </c>
      <c r="N25" s="14">
        <v>0</v>
      </c>
      <c r="O25" s="14">
        <v>1854.098</v>
      </c>
      <c r="P25" s="14">
        <v>2550.1999999999998</v>
      </c>
      <c r="Q25" s="19">
        <v>0</v>
      </c>
      <c r="R25" s="19">
        <f>Displacement!P25/Displacement!$P$6+Displacement!Q25/Displacement!$Q$6+Displacement!R25/Displacement!$R$6+Displacement!S25/Displacement!$S$6</f>
        <v>1854.098</v>
      </c>
      <c r="S25" s="19">
        <f>Displacement!T25/Displacement!$T$6+Displacement!U25/Displacement!$U$6+Displacement!V25/Displacement!$V$6+Displacement!W25/Displacement!$W$6+Displacement!X25/Displacement!$X$6+Displacement!Y25/Displacement!$Y$6+Displacement!Z25/Displacement!$Z$6</f>
        <v>675.9</v>
      </c>
      <c r="T25" s="20">
        <v>293.71386906481212</v>
      </c>
      <c r="U25" s="20">
        <v>293.71386906481212</v>
      </c>
    </row>
    <row r="26" spans="2:21" x14ac:dyDescent="0.25">
      <c r="B26" s="4">
        <v>2018</v>
      </c>
      <c r="C26" s="5" t="s">
        <v>49</v>
      </c>
      <c r="D26" s="5">
        <v>0</v>
      </c>
      <c r="E26" s="5">
        <v>0</v>
      </c>
      <c r="F26" s="5">
        <v>0</v>
      </c>
      <c r="G26" s="39">
        <f t="shared" si="0"/>
        <v>0</v>
      </c>
      <c r="I26" t="str">
        <f t="shared" si="1"/>
        <v>Winter</v>
      </c>
      <c r="L26" s="13">
        <f t="shared" si="2"/>
        <v>2035</v>
      </c>
      <c r="M26" s="14">
        <v>0</v>
      </c>
      <c r="N26" s="14">
        <v>0</v>
      </c>
      <c r="O26" s="14">
        <v>1860.098</v>
      </c>
      <c r="P26" s="14">
        <v>2882.8159999999998</v>
      </c>
      <c r="Q26" s="19">
        <v>0</v>
      </c>
      <c r="R26" s="19">
        <f>Displacement!P26/Displacement!$P$6+Displacement!Q26/Displacement!$Q$6+Displacement!R26/Displacement!$R$6+Displacement!S26/Displacement!$S$6</f>
        <v>1860.098</v>
      </c>
      <c r="S26" s="19">
        <f>Displacement!T26/Displacement!$T$6+Displacement!U26/Displacement!$U$6+Displacement!V26/Displacement!$V$6+Displacement!W26/Displacement!$W$6+Displacement!X26/Displacement!$X$6+Displacement!Y26/Displacement!$Y$6+Displacement!Z26/Displacement!$Z$6</f>
        <v>675.9</v>
      </c>
      <c r="T26" s="20">
        <v>290.13950739881329</v>
      </c>
      <c r="U26" s="20">
        <v>290.13950739881329</v>
      </c>
    </row>
    <row r="27" spans="2:21" x14ac:dyDescent="0.25">
      <c r="B27" s="2">
        <v>2019</v>
      </c>
      <c r="C27" s="3" t="s">
        <v>41</v>
      </c>
      <c r="D27" s="3">
        <v>0</v>
      </c>
      <c r="E27" s="3">
        <v>-47.740674905660661</v>
      </c>
      <c r="F27" s="3">
        <v>-47.740674905660661</v>
      </c>
      <c r="G27" s="38">
        <f t="shared" si="0"/>
        <v>47.740674905660661</v>
      </c>
      <c r="I27" t="str">
        <f t="shared" si="1"/>
        <v>Summer</v>
      </c>
      <c r="L27" s="15">
        <f t="shared" si="2"/>
        <v>2036</v>
      </c>
      <c r="M27" s="16">
        <v>0</v>
      </c>
      <c r="N27" s="16">
        <v>0</v>
      </c>
      <c r="O27" s="16">
        <v>1860.098</v>
      </c>
      <c r="P27" s="16">
        <v>3031.9259999999995</v>
      </c>
      <c r="Q27" s="28">
        <v>0</v>
      </c>
      <c r="R27" s="28">
        <f>Displacement!P27/Displacement!$P$6+Displacement!Q27/Displacement!$Q$6+Displacement!R27/Displacement!$R$6+Displacement!S27/Displacement!$S$6</f>
        <v>1860.098</v>
      </c>
      <c r="S27" s="28">
        <f>Displacement!T27/Displacement!$T$6+Displacement!U27/Displacement!$U$6+Displacement!V27/Displacement!$V$6+Displacement!W27/Displacement!$W$6+Displacement!X27/Displacement!$X$6+Displacement!Y27/Displacement!$Y$6+Displacement!Z27/Displacement!$Z$6</f>
        <v>675.9</v>
      </c>
      <c r="T27" s="29">
        <v>289.06170029133943</v>
      </c>
      <c r="U27" s="29">
        <v>289.06170029133943</v>
      </c>
    </row>
    <row r="28" spans="2:21" x14ac:dyDescent="0.25">
      <c r="B28" s="4">
        <v>2019</v>
      </c>
      <c r="C28" s="5" t="s">
        <v>40</v>
      </c>
      <c r="D28" s="5">
        <v>100</v>
      </c>
      <c r="E28" s="5">
        <v>0</v>
      </c>
      <c r="F28" s="5">
        <v>0</v>
      </c>
      <c r="G28" s="39">
        <f t="shared" si="0"/>
        <v>100</v>
      </c>
      <c r="I28" t="str">
        <f t="shared" si="1"/>
        <v>Summer</v>
      </c>
      <c r="L28" s="67"/>
      <c r="M28" s="68"/>
      <c r="N28" s="68"/>
      <c r="O28" s="68"/>
      <c r="P28" s="68"/>
      <c r="Q28" s="69"/>
      <c r="R28" s="69"/>
      <c r="S28" s="69"/>
      <c r="T28" s="69"/>
      <c r="U28" s="69"/>
    </row>
    <row r="29" spans="2:21" x14ac:dyDescent="0.25">
      <c r="B29" s="4">
        <v>2019</v>
      </c>
      <c r="C29" s="5" t="s">
        <v>43</v>
      </c>
      <c r="D29" s="5">
        <v>0</v>
      </c>
      <c r="E29" s="5">
        <v>0</v>
      </c>
      <c r="F29" s="5">
        <v>0</v>
      </c>
      <c r="G29" s="39">
        <f t="shared" si="0"/>
        <v>0</v>
      </c>
      <c r="I29" t="str">
        <f t="shared" si="1"/>
        <v>Winter</v>
      </c>
      <c r="L29" s="67"/>
      <c r="M29" s="68"/>
      <c r="N29" s="68"/>
      <c r="O29" s="68"/>
      <c r="P29" s="68"/>
      <c r="Q29" s="69"/>
      <c r="R29" s="69"/>
      <c r="S29" s="69"/>
      <c r="T29" s="69"/>
      <c r="U29" s="69"/>
    </row>
    <row r="30" spans="2:21" x14ac:dyDescent="0.25">
      <c r="B30" s="4">
        <v>2019</v>
      </c>
      <c r="C30" s="5" t="s">
        <v>42</v>
      </c>
      <c r="D30" s="5">
        <v>0</v>
      </c>
      <c r="E30" s="5">
        <v>0</v>
      </c>
      <c r="F30" s="5">
        <v>0</v>
      </c>
      <c r="G30" s="39">
        <f t="shared" si="0"/>
        <v>0</v>
      </c>
      <c r="I30" t="str">
        <f t="shared" si="1"/>
        <v>Summer</v>
      </c>
      <c r="L30" s="67"/>
      <c r="M30" s="68"/>
      <c r="N30" s="68"/>
      <c r="O30" s="68"/>
      <c r="P30" s="68"/>
      <c r="Q30" s="63"/>
      <c r="R30" s="70"/>
      <c r="S30" s="70"/>
      <c r="T30" s="70"/>
      <c r="U30" s="70"/>
    </row>
    <row r="31" spans="2:21" x14ac:dyDescent="0.25">
      <c r="B31" s="4">
        <v>2019</v>
      </c>
      <c r="C31" s="5" t="s">
        <v>45</v>
      </c>
      <c r="D31" s="5">
        <v>0</v>
      </c>
      <c r="E31" s="5">
        <v>0</v>
      </c>
      <c r="F31" s="5">
        <v>0</v>
      </c>
      <c r="G31" s="39">
        <f t="shared" si="0"/>
        <v>0</v>
      </c>
      <c r="I31" t="str">
        <f t="shared" si="1"/>
        <v>Winter</v>
      </c>
      <c r="R31" s="40"/>
      <c r="S31" s="40"/>
      <c r="T31" s="40"/>
      <c r="U31" s="40"/>
    </row>
    <row r="32" spans="2:21" x14ac:dyDescent="0.25">
      <c r="B32" s="4">
        <v>2019</v>
      </c>
      <c r="C32" s="5" t="s">
        <v>44</v>
      </c>
      <c r="D32" s="5">
        <v>123.6</v>
      </c>
      <c r="E32" s="5">
        <v>0</v>
      </c>
      <c r="F32" s="5">
        <v>0</v>
      </c>
      <c r="G32" s="39">
        <f t="shared" si="0"/>
        <v>123.6</v>
      </c>
      <c r="I32" t="str">
        <f t="shared" si="1"/>
        <v>Summer</v>
      </c>
    </row>
    <row r="33" spans="1:9" x14ac:dyDescent="0.25">
      <c r="B33" s="4">
        <v>2019</v>
      </c>
      <c r="C33" s="5" t="s">
        <v>46</v>
      </c>
      <c r="D33" s="5">
        <v>400</v>
      </c>
      <c r="E33" s="5">
        <v>0</v>
      </c>
      <c r="F33" s="5">
        <v>0</v>
      </c>
      <c r="G33" s="39">
        <f t="shared" si="0"/>
        <v>400</v>
      </c>
      <c r="I33" t="str">
        <f t="shared" si="1"/>
        <v>Summer</v>
      </c>
    </row>
    <row r="34" spans="1:9" x14ac:dyDescent="0.25">
      <c r="B34" s="4">
        <v>2019</v>
      </c>
      <c r="C34" s="5" t="s">
        <v>47</v>
      </c>
      <c r="D34" s="5">
        <v>0</v>
      </c>
      <c r="E34" s="5">
        <v>0</v>
      </c>
      <c r="F34" s="5">
        <v>0</v>
      </c>
      <c r="G34" s="39">
        <f t="shared" si="0"/>
        <v>0</v>
      </c>
      <c r="I34" t="str">
        <f t="shared" si="1"/>
        <v>Winter</v>
      </c>
    </row>
    <row r="35" spans="1:9" x14ac:dyDescent="0.25">
      <c r="B35" s="4">
        <v>2019</v>
      </c>
      <c r="C35" s="5" t="s">
        <v>48</v>
      </c>
      <c r="D35" s="5">
        <v>303.10000000000002</v>
      </c>
      <c r="E35" s="5">
        <v>0</v>
      </c>
      <c r="F35" s="5">
        <v>0</v>
      </c>
      <c r="G35" s="39">
        <f t="shared" si="0"/>
        <v>303.10000000000002</v>
      </c>
      <c r="I35" t="str">
        <f t="shared" si="1"/>
        <v>Winter</v>
      </c>
    </row>
    <row r="36" spans="1:9" x14ac:dyDescent="0.25">
      <c r="B36" s="4">
        <v>2019</v>
      </c>
      <c r="C36" s="5" t="s">
        <v>49</v>
      </c>
      <c r="D36" s="5">
        <v>0</v>
      </c>
      <c r="E36" s="5">
        <v>0</v>
      </c>
      <c r="F36" s="5">
        <v>0</v>
      </c>
      <c r="G36" s="39">
        <f t="shared" si="0"/>
        <v>0</v>
      </c>
      <c r="I36" t="str">
        <f t="shared" si="1"/>
        <v>Winter</v>
      </c>
    </row>
    <row r="37" spans="1:9" x14ac:dyDescent="0.25">
      <c r="B37" s="2">
        <v>2020</v>
      </c>
      <c r="C37" s="3" t="s">
        <v>41</v>
      </c>
      <c r="D37" s="3">
        <v>0</v>
      </c>
      <c r="E37" s="3">
        <v>0</v>
      </c>
      <c r="F37" s="3">
        <v>0</v>
      </c>
      <c r="G37" s="38">
        <f t="shared" si="0"/>
        <v>0</v>
      </c>
      <c r="I37" t="str">
        <f t="shared" si="1"/>
        <v>Summer</v>
      </c>
    </row>
    <row r="38" spans="1:9" x14ac:dyDescent="0.25">
      <c r="B38" s="4">
        <v>2020</v>
      </c>
      <c r="C38" s="5" t="s">
        <v>43</v>
      </c>
      <c r="D38" s="5">
        <v>0</v>
      </c>
      <c r="E38" s="5">
        <v>0</v>
      </c>
      <c r="F38" s="5">
        <v>0</v>
      </c>
      <c r="G38" s="39">
        <f t="shared" si="0"/>
        <v>0</v>
      </c>
      <c r="I38" t="str">
        <f t="shared" si="1"/>
        <v>Winter</v>
      </c>
    </row>
    <row r="39" spans="1:9" x14ac:dyDescent="0.25">
      <c r="B39" s="4">
        <v>2020</v>
      </c>
      <c r="C39" s="5" t="s">
        <v>45</v>
      </c>
      <c r="D39" s="5">
        <v>0</v>
      </c>
      <c r="E39" s="5">
        <v>0</v>
      </c>
      <c r="F39" s="5">
        <v>0</v>
      </c>
      <c r="G39" s="39">
        <f t="shared" si="0"/>
        <v>0</v>
      </c>
      <c r="I39" t="str">
        <f t="shared" si="1"/>
        <v>Winter</v>
      </c>
    </row>
    <row r="40" spans="1:9" x14ac:dyDescent="0.25">
      <c r="B40" s="4">
        <v>2020</v>
      </c>
      <c r="C40" s="5" t="s">
        <v>40</v>
      </c>
      <c r="D40" s="5">
        <v>70.900000000000006</v>
      </c>
      <c r="E40" s="5">
        <v>70.900000000000006</v>
      </c>
      <c r="F40" s="5">
        <v>0</v>
      </c>
      <c r="G40" s="39">
        <f t="shared" si="0"/>
        <v>0</v>
      </c>
      <c r="I40" t="str">
        <f t="shared" si="1"/>
        <v>Summer</v>
      </c>
    </row>
    <row r="41" spans="1:9" x14ac:dyDescent="0.25">
      <c r="B41" s="4">
        <v>2020</v>
      </c>
      <c r="C41" s="5" t="s">
        <v>47</v>
      </c>
      <c r="D41" s="5">
        <v>0</v>
      </c>
      <c r="E41" s="5">
        <v>0</v>
      </c>
      <c r="F41" s="5">
        <v>0</v>
      </c>
      <c r="G41" s="39">
        <f t="shared" si="0"/>
        <v>0</v>
      </c>
      <c r="I41" t="str">
        <f t="shared" si="1"/>
        <v>Winter</v>
      </c>
    </row>
    <row r="42" spans="1:9" x14ac:dyDescent="0.25">
      <c r="B42" s="4">
        <v>2020</v>
      </c>
      <c r="C42" s="5" t="s">
        <v>48</v>
      </c>
      <c r="D42" s="5">
        <v>296.39999999999998</v>
      </c>
      <c r="E42" s="5">
        <v>0</v>
      </c>
      <c r="F42" s="5">
        <v>243.03010865754652</v>
      </c>
      <c r="G42" s="39">
        <f t="shared" si="0"/>
        <v>53.369891342453457</v>
      </c>
      <c r="I42" t="str">
        <f t="shared" si="1"/>
        <v>Winter</v>
      </c>
    </row>
    <row r="43" spans="1:9" x14ac:dyDescent="0.25">
      <c r="B43" s="4">
        <v>2020</v>
      </c>
      <c r="C43" s="5" t="s">
        <v>42</v>
      </c>
      <c r="D43" s="5">
        <v>0</v>
      </c>
      <c r="E43" s="5">
        <v>0</v>
      </c>
      <c r="F43" s="5">
        <v>0</v>
      </c>
      <c r="G43" s="39">
        <f t="shared" si="0"/>
        <v>0</v>
      </c>
      <c r="I43" t="str">
        <f t="shared" si="1"/>
        <v>Summer</v>
      </c>
    </row>
    <row r="44" spans="1:9" x14ac:dyDescent="0.25">
      <c r="B44" s="4">
        <v>2020</v>
      </c>
      <c r="C44" s="5" t="s">
        <v>49</v>
      </c>
      <c r="D44" s="5">
        <v>0</v>
      </c>
      <c r="E44" s="5">
        <v>0</v>
      </c>
      <c r="F44" s="5">
        <v>0</v>
      </c>
      <c r="G44" s="39">
        <f t="shared" si="0"/>
        <v>0</v>
      </c>
      <c r="I44" t="str">
        <f t="shared" si="1"/>
        <v>Winter</v>
      </c>
    </row>
    <row r="45" spans="1:9" x14ac:dyDescent="0.25">
      <c r="B45" s="4">
        <v>2020</v>
      </c>
      <c r="C45" s="5" t="s">
        <v>44</v>
      </c>
      <c r="D45" s="5">
        <v>0</v>
      </c>
      <c r="E45" s="5">
        <v>0</v>
      </c>
      <c r="F45" s="5">
        <v>0</v>
      </c>
      <c r="G45" s="39">
        <f t="shared" si="0"/>
        <v>0</v>
      </c>
      <c r="I45" t="str">
        <f t="shared" si="1"/>
        <v>Summer</v>
      </c>
    </row>
    <row r="46" spans="1:9" x14ac:dyDescent="0.25">
      <c r="B46" s="4">
        <v>2020</v>
      </c>
      <c r="C46" s="5" t="s">
        <v>46</v>
      </c>
      <c r="D46" s="5">
        <v>391.8</v>
      </c>
      <c r="E46" s="5">
        <v>172.13010865754651</v>
      </c>
      <c r="F46" s="5">
        <v>0</v>
      </c>
      <c r="G46" s="39">
        <f t="shared" si="0"/>
        <v>219.6698913424535</v>
      </c>
      <c r="I46" t="str">
        <f t="shared" si="1"/>
        <v>Summer</v>
      </c>
    </row>
    <row r="47" spans="1:9" x14ac:dyDescent="0.25">
      <c r="B47" s="52">
        <v>2021</v>
      </c>
      <c r="C47" s="41" t="s">
        <v>28</v>
      </c>
      <c r="D47" s="41">
        <f>750+200+200</f>
        <v>1150</v>
      </c>
      <c r="E47" s="41">
        <f>Displacement!$T$12</f>
        <v>0</v>
      </c>
      <c r="F47" s="41">
        <f>E47</f>
        <v>0</v>
      </c>
      <c r="G47" s="42">
        <f>D47-E47</f>
        <v>1150</v>
      </c>
    </row>
    <row r="48" spans="1:9" x14ac:dyDescent="0.25">
      <c r="A48">
        <v>0</v>
      </c>
      <c r="B48" s="4">
        <f>B47</f>
        <v>2021</v>
      </c>
      <c r="C48" s="5" t="s">
        <v>41</v>
      </c>
      <c r="D48" s="5">
        <v>0</v>
      </c>
      <c r="E48" s="5">
        <v>0</v>
      </c>
      <c r="F48" s="5">
        <v>0</v>
      </c>
      <c r="G48" s="39">
        <f t="shared" ref="G48:G57" si="3">D48-IF(I48="Summer",E48,F48)</f>
        <v>0</v>
      </c>
      <c r="I48" t="str">
        <f t="shared" si="1"/>
        <v>Summer</v>
      </c>
    </row>
    <row r="49" spans="1:9" x14ac:dyDescent="0.25">
      <c r="A49">
        <f t="shared" ref="A49:A57" si="4">A48+1</f>
        <v>1</v>
      </c>
      <c r="B49" s="4">
        <f t="shared" ref="B49:B56" si="5">B48</f>
        <v>2021</v>
      </c>
      <c r="C49" s="5" t="s">
        <v>43</v>
      </c>
      <c r="D49" s="5">
        <v>0</v>
      </c>
      <c r="E49" s="5">
        <v>0</v>
      </c>
      <c r="F49" s="5">
        <v>0</v>
      </c>
      <c r="G49" s="39">
        <f t="shared" si="3"/>
        <v>0</v>
      </c>
      <c r="I49" t="str">
        <f t="shared" si="1"/>
        <v>Winter</v>
      </c>
    </row>
    <row r="50" spans="1:9" x14ac:dyDescent="0.25">
      <c r="A50">
        <f t="shared" si="4"/>
        <v>2</v>
      </c>
      <c r="B50" s="4">
        <f t="shared" si="5"/>
        <v>2021</v>
      </c>
      <c r="C50" s="5" t="s">
        <v>45</v>
      </c>
      <c r="D50" s="5">
        <v>0</v>
      </c>
      <c r="E50" s="5">
        <v>0</v>
      </c>
      <c r="F50" s="5">
        <v>0</v>
      </c>
      <c r="G50" s="39">
        <f t="shared" si="3"/>
        <v>0</v>
      </c>
      <c r="I50" t="str">
        <f t="shared" si="1"/>
        <v>Winter</v>
      </c>
    </row>
    <row r="51" spans="1:9" x14ac:dyDescent="0.25">
      <c r="A51">
        <f t="shared" si="4"/>
        <v>3</v>
      </c>
      <c r="B51" s="4">
        <f t="shared" si="5"/>
        <v>2021</v>
      </c>
      <c r="C51" s="5" t="s">
        <v>40</v>
      </c>
      <c r="D51" s="5">
        <v>0</v>
      </c>
      <c r="E51" s="5">
        <v>0</v>
      </c>
      <c r="F51" s="5">
        <v>0</v>
      </c>
      <c r="G51" s="39">
        <f t="shared" si="3"/>
        <v>0</v>
      </c>
      <c r="I51" t="str">
        <f t="shared" si="1"/>
        <v>Summer</v>
      </c>
    </row>
    <row r="52" spans="1:9" x14ac:dyDescent="0.25">
      <c r="A52">
        <f t="shared" si="4"/>
        <v>4</v>
      </c>
      <c r="B52" s="4">
        <f t="shared" si="5"/>
        <v>2021</v>
      </c>
      <c r="C52" s="5" t="s">
        <v>47</v>
      </c>
      <c r="D52" s="5">
        <v>0</v>
      </c>
      <c r="E52" s="5">
        <v>0</v>
      </c>
      <c r="F52" s="5">
        <v>0</v>
      </c>
      <c r="G52" s="39">
        <f t="shared" si="3"/>
        <v>0</v>
      </c>
      <c r="I52" t="str">
        <f t="shared" si="1"/>
        <v>Winter</v>
      </c>
    </row>
    <row r="53" spans="1:9" x14ac:dyDescent="0.25">
      <c r="A53">
        <f t="shared" si="4"/>
        <v>5</v>
      </c>
      <c r="B53" s="4">
        <f t="shared" si="5"/>
        <v>2021</v>
      </c>
      <c r="C53" s="5" t="s">
        <v>48</v>
      </c>
      <c r="D53" s="5">
        <v>302.8</v>
      </c>
      <c r="E53" s="5">
        <v>0</v>
      </c>
      <c r="F53" s="5">
        <v>285.66037735849056</v>
      </c>
      <c r="G53" s="39">
        <f t="shared" si="3"/>
        <v>17.139622641509447</v>
      </c>
      <c r="I53" t="str">
        <f t="shared" si="1"/>
        <v>Winter</v>
      </c>
    </row>
    <row r="54" spans="1:9" x14ac:dyDescent="0.25">
      <c r="A54">
        <f t="shared" si="4"/>
        <v>6</v>
      </c>
      <c r="B54" s="4">
        <f t="shared" si="5"/>
        <v>2021</v>
      </c>
      <c r="C54" s="5" t="s">
        <v>42</v>
      </c>
      <c r="D54" s="5">
        <v>0</v>
      </c>
      <c r="E54" s="5">
        <v>0</v>
      </c>
      <c r="F54" s="5">
        <v>0</v>
      </c>
      <c r="G54" s="39">
        <f t="shared" si="3"/>
        <v>0</v>
      </c>
      <c r="H54" s="63"/>
      <c r="I54" t="str">
        <f t="shared" si="1"/>
        <v>Summer</v>
      </c>
    </row>
    <row r="55" spans="1:9" x14ac:dyDescent="0.25">
      <c r="A55">
        <f t="shared" si="4"/>
        <v>7</v>
      </c>
      <c r="B55" s="4">
        <f t="shared" si="5"/>
        <v>2021</v>
      </c>
      <c r="C55" s="5" t="s">
        <v>49</v>
      </c>
      <c r="D55" s="5">
        <v>0</v>
      </c>
      <c r="E55" s="5">
        <v>0</v>
      </c>
      <c r="F55" s="5">
        <v>0</v>
      </c>
      <c r="G55" s="39">
        <f t="shared" si="3"/>
        <v>0</v>
      </c>
      <c r="I55" t="str">
        <f t="shared" si="1"/>
        <v>Winter</v>
      </c>
    </row>
    <row r="56" spans="1:9" x14ac:dyDescent="0.25">
      <c r="A56">
        <f t="shared" si="4"/>
        <v>8</v>
      </c>
      <c r="B56" s="4">
        <f t="shared" si="5"/>
        <v>2021</v>
      </c>
      <c r="C56" s="55" t="s">
        <v>44</v>
      </c>
      <c r="D56" s="55">
        <v>0</v>
      </c>
      <c r="E56" s="55">
        <v>0</v>
      </c>
      <c r="F56" s="55">
        <v>0</v>
      </c>
      <c r="G56" s="39">
        <f t="shared" si="3"/>
        <v>0</v>
      </c>
      <c r="I56" t="str">
        <f t="shared" si="1"/>
        <v>Summer</v>
      </c>
    </row>
    <row r="57" spans="1:9" x14ac:dyDescent="0.25">
      <c r="A57">
        <f t="shared" si="4"/>
        <v>9</v>
      </c>
      <c r="B57" s="64">
        <f>B55</f>
        <v>2021</v>
      </c>
      <c r="C57" s="59" t="s">
        <v>46</v>
      </c>
      <c r="D57" s="59">
        <v>395.2</v>
      </c>
      <c r="E57" s="59">
        <v>372.83018867924528</v>
      </c>
      <c r="F57" s="59">
        <v>0</v>
      </c>
      <c r="G57" s="65">
        <f t="shared" si="3"/>
        <v>22.369811320754707</v>
      </c>
      <c r="I57" t="str">
        <f t="shared" si="1"/>
        <v>Summer</v>
      </c>
    </row>
    <row r="58" spans="1:9" x14ac:dyDescent="0.25">
      <c r="B58" s="52">
        <f>B47+1</f>
        <v>2022</v>
      </c>
      <c r="C58" s="41" t="s">
        <v>28</v>
      </c>
      <c r="D58" s="41">
        <f>D47</f>
        <v>1150</v>
      </c>
      <c r="E58" s="41">
        <f>E47</f>
        <v>0</v>
      </c>
      <c r="F58" s="41">
        <f>F47</f>
        <v>0</v>
      </c>
      <c r="G58" s="54">
        <f>D58-E58</f>
        <v>1150</v>
      </c>
    </row>
    <row r="59" spans="1:9" x14ac:dyDescent="0.25">
      <c r="A59">
        <v>0</v>
      </c>
      <c r="B59" s="4">
        <f>B58</f>
        <v>2022</v>
      </c>
      <c r="C59" s="5" t="s">
        <v>41</v>
      </c>
      <c r="D59" s="5">
        <v>0</v>
      </c>
      <c r="E59" s="5">
        <v>0</v>
      </c>
      <c r="F59" s="5">
        <v>0</v>
      </c>
      <c r="G59" s="39">
        <f t="shared" ref="G59:G68" si="6">D59-IF(I59="Summer",E59,F59)</f>
        <v>0</v>
      </c>
      <c r="I59" t="str">
        <f t="shared" si="1"/>
        <v>Summer</v>
      </c>
    </row>
    <row r="60" spans="1:9" x14ac:dyDescent="0.25">
      <c r="A60">
        <f t="shared" ref="A60:A68" si="7">A59+1</f>
        <v>1</v>
      </c>
      <c r="B60" s="4">
        <f t="shared" ref="B60:B68" si="8">B59</f>
        <v>2022</v>
      </c>
      <c r="C60" s="5" t="s">
        <v>43</v>
      </c>
      <c r="D60" s="5">
        <v>0</v>
      </c>
      <c r="E60" s="5">
        <v>0</v>
      </c>
      <c r="F60" s="5">
        <v>0</v>
      </c>
      <c r="G60" s="39">
        <f t="shared" si="6"/>
        <v>0</v>
      </c>
      <c r="I60" t="str">
        <f t="shared" si="1"/>
        <v>Winter</v>
      </c>
    </row>
    <row r="61" spans="1:9" x14ac:dyDescent="0.25">
      <c r="A61">
        <f t="shared" si="7"/>
        <v>2</v>
      </c>
      <c r="B61" s="4">
        <f t="shared" si="8"/>
        <v>2022</v>
      </c>
      <c r="C61" s="5" t="s">
        <v>40</v>
      </c>
      <c r="D61" s="5">
        <v>0</v>
      </c>
      <c r="E61" s="5">
        <v>0</v>
      </c>
      <c r="F61" s="5">
        <v>0</v>
      </c>
      <c r="G61" s="39">
        <f t="shared" si="6"/>
        <v>0</v>
      </c>
      <c r="I61" t="str">
        <f t="shared" si="1"/>
        <v>Summer</v>
      </c>
    </row>
    <row r="62" spans="1:9" x14ac:dyDescent="0.25">
      <c r="A62">
        <f t="shared" si="7"/>
        <v>3</v>
      </c>
      <c r="B62" s="4">
        <f t="shared" si="8"/>
        <v>2022</v>
      </c>
      <c r="C62" s="5" t="s">
        <v>45</v>
      </c>
      <c r="D62" s="5">
        <v>0</v>
      </c>
      <c r="E62" s="5">
        <v>0</v>
      </c>
      <c r="F62" s="5">
        <v>0</v>
      </c>
      <c r="G62" s="39">
        <f t="shared" si="6"/>
        <v>0</v>
      </c>
      <c r="I62" t="str">
        <f t="shared" si="1"/>
        <v>Winter</v>
      </c>
    </row>
    <row r="63" spans="1:9" x14ac:dyDescent="0.25">
      <c r="A63">
        <f t="shared" si="7"/>
        <v>4</v>
      </c>
      <c r="B63" s="4">
        <f t="shared" si="8"/>
        <v>2022</v>
      </c>
      <c r="C63" s="5" t="s">
        <v>47</v>
      </c>
      <c r="D63" s="5">
        <v>0</v>
      </c>
      <c r="E63" s="5">
        <v>0</v>
      </c>
      <c r="F63" s="5">
        <v>0</v>
      </c>
      <c r="G63" s="39">
        <f t="shared" si="6"/>
        <v>0</v>
      </c>
      <c r="I63" t="str">
        <f t="shared" si="1"/>
        <v>Winter</v>
      </c>
    </row>
    <row r="64" spans="1:9" x14ac:dyDescent="0.25">
      <c r="A64">
        <f t="shared" si="7"/>
        <v>5</v>
      </c>
      <c r="B64" s="4">
        <f t="shared" si="8"/>
        <v>2022</v>
      </c>
      <c r="C64" s="5" t="s">
        <v>48</v>
      </c>
      <c r="D64" s="5">
        <v>304.60000000000002</v>
      </c>
      <c r="E64" s="5">
        <v>0</v>
      </c>
      <c r="F64" s="5">
        <v>287.35849056603774</v>
      </c>
      <c r="G64" s="39">
        <f t="shared" si="6"/>
        <v>17.241509433962278</v>
      </c>
      <c r="I64" t="str">
        <f t="shared" si="1"/>
        <v>Winter</v>
      </c>
    </row>
    <row r="65" spans="1:9" x14ac:dyDescent="0.25">
      <c r="A65">
        <f t="shared" si="7"/>
        <v>6</v>
      </c>
      <c r="B65" s="4">
        <f t="shared" si="8"/>
        <v>2022</v>
      </c>
      <c r="C65" s="5" t="s">
        <v>42</v>
      </c>
      <c r="D65" s="5">
        <v>0</v>
      </c>
      <c r="E65" s="5">
        <v>0</v>
      </c>
      <c r="F65" s="5">
        <v>0</v>
      </c>
      <c r="G65" s="39">
        <f t="shared" si="6"/>
        <v>0</v>
      </c>
      <c r="H65" s="63"/>
      <c r="I65" t="str">
        <f t="shared" si="1"/>
        <v>Summer</v>
      </c>
    </row>
    <row r="66" spans="1:9" x14ac:dyDescent="0.25">
      <c r="A66">
        <f t="shared" si="7"/>
        <v>7</v>
      </c>
      <c r="B66" s="4">
        <f t="shared" si="8"/>
        <v>2022</v>
      </c>
      <c r="C66" s="5" t="s">
        <v>49</v>
      </c>
      <c r="D66" s="5">
        <v>0</v>
      </c>
      <c r="E66" s="5">
        <v>0</v>
      </c>
      <c r="F66" s="5">
        <v>0</v>
      </c>
      <c r="G66" s="39">
        <f t="shared" si="6"/>
        <v>0</v>
      </c>
      <c r="I66" t="str">
        <f t="shared" si="1"/>
        <v>Winter</v>
      </c>
    </row>
    <row r="67" spans="1:9" x14ac:dyDescent="0.25">
      <c r="A67">
        <f t="shared" si="7"/>
        <v>8</v>
      </c>
      <c r="B67" s="4">
        <f t="shared" si="8"/>
        <v>2022</v>
      </c>
      <c r="C67" s="55" t="s">
        <v>44</v>
      </c>
      <c r="D67" s="55">
        <v>44.8</v>
      </c>
      <c r="E67" s="55">
        <v>44.8</v>
      </c>
      <c r="F67" s="55">
        <v>0</v>
      </c>
      <c r="G67" s="39">
        <f t="shared" si="6"/>
        <v>0</v>
      </c>
      <c r="I67" t="str">
        <f t="shared" si="1"/>
        <v>Summer</v>
      </c>
    </row>
    <row r="68" spans="1:9" x14ac:dyDescent="0.25">
      <c r="A68">
        <f t="shared" si="7"/>
        <v>9</v>
      </c>
      <c r="B68" s="64">
        <f t="shared" si="8"/>
        <v>2022</v>
      </c>
      <c r="C68" s="59" t="s">
        <v>46</v>
      </c>
      <c r="D68" s="59">
        <v>400</v>
      </c>
      <c r="E68" s="59">
        <v>374.82264150943394</v>
      </c>
      <c r="F68" s="59">
        <v>0</v>
      </c>
      <c r="G68" s="65">
        <f t="shared" si="6"/>
        <v>25.177358490566064</v>
      </c>
      <c r="I68" t="str">
        <f t="shared" si="1"/>
        <v>Summer</v>
      </c>
    </row>
    <row r="69" spans="1:9" x14ac:dyDescent="0.25">
      <c r="B69" s="52">
        <f>B58+1</f>
        <v>2023</v>
      </c>
      <c r="C69" s="41" t="s">
        <v>28</v>
      </c>
      <c r="D69" s="41">
        <f>D58</f>
        <v>1150</v>
      </c>
      <c r="E69" s="41">
        <f>E58</f>
        <v>0</v>
      </c>
      <c r="F69" s="41">
        <f>F58</f>
        <v>0</v>
      </c>
      <c r="G69" s="54">
        <f>D69-E69</f>
        <v>1150</v>
      </c>
      <c r="I69" t="str">
        <f t="shared" si="1"/>
        <v>Winter</v>
      </c>
    </row>
    <row r="70" spans="1:9" x14ac:dyDescent="0.25">
      <c r="A70">
        <v>0</v>
      </c>
      <c r="B70" s="4">
        <f>B69</f>
        <v>2023</v>
      </c>
      <c r="C70" s="5" t="s">
        <v>41</v>
      </c>
      <c r="D70" s="5">
        <v>0</v>
      </c>
      <c r="E70" s="5">
        <v>0</v>
      </c>
      <c r="F70" s="5">
        <v>0</v>
      </c>
      <c r="G70" s="39">
        <f t="shared" ref="G70:G79" si="9">D70-IF(I70="Summer",E70,F70)</f>
        <v>0</v>
      </c>
      <c r="I70" t="str">
        <f t="shared" si="1"/>
        <v>Summer</v>
      </c>
    </row>
    <row r="71" spans="1:9" x14ac:dyDescent="0.25">
      <c r="A71">
        <f t="shared" ref="A71:A79" si="10">A70+1</f>
        <v>1</v>
      </c>
      <c r="B71" s="4">
        <f t="shared" ref="B71:B79" si="11">B70</f>
        <v>2023</v>
      </c>
      <c r="C71" s="5" t="s">
        <v>40</v>
      </c>
      <c r="D71" s="5">
        <v>32</v>
      </c>
      <c r="E71" s="5">
        <v>32</v>
      </c>
      <c r="F71" s="5">
        <v>0</v>
      </c>
      <c r="G71" s="39">
        <f t="shared" si="9"/>
        <v>0</v>
      </c>
      <c r="I71" t="str">
        <f t="shared" si="1"/>
        <v>Summer</v>
      </c>
    </row>
    <row r="72" spans="1:9" x14ac:dyDescent="0.25">
      <c r="A72">
        <f t="shared" si="10"/>
        <v>2</v>
      </c>
      <c r="B72" s="4">
        <f t="shared" si="11"/>
        <v>2023</v>
      </c>
      <c r="C72" s="5" t="s">
        <v>43</v>
      </c>
      <c r="D72" s="5">
        <v>0</v>
      </c>
      <c r="E72" s="5">
        <v>0</v>
      </c>
      <c r="F72" s="5">
        <v>0</v>
      </c>
      <c r="G72" s="39">
        <f t="shared" si="9"/>
        <v>0</v>
      </c>
      <c r="I72" t="str">
        <f t="shared" ref="I72:I135" si="12">IF(ISNUMBER(FIND("SMR",C72)),"Summer","Winter")</f>
        <v>Winter</v>
      </c>
    </row>
    <row r="73" spans="1:9" x14ac:dyDescent="0.25">
      <c r="A73">
        <f t="shared" si="10"/>
        <v>3</v>
      </c>
      <c r="B73" s="4">
        <f t="shared" si="11"/>
        <v>2023</v>
      </c>
      <c r="C73" s="5" t="s">
        <v>45</v>
      </c>
      <c r="D73" s="5">
        <v>0</v>
      </c>
      <c r="E73" s="5">
        <v>0</v>
      </c>
      <c r="F73" s="5">
        <v>0</v>
      </c>
      <c r="G73" s="39">
        <f t="shared" si="9"/>
        <v>0</v>
      </c>
      <c r="I73" t="str">
        <f t="shared" si="12"/>
        <v>Winter</v>
      </c>
    </row>
    <row r="74" spans="1:9" x14ac:dyDescent="0.25">
      <c r="A74">
        <f t="shared" si="10"/>
        <v>4</v>
      </c>
      <c r="B74" s="4">
        <f t="shared" si="11"/>
        <v>2023</v>
      </c>
      <c r="C74" s="5" t="s">
        <v>42</v>
      </c>
      <c r="D74" s="5">
        <v>0</v>
      </c>
      <c r="E74" s="5">
        <v>0</v>
      </c>
      <c r="F74" s="5">
        <v>0</v>
      </c>
      <c r="G74" s="39">
        <f t="shared" si="9"/>
        <v>0</v>
      </c>
      <c r="I74" t="str">
        <f t="shared" si="12"/>
        <v>Summer</v>
      </c>
    </row>
    <row r="75" spans="1:9" x14ac:dyDescent="0.25">
      <c r="A75">
        <f t="shared" si="10"/>
        <v>5</v>
      </c>
      <c r="B75" s="4">
        <f t="shared" si="11"/>
        <v>2023</v>
      </c>
      <c r="C75" s="5" t="s">
        <v>47</v>
      </c>
      <c r="D75" s="5">
        <v>0</v>
      </c>
      <c r="E75" s="5">
        <v>0</v>
      </c>
      <c r="F75" s="5">
        <v>0</v>
      </c>
      <c r="G75" s="39">
        <f t="shared" si="9"/>
        <v>0</v>
      </c>
      <c r="I75" t="str">
        <f t="shared" si="12"/>
        <v>Winter</v>
      </c>
    </row>
    <row r="76" spans="1:9" x14ac:dyDescent="0.25">
      <c r="A76">
        <f t="shared" si="10"/>
        <v>6</v>
      </c>
      <c r="B76" s="4">
        <f t="shared" si="11"/>
        <v>2023</v>
      </c>
      <c r="C76" s="5" t="s">
        <v>48</v>
      </c>
      <c r="D76" s="5">
        <v>310.3</v>
      </c>
      <c r="E76" s="5">
        <v>0</v>
      </c>
      <c r="F76" s="5">
        <v>292.7358490566038</v>
      </c>
      <c r="G76" s="39">
        <f t="shared" si="9"/>
        <v>17.564150943396214</v>
      </c>
      <c r="H76" s="63"/>
      <c r="I76" t="str">
        <f t="shared" si="12"/>
        <v>Winter</v>
      </c>
    </row>
    <row r="77" spans="1:9" x14ac:dyDescent="0.25">
      <c r="A77">
        <f t="shared" si="10"/>
        <v>7</v>
      </c>
      <c r="B77" s="4">
        <f t="shared" si="11"/>
        <v>2023</v>
      </c>
      <c r="C77" s="5" t="s">
        <v>44</v>
      </c>
      <c r="D77" s="5">
        <v>0</v>
      </c>
      <c r="E77" s="5">
        <v>0</v>
      </c>
      <c r="F77" s="5">
        <v>0</v>
      </c>
      <c r="G77" s="39">
        <f t="shared" si="9"/>
        <v>0</v>
      </c>
      <c r="I77" t="str">
        <f t="shared" si="12"/>
        <v>Summer</v>
      </c>
    </row>
    <row r="78" spans="1:9" x14ac:dyDescent="0.25">
      <c r="A78">
        <f t="shared" si="10"/>
        <v>8</v>
      </c>
      <c r="B78" s="4">
        <f t="shared" si="11"/>
        <v>2023</v>
      </c>
      <c r="C78" s="55" t="s">
        <v>46</v>
      </c>
      <c r="D78" s="55">
        <v>386.7</v>
      </c>
      <c r="E78" s="55">
        <v>362.99999999999994</v>
      </c>
      <c r="F78" s="55">
        <v>0</v>
      </c>
      <c r="G78" s="39">
        <f t="shared" si="9"/>
        <v>23.700000000000045</v>
      </c>
      <c r="I78" t="str">
        <f t="shared" si="12"/>
        <v>Summer</v>
      </c>
    </row>
    <row r="79" spans="1:9" x14ac:dyDescent="0.25">
      <c r="A79">
        <f t="shared" si="10"/>
        <v>9</v>
      </c>
      <c r="B79" s="64">
        <f t="shared" si="11"/>
        <v>2023</v>
      </c>
      <c r="C79" s="59" t="s">
        <v>49</v>
      </c>
      <c r="D79" s="59">
        <v>0</v>
      </c>
      <c r="E79" s="59">
        <v>0</v>
      </c>
      <c r="F79" s="59">
        <v>0</v>
      </c>
      <c r="G79" s="65">
        <f t="shared" si="9"/>
        <v>0</v>
      </c>
      <c r="I79" t="str">
        <f t="shared" si="12"/>
        <v>Winter</v>
      </c>
    </row>
    <row r="80" spans="1:9" x14ac:dyDescent="0.25">
      <c r="B80" s="52">
        <f>B69+1</f>
        <v>2024</v>
      </c>
      <c r="C80" s="41" t="s">
        <v>28</v>
      </c>
      <c r="D80" s="41">
        <f>D69</f>
        <v>1150</v>
      </c>
      <c r="E80" s="41">
        <f>E69</f>
        <v>0</v>
      </c>
      <c r="F80" s="41">
        <f>F69</f>
        <v>0</v>
      </c>
      <c r="G80" s="54">
        <f>D80-E80</f>
        <v>1150</v>
      </c>
      <c r="I80" t="str">
        <f t="shared" si="12"/>
        <v>Winter</v>
      </c>
    </row>
    <row r="81" spans="1:9" x14ac:dyDescent="0.25">
      <c r="A81">
        <v>0</v>
      </c>
      <c r="B81" s="4">
        <f>B80</f>
        <v>2024</v>
      </c>
      <c r="C81" s="5" t="s">
        <v>41</v>
      </c>
      <c r="D81" s="5">
        <v>0</v>
      </c>
      <c r="E81" s="5">
        <v>0</v>
      </c>
      <c r="F81" s="5">
        <v>0</v>
      </c>
      <c r="G81" s="39">
        <f t="shared" ref="G81:G90" si="13">D81-IF(I81="Summer",E81,F81)</f>
        <v>0</v>
      </c>
      <c r="I81" t="str">
        <f t="shared" si="12"/>
        <v>Summer</v>
      </c>
    </row>
    <row r="82" spans="1:9" x14ac:dyDescent="0.25">
      <c r="A82">
        <f t="shared" ref="A82:A90" si="14">A81+1</f>
        <v>1</v>
      </c>
      <c r="B82" s="4">
        <f t="shared" ref="B82:B90" si="15">B81</f>
        <v>2024</v>
      </c>
      <c r="C82" s="5" t="s">
        <v>40</v>
      </c>
      <c r="D82" s="5">
        <v>57.8</v>
      </c>
      <c r="E82" s="5">
        <v>57.8</v>
      </c>
      <c r="F82" s="5">
        <v>0</v>
      </c>
      <c r="G82" s="39">
        <f t="shared" si="13"/>
        <v>0</v>
      </c>
      <c r="I82" t="str">
        <f t="shared" si="12"/>
        <v>Summer</v>
      </c>
    </row>
    <row r="83" spans="1:9" x14ac:dyDescent="0.25">
      <c r="A83">
        <f t="shared" si="14"/>
        <v>2</v>
      </c>
      <c r="B83" s="4">
        <f t="shared" si="15"/>
        <v>2024</v>
      </c>
      <c r="C83" s="5" t="s">
        <v>45</v>
      </c>
      <c r="D83" s="5">
        <v>0</v>
      </c>
      <c r="E83" s="5">
        <v>0</v>
      </c>
      <c r="F83" s="5">
        <v>0</v>
      </c>
      <c r="G83" s="39">
        <f t="shared" si="13"/>
        <v>0</v>
      </c>
      <c r="I83" t="str">
        <f t="shared" si="12"/>
        <v>Winter</v>
      </c>
    </row>
    <row r="84" spans="1:9" x14ac:dyDescent="0.25">
      <c r="A84">
        <f t="shared" si="14"/>
        <v>3</v>
      </c>
      <c r="B84" s="4">
        <f t="shared" si="15"/>
        <v>2024</v>
      </c>
      <c r="C84" s="5" t="s">
        <v>47</v>
      </c>
      <c r="D84" s="5">
        <v>0</v>
      </c>
      <c r="E84" s="5">
        <v>0</v>
      </c>
      <c r="F84" s="5">
        <v>0</v>
      </c>
      <c r="G84" s="39">
        <f t="shared" si="13"/>
        <v>0</v>
      </c>
      <c r="I84" t="str">
        <f t="shared" si="12"/>
        <v>Winter</v>
      </c>
    </row>
    <row r="85" spans="1:9" x14ac:dyDescent="0.25">
      <c r="A85">
        <f t="shared" si="14"/>
        <v>4</v>
      </c>
      <c r="B85" s="4">
        <f t="shared" si="15"/>
        <v>2024</v>
      </c>
      <c r="C85" s="5" t="s">
        <v>43</v>
      </c>
      <c r="D85" s="5">
        <v>0</v>
      </c>
      <c r="E85" s="5">
        <v>0</v>
      </c>
      <c r="F85" s="5">
        <v>0</v>
      </c>
      <c r="G85" s="39">
        <f t="shared" si="13"/>
        <v>0</v>
      </c>
      <c r="I85" t="str">
        <f t="shared" si="12"/>
        <v>Winter</v>
      </c>
    </row>
    <row r="86" spans="1:9" x14ac:dyDescent="0.25">
      <c r="A86">
        <f t="shared" si="14"/>
        <v>5</v>
      </c>
      <c r="B86" s="4">
        <f t="shared" si="15"/>
        <v>2024</v>
      </c>
      <c r="C86" s="5" t="s">
        <v>48</v>
      </c>
      <c r="D86" s="5">
        <v>304</v>
      </c>
      <c r="E86" s="5">
        <v>0</v>
      </c>
      <c r="F86" s="5">
        <v>286.79245283018867</v>
      </c>
      <c r="G86" s="39">
        <f t="shared" si="13"/>
        <v>17.207547169811335</v>
      </c>
      <c r="I86" t="str">
        <f t="shared" si="12"/>
        <v>Winter</v>
      </c>
    </row>
    <row r="87" spans="1:9" x14ac:dyDescent="0.25">
      <c r="A87">
        <f t="shared" si="14"/>
        <v>6</v>
      </c>
      <c r="B87" s="4">
        <f t="shared" si="15"/>
        <v>2024</v>
      </c>
      <c r="C87" s="5" t="s">
        <v>42</v>
      </c>
      <c r="D87" s="5">
        <v>0</v>
      </c>
      <c r="E87" s="5">
        <v>0</v>
      </c>
      <c r="F87" s="5">
        <v>0</v>
      </c>
      <c r="G87" s="39">
        <f t="shared" si="13"/>
        <v>0</v>
      </c>
      <c r="H87" s="63"/>
      <c r="I87" t="str">
        <f t="shared" si="12"/>
        <v>Summer</v>
      </c>
    </row>
    <row r="88" spans="1:9" x14ac:dyDescent="0.25">
      <c r="A88">
        <f t="shared" si="14"/>
        <v>7</v>
      </c>
      <c r="B88" s="4">
        <f t="shared" si="15"/>
        <v>2024</v>
      </c>
      <c r="C88" s="5" t="s">
        <v>44</v>
      </c>
      <c r="D88" s="5">
        <v>0</v>
      </c>
      <c r="E88" s="5">
        <v>0</v>
      </c>
      <c r="F88" s="5">
        <v>0</v>
      </c>
      <c r="G88" s="39">
        <f t="shared" si="13"/>
        <v>0</v>
      </c>
      <c r="I88" t="str">
        <f t="shared" si="12"/>
        <v>Summer</v>
      </c>
    </row>
    <row r="89" spans="1:9" x14ac:dyDescent="0.25">
      <c r="A89">
        <f t="shared" si="14"/>
        <v>8</v>
      </c>
      <c r="B89" s="4">
        <f t="shared" si="15"/>
        <v>2024</v>
      </c>
      <c r="C89" s="55" t="s">
        <v>46</v>
      </c>
      <c r="D89" s="55">
        <v>370.4</v>
      </c>
      <c r="E89" s="55">
        <v>346.16226415094337</v>
      </c>
      <c r="F89" s="55">
        <v>0</v>
      </c>
      <c r="G89" s="39">
        <f t="shared" si="13"/>
        <v>24.237735849056605</v>
      </c>
      <c r="I89" t="str">
        <f t="shared" si="12"/>
        <v>Summer</v>
      </c>
    </row>
    <row r="90" spans="1:9" x14ac:dyDescent="0.25">
      <c r="A90">
        <f t="shared" si="14"/>
        <v>9</v>
      </c>
      <c r="B90" s="64">
        <f t="shared" si="15"/>
        <v>2024</v>
      </c>
      <c r="C90" s="59" t="s">
        <v>49</v>
      </c>
      <c r="D90" s="59">
        <v>0</v>
      </c>
      <c r="E90" s="59">
        <v>0</v>
      </c>
      <c r="F90" s="59">
        <v>0</v>
      </c>
      <c r="G90" s="65">
        <f t="shared" si="13"/>
        <v>0</v>
      </c>
      <c r="I90" t="str">
        <f t="shared" si="12"/>
        <v>Winter</v>
      </c>
    </row>
    <row r="91" spans="1:9" x14ac:dyDescent="0.25">
      <c r="B91" s="52">
        <f>B80+1</f>
        <v>2025</v>
      </c>
      <c r="C91" s="41" t="s">
        <v>28</v>
      </c>
      <c r="D91" s="41">
        <f>D80</f>
        <v>1150</v>
      </c>
      <c r="E91" s="41">
        <f>E80</f>
        <v>0</v>
      </c>
      <c r="F91" s="41">
        <f>F80</f>
        <v>0</v>
      </c>
      <c r="G91" s="54">
        <f>D91-E91</f>
        <v>1150</v>
      </c>
      <c r="I91" t="str">
        <f t="shared" si="12"/>
        <v>Winter</v>
      </c>
    </row>
    <row r="92" spans="1:9" x14ac:dyDescent="0.25">
      <c r="A92">
        <v>0</v>
      </c>
      <c r="B92" s="4">
        <f>B91</f>
        <v>2025</v>
      </c>
      <c r="C92" s="5" t="s">
        <v>41</v>
      </c>
      <c r="D92" s="5">
        <v>0</v>
      </c>
      <c r="E92" s="5">
        <v>0</v>
      </c>
      <c r="F92" s="5">
        <v>0</v>
      </c>
      <c r="G92" s="39">
        <f t="shared" ref="G92:G101" si="16">D92-IF(I92="Summer",E92,F92)</f>
        <v>0</v>
      </c>
      <c r="I92" t="str">
        <f t="shared" si="12"/>
        <v>Summer</v>
      </c>
    </row>
    <row r="93" spans="1:9" x14ac:dyDescent="0.25">
      <c r="A93">
        <f t="shared" ref="A93:A101" si="17">A92+1</f>
        <v>1</v>
      </c>
      <c r="B93" s="4">
        <f t="shared" ref="B93:B101" si="18">B92</f>
        <v>2025</v>
      </c>
      <c r="C93" s="5" t="s">
        <v>40</v>
      </c>
      <c r="D93" s="5">
        <v>100</v>
      </c>
      <c r="E93" s="5">
        <v>100</v>
      </c>
      <c r="F93" s="5">
        <v>0</v>
      </c>
      <c r="G93" s="39">
        <f t="shared" si="16"/>
        <v>0</v>
      </c>
      <c r="I93" t="str">
        <f t="shared" si="12"/>
        <v>Summer</v>
      </c>
    </row>
    <row r="94" spans="1:9" x14ac:dyDescent="0.25">
      <c r="A94">
        <f t="shared" si="17"/>
        <v>2</v>
      </c>
      <c r="B94" s="4">
        <f t="shared" si="18"/>
        <v>2025</v>
      </c>
      <c r="C94" s="5" t="s">
        <v>42</v>
      </c>
      <c r="D94" s="5">
        <v>0</v>
      </c>
      <c r="E94" s="5">
        <v>0</v>
      </c>
      <c r="F94" s="5">
        <v>0</v>
      </c>
      <c r="G94" s="39">
        <f t="shared" si="16"/>
        <v>0</v>
      </c>
      <c r="I94" t="str">
        <f t="shared" si="12"/>
        <v>Summer</v>
      </c>
    </row>
    <row r="95" spans="1:9" x14ac:dyDescent="0.25">
      <c r="A95">
        <f t="shared" si="17"/>
        <v>3</v>
      </c>
      <c r="B95" s="4">
        <f t="shared" si="18"/>
        <v>2025</v>
      </c>
      <c r="C95" s="5" t="s">
        <v>44</v>
      </c>
      <c r="D95" s="5">
        <v>37.799999999999997</v>
      </c>
      <c r="E95" s="5">
        <v>37.799999999999997</v>
      </c>
      <c r="F95" s="5">
        <v>0</v>
      </c>
      <c r="G95" s="39">
        <f t="shared" si="16"/>
        <v>0</v>
      </c>
      <c r="I95" t="str">
        <f t="shared" si="12"/>
        <v>Summer</v>
      </c>
    </row>
    <row r="96" spans="1:9" x14ac:dyDescent="0.25">
      <c r="A96">
        <f t="shared" si="17"/>
        <v>4</v>
      </c>
      <c r="B96" s="4">
        <f t="shared" si="18"/>
        <v>2025</v>
      </c>
      <c r="C96" s="5" t="s">
        <v>46</v>
      </c>
      <c r="D96" s="5">
        <v>400</v>
      </c>
      <c r="E96" s="5">
        <v>369.55849056603768</v>
      </c>
      <c r="F96" s="5">
        <v>0</v>
      </c>
      <c r="G96" s="39">
        <f t="shared" si="16"/>
        <v>30.441509433962324</v>
      </c>
      <c r="I96" t="str">
        <f t="shared" si="12"/>
        <v>Summer</v>
      </c>
    </row>
    <row r="97" spans="1:9" x14ac:dyDescent="0.25">
      <c r="A97">
        <f t="shared" si="17"/>
        <v>5</v>
      </c>
      <c r="B97" s="4">
        <f t="shared" si="18"/>
        <v>2025</v>
      </c>
      <c r="C97" s="5" t="s">
        <v>47</v>
      </c>
      <c r="D97" s="5">
        <v>0</v>
      </c>
      <c r="E97" s="5">
        <v>0</v>
      </c>
      <c r="F97" s="5">
        <v>0</v>
      </c>
      <c r="G97" s="39">
        <f t="shared" si="16"/>
        <v>0</v>
      </c>
      <c r="I97" t="str">
        <f t="shared" si="12"/>
        <v>Winter</v>
      </c>
    </row>
    <row r="98" spans="1:9" x14ac:dyDescent="0.25">
      <c r="A98">
        <f t="shared" si="17"/>
        <v>6</v>
      </c>
      <c r="B98" s="4">
        <f t="shared" si="18"/>
        <v>2025</v>
      </c>
      <c r="C98" s="5" t="s">
        <v>43</v>
      </c>
      <c r="D98" s="5">
        <v>0</v>
      </c>
      <c r="E98" s="5">
        <v>0</v>
      </c>
      <c r="F98" s="5">
        <v>0</v>
      </c>
      <c r="G98" s="39">
        <f t="shared" si="16"/>
        <v>0</v>
      </c>
      <c r="H98" s="63"/>
      <c r="I98" t="str">
        <f t="shared" si="12"/>
        <v>Winter</v>
      </c>
    </row>
    <row r="99" spans="1:9" x14ac:dyDescent="0.25">
      <c r="A99">
        <f t="shared" si="17"/>
        <v>7</v>
      </c>
      <c r="B99" s="4">
        <f t="shared" si="18"/>
        <v>2025</v>
      </c>
      <c r="C99" s="5" t="s">
        <v>45</v>
      </c>
      <c r="D99" s="5">
        <v>0</v>
      </c>
      <c r="E99" s="5">
        <v>0</v>
      </c>
      <c r="F99" s="5">
        <v>0</v>
      </c>
      <c r="G99" s="39">
        <f t="shared" si="16"/>
        <v>0</v>
      </c>
      <c r="I99" t="str">
        <f t="shared" si="12"/>
        <v>Winter</v>
      </c>
    </row>
    <row r="100" spans="1:9" x14ac:dyDescent="0.25">
      <c r="A100">
        <f t="shared" si="17"/>
        <v>8</v>
      </c>
      <c r="B100" s="7">
        <f t="shared" si="18"/>
        <v>2025</v>
      </c>
      <c r="C100" s="55" t="s">
        <v>48</v>
      </c>
      <c r="D100" s="55">
        <v>316.89999999999998</v>
      </c>
      <c r="E100" s="55">
        <v>0</v>
      </c>
      <c r="F100" s="55">
        <v>298.96226415094338</v>
      </c>
      <c r="G100" s="39">
        <f t="shared" si="16"/>
        <v>17.937735849056594</v>
      </c>
      <c r="I100" t="str">
        <f t="shared" si="12"/>
        <v>Winter</v>
      </c>
    </row>
    <row r="101" spans="1:9" x14ac:dyDescent="0.25">
      <c r="A101">
        <f t="shared" si="17"/>
        <v>9</v>
      </c>
      <c r="B101" s="64">
        <f t="shared" si="18"/>
        <v>2025</v>
      </c>
      <c r="C101" s="59" t="s">
        <v>49</v>
      </c>
      <c r="D101" s="59">
        <v>0</v>
      </c>
      <c r="E101" s="59">
        <v>0</v>
      </c>
      <c r="F101" s="59">
        <v>0</v>
      </c>
      <c r="G101" s="65">
        <f t="shared" si="16"/>
        <v>0</v>
      </c>
      <c r="I101" t="str">
        <f t="shared" si="12"/>
        <v>Winter</v>
      </c>
    </row>
    <row r="102" spans="1:9" x14ac:dyDescent="0.25">
      <c r="B102" s="52">
        <f>B91+1</f>
        <v>2026</v>
      </c>
      <c r="C102" s="41" t="s">
        <v>28</v>
      </c>
      <c r="D102" s="41">
        <f>D91</f>
        <v>1150</v>
      </c>
      <c r="E102" s="41">
        <f>E91</f>
        <v>0</v>
      </c>
      <c r="F102" s="41">
        <f>F91</f>
        <v>0</v>
      </c>
      <c r="G102" s="41">
        <f>D102-E102</f>
        <v>1150</v>
      </c>
      <c r="I102" t="str">
        <f t="shared" si="12"/>
        <v>Winter</v>
      </c>
    </row>
    <row r="103" spans="1:9" x14ac:dyDescent="0.25">
      <c r="A103">
        <v>0</v>
      </c>
      <c r="B103" s="4">
        <f>B102</f>
        <v>2026</v>
      </c>
      <c r="C103" s="5" t="s">
        <v>41</v>
      </c>
      <c r="D103" s="5">
        <v>0</v>
      </c>
      <c r="E103" s="5">
        <v>0</v>
      </c>
      <c r="F103" s="5">
        <v>0</v>
      </c>
      <c r="G103" s="39">
        <f t="shared" ref="G103:G112" si="19">D103-IF(I103="Summer",E103,F103)</f>
        <v>0</v>
      </c>
      <c r="I103" t="str">
        <f t="shared" si="12"/>
        <v>Summer</v>
      </c>
    </row>
    <row r="104" spans="1:9" x14ac:dyDescent="0.25">
      <c r="A104">
        <f t="shared" ref="A104:A112" si="20">A103+1</f>
        <v>1</v>
      </c>
      <c r="B104" s="4">
        <f t="shared" ref="B104:B112" si="21">B103</f>
        <v>2026</v>
      </c>
      <c r="C104" s="5" t="s">
        <v>40</v>
      </c>
      <c r="D104" s="5">
        <v>100</v>
      </c>
      <c r="E104" s="5">
        <v>100</v>
      </c>
      <c r="F104" s="5">
        <v>0</v>
      </c>
      <c r="G104" s="39">
        <f t="shared" si="19"/>
        <v>0</v>
      </c>
      <c r="I104" t="str">
        <f t="shared" si="12"/>
        <v>Summer</v>
      </c>
    </row>
    <row r="105" spans="1:9" x14ac:dyDescent="0.25">
      <c r="A105">
        <f t="shared" si="20"/>
        <v>2</v>
      </c>
      <c r="B105" s="4">
        <f t="shared" si="21"/>
        <v>2026</v>
      </c>
      <c r="C105" s="5" t="s">
        <v>42</v>
      </c>
      <c r="D105" s="5">
        <v>0</v>
      </c>
      <c r="E105" s="5">
        <v>0</v>
      </c>
      <c r="F105" s="5">
        <v>0</v>
      </c>
      <c r="G105" s="39">
        <f t="shared" si="19"/>
        <v>0</v>
      </c>
      <c r="I105" t="str">
        <f t="shared" si="12"/>
        <v>Summer</v>
      </c>
    </row>
    <row r="106" spans="1:9" x14ac:dyDescent="0.25">
      <c r="A106">
        <f t="shared" si="20"/>
        <v>3</v>
      </c>
      <c r="B106" s="4">
        <f t="shared" si="21"/>
        <v>2026</v>
      </c>
      <c r="C106" s="5" t="s">
        <v>44</v>
      </c>
      <c r="D106" s="5">
        <v>0</v>
      </c>
      <c r="E106" s="5">
        <v>0</v>
      </c>
      <c r="F106" s="5">
        <v>0</v>
      </c>
      <c r="G106" s="39">
        <f t="shared" si="19"/>
        <v>0</v>
      </c>
      <c r="I106" t="str">
        <f t="shared" si="12"/>
        <v>Summer</v>
      </c>
    </row>
    <row r="107" spans="1:9" x14ac:dyDescent="0.25">
      <c r="A107">
        <f t="shared" si="20"/>
        <v>4</v>
      </c>
      <c r="B107" s="4">
        <f t="shared" si="21"/>
        <v>2026</v>
      </c>
      <c r="C107" s="5" t="s">
        <v>46</v>
      </c>
      <c r="D107" s="5">
        <v>399.3</v>
      </c>
      <c r="E107" s="5">
        <v>371.03773584905662</v>
      </c>
      <c r="F107" s="5">
        <v>0</v>
      </c>
      <c r="G107" s="39">
        <f t="shared" si="19"/>
        <v>28.262264150943395</v>
      </c>
      <c r="I107" t="str">
        <f t="shared" si="12"/>
        <v>Summer</v>
      </c>
    </row>
    <row r="108" spans="1:9" x14ac:dyDescent="0.25">
      <c r="A108">
        <f t="shared" si="20"/>
        <v>5</v>
      </c>
      <c r="B108" s="4">
        <f t="shared" si="21"/>
        <v>2026</v>
      </c>
      <c r="C108" s="5" t="s">
        <v>47</v>
      </c>
      <c r="D108" s="5">
        <v>0</v>
      </c>
      <c r="E108" s="5">
        <v>0</v>
      </c>
      <c r="F108" s="5">
        <v>0</v>
      </c>
      <c r="G108" s="39">
        <f t="shared" si="19"/>
        <v>0</v>
      </c>
      <c r="I108" t="str">
        <f t="shared" si="12"/>
        <v>Winter</v>
      </c>
    </row>
    <row r="109" spans="1:9" x14ac:dyDescent="0.25">
      <c r="A109">
        <f t="shared" si="20"/>
        <v>6</v>
      </c>
      <c r="B109" s="4">
        <f t="shared" si="21"/>
        <v>2026</v>
      </c>
      <c r="C109" s="5" t="s">
        <v>43</v>
      </c>
      <c r="D109" s="5">
        <v>0</v>
      </c>
      <c r="E109" s="5">
        <v>0</v>
      </c>
      <c r="F109" s="5">
        <v>0</v>
      </c>
      <c r="G109" s="39">
        <f t="shared" si="19"/>
        <v>0</v>
      </c>
      <c r="H109" s="23"/>
      <c r="I109" t="str">
        <f t="shared" si="12"/>
        <v>Winter</v>
      </c>
    </row>
    <row r="110" spans="1:9" x14ac:dyDescent="0.25">
      <c r="A110">
        <f t="shared" si="20"/>
        <v>7</v>
      </c>
      <c r="B110" s="4">
        <f t="shared" si="21"/>
        <v>2026</v>
      </c>
      <c r="C110" s="5" t="s">
        <v>49</v>
      </c>
      <c r="D110" s="5">
        <v>0</v>
      </c>
      <c r="E110" s="5">
        <v>0</v>
      </c>
      <c r="F110" s="5">
        <v>0</v>
      </c>
      <c r="G110" s="39">
        <f t="shared" si="19"/>
        <v>0</v>
      </c>
      <c r="I110" t="str">
        <f t="shared" si="12"/>
        <v>Winter</v>
      </c>
    </row>
    <row r="111" spans="1:9" x14ac:dyDescent="0.25">
      <c r="A111">
        <f t="shared" si="20"/>
        <v>8</v>
      </c>
      <c r="B111" s="7">
        <f t="shared" si="21"/>
        <v>2026</v>
      </c>
      <c r="C111" s="55" t="s">
        <v>45</v>
      </c>
      <c r="D111" s="55">
        <v>0</v>
      </c>
      <c r="E111" s="55">
        <v>0</v>
      </c>
      <c r="F111" s="55">
        <v>0</v>
      </c>
      <c r="G111" s="39">
        <f t="shared" si="19"/>
        <v>0</v>
      </c>
      <c r="I111" t="str">
        <f t="shared" si="12"/>
        <v>Winter</v>
      </c>
    </row>
    <row r="112" spans="1:9" x14ac:dyDescent="0.25">
      <c r="A112">
        <f t="shared" si="20"/>
        <v>9</v>
      </c>
      <c r="B112" s="7">
        <f t="shared" si="21"/>
        <v>2026</v>
      </c>
      <c r="C112" s="59" t="s">
        <v>48</v>
      </c>
      <c r="D112" s="59">
        <v>329.6</v>
      </c>
      <c r="E112" s="59">
        <v>0</v>
      </c>
      <c r="F112" s="59">
        <v>310.94339622641508</v>
      </c>
      <c r="G112" s="65">
        <f t="shared" si="19"/>
        <v>18.656603773584948</v>
      </c>
      <c r="I112" t="str">
        <f t="shared" si="12"/>
        <v>Winter</v>
      </c>
    </row>
    <row r="113" spans="1:9" x14ac:dyDescent="0.25">
      <c r="B113" s="52">
        <f>B102+1</f>
        <v>2027</v>
      </c>
      <c r="C113" s="41" t="s">
        <v>28</v>
      </c>
      <c r="D113" s="41">
        <f>D102</f>
        <v>1150</v>
      </c>
      <c r="E113" s="41">
        <f>E102</f>
        <v>0</v>
      </c>
      <c r="F113" s="41">
        <f>F102</f>
        <v>0</v>
      </c>
      <c r="G113" s="41">
        <f>D113-E113</f>
        <v>1150</v>
      </c>
      <c r="I113" t="str">
        <f t="shared" si="12"/>
        <v>Winter</v>
      </c>
    </row>
    <row r="114" spans="1:9" x14ac:dyDescent="0.25">
      <c r="A114">
        <v>0</v>
      </c>
      <c r="B114" s="4">
        <f>B113</f>
        <v>2027</v>
      </c>
      <c r="C114" s="5" t="s">
        <v>41</v>
      </c>
      <c r="D114" s="5">
        <v>0</v>
      </c>
      <c r="E114" s="5">
        <v>0</v>
      </c>
      <c r="F114" s="5">
        <v>0</v>
      </c>
      <c r="G114" s="39">
        <f t="shared" ref="G114:G123" si="22">D114-IF(I114="Summer",E114,F114)</f>
        <v>0</v>
      </c>
      <c r="I114" t="str">
        <f t="shared" si="12"/>
        <v>Summer</v>
      </c>
    </row>
    <row r="115" spans="1:9" x14ac:dyDescent="0.25">
      <c r="A115">
        <f t="shared" ref="A115:A123" si="23">A114+1</f>
        <v>1</v>
      </c>
      <c r="B115" s="4">
        <f t="shared" ref="B115:B123" si="24">B114</f>
        <v>2027</v>
      </c>
      <c r="C115" s="5" t="s">
        <v>40</v>
      </c>
      <c r="D115" s="5">
        <v>100</v>
      </c>
      <c r="E115" s="5">
        <v>100</v>
      </c>
      <c r="F115" s="5">
        <v>0</v>
      </c>
      <c r="G115" s="39">
        <f t="shared" si="22"/>
        <v>0</v>
      </c>
      <c r="I115" t="str">
        <f t="shared" si="12"/>
        <v>Summer</v>
      </c>
    </row>
    <row r="116" spans="1:9" x14ac:dyDescent="0.25">
      <c r="A116">
        <f t="shared" si="23"/>
        <v>2</v>
      </c>
      <c r="B116" s="4">
        <f t="shared" si="24"/>
        <v>2027</v>
      </c>
      <c r="C116" s="5" t="s">
        <v>42</v>
      </c>
      <c r="D116" s="5">
        <v>0</v>
      </c>
      <c r="E116" s="5">
        <v>0</v>
      </c>
      <c r="F116" s="5">
        <v>0</v>
      </c>
      <c r="G116" s="39">
        <f t="shared" si="22"/>
        <v>0</v>
      </c>
      <c r="I116" t="str">
        <f t="shared" si="12"/>
        <v>Summer</v>
      </c>
    </row>
    <row r="117" spans="1:9" x14ac:dyDescent="0.25">
      <c r="A117">
        <f t="shared" si="23"/>
        <v>3</v>
      </c>
      <c r="B117" s="4">
        <f t="shared" si="24"/>
        <v>2027</v>
      </c>
      <c r="C117" s="5" t="s">
        <v>44</v>
      </c>
      <c r="D117" s="5">
        <v>0</v>
      </c>
      <c r="E117" s="5">
        <v>0</v>
      </c>
      <c r="F117" s="5">
        <v>0</v>
      </c>
      <c r="G117" s="39">
        <f t="shared" si="22"/>
        <v>0</v>
      </c>
      <c r="I117" t="str">
        <f t="shared" si="12"/>
        <v>Summer</v>
      </c>
    </row>
    <row r="118" spans="1:9" x14ac:dyDescent="0.25">
      <c r="A118">
        <f t="shared" si="23"/>
        <v>4</v>
      </c>
      <c r="B118" s="4">
        <f t="shared" si="24"/>
        <v>2027</v>
      </c>
      <c r="C118" s="5" t="s">
        <v>46</v>
      </c>
      <c r="D118" s="5">
        <v>400</v>
      </c>
      <c r="E118" s="5">
        <v>371.69811320754712</v>
      </c>
      <c r="F118" s="5">
        <v>0</v>
      </c>
      <c r="G118" s="39">
        <f t="shared" si="22"/>
        <v>28.301886792452876</v>
      </c>
      <c r="I118" t="str">
        <f t="shared" si="12"/>
        <v>Summer</v>
      </c>
    </row>
    <row r="119" spans="1:9" x14ac:dyDescent="0.25">
      <c r="A119">
        <f t="shared" si="23"/>
        <v>5</v>
      </c>
      <c r="B119" s="4">
        <f t="shared" si="24"/>
        <v>2027</v>
      </c>
      <c r="C119" s="5" t="s">
        <v>49</v>
      </c>
      <c r="D119" s="5">
        <v>0</v>
      </c>
      <c r="E119" s="5">
        <v>0</v>
      </c>
      <c r="F119" s="5">
        <v>0</v>
      </c>
      <c r="G119" s="39">
        <f t="shared" si="22"/>
        <v>0</v>
      </c>
      <c r="I119" t="str">
        <f t="shared" si="12"/>
        <v>Winter</v>
      </c>
    </row>
    <row r="120" spans="1:9" x14ac:dyDescent="0.25">
      <c r="A120">
        <f t="shared" si="23"/>
        <v>6</v>
      </c>
      <c r="B120" s="4">
        <f t="shared" si="24"/>
        <v>2027</v>
      </c>
      <c r="C120" s="5" t="s">
        <v>47</v>
      </c>
      <c r="D120" s="5">
        <v>0</v>
      </c>
      <c r="E120" s="5">
        <v>0</v>
      </c>
      <c r="F120" s="5">
        <v>0</v>
      </c>
      <c r="G120" s="39">
        <f t="shared" si="22"/>
        <v>0</v>
      </c>
      <c r="H120" s="23"/>
      <c r="I120" t="str">
        <f t="shared" si="12"/>
        <v>Winter</v>
      </c>
    </row>
    <row r="121" spans="1:9" x14ac:dyDescent="0.25">
      <c r="A121">
        <f t="shared" si="23"/>
        <v>7</v>
      </c>
      <c r="B121" s="4">
        <f t="shared" si="24"/>
        <v>2027</v>
      </c>
      <c r="C121" s="5" t="s">
        <v>43</v>
      </c>
      <c r="D121" s="5">
        <v>0</v>
      </c>
      <c r="E121" s="5">
        <v>0</v>
      </c>
      <c r="F121" s="5">
        <v>0</v>
      </c>
      <c r="G121" s="39">
        <f t="shared" si="22"/>
        <v>0</v>
      </c>
      <c r="I121" t="str">
        <f t="shared" si="12"/>
        <v>Winter</v>
      </c>
    </row>
    <row r="122" spans="1:9" x14ac:dyDescent="0.25">
      <c r="A122">
        <f t="shared" si="23"/>
        <v>8</v>
      </c>
      <c r="B122" s="7">
        <f t="shared" si="24"/>
        <v>2027</v>
      </c>
      <c r="C122" s="55" t="s">
        <v>45</v>
      </c>
      <c r="D122" s="55">
        <v>0</v>
      </c>
      <c r="E122" s="55">
        <v>0</v>
      </c>
      <c r="F122" s="55">
        <v>0</v>
      </c>
      <c r="G122" s="39">
        <f t="shared" si="22"/>
        <v>0</v>
      </c>
      <c r="I122" t="str">
        <f t="shared" si="12"/>
        <v>Winter</v>
      </c>
    </row>
    <row r="123" spans="1:9" x14ac:dyDescent="0.25">
      <c r="A123">
        <f t="shared" si="23"/>
        <v>9</v>
      </c>
      <c r="B123" s="7">
        <f t="shared" si="24"/>
        <v>2027</v>
      </c>
      <c r="C123" s="59" t="s">
        <v>48</v>
      </c>
      <c r="D123" s="59">
        <v>343.4</v>
      </c>
      <c r="E123" s="59">
        <v>0</v>
      </c>
      <c r="F123" s="59">
        <v>323.96226415094338</v>
      </c>
      <c r="G123" s="65">
        <f t="shared" si="22"/>
        <v>19.437735849056594</v>
      </c>
      <c r="I123" t="str">
        <f t="shared" si="12"/>
        <v>Winter</v>
      </c>
    </row>
    <row r="124" spans="1:9" x14ac:dyDescent="0.25">
      <c r="B124" s="52">
        <f>B113+1</f>
        <v>2028</v>
      </c>
      <c r="C124" s="41" t="s">
        <v>28</v>
      </c>
      <c r="D124" s="41">
        <f>D113</f>
        <v>1150</v>
      </c>
      <c r="E124" s="41">
        <f>E113</f>
        <v>0</v>
      </c>
      <c r="F124" s="41">
        <f>F113</f>
        <v>0</v>
      </c>
      <c r="G124" s="41">
        <f>D124-E124</f>
        <v>1150</v>
      </c>
      <c r="I124" t="str">
        <f t="shared" si="12"/>
        <v>Winter</v>
      </c>
    </row>
    <row r="125" spans="1:9" x14ac:dyDescent="0.25">
      <c r="A125">
        <v>0</v>
      </c>
      <c r="B125" s="4">
        <f>B124</f>
        <v>2028</v>
      </c>
      <c r="C125" s="5" t="s">
        <v>41</v>
      </c>
      <c r="D125" s="5">
        <v>142.30000000000001</v>
      </c>
      <c r="E125" s="5">
        <v>142.30000000000001</v>
      </c>
      <c r="F125" s="5">
        <v>0</v>
      </c>
      <c r="G125" s="39">
        <f t="shared" ref="G125:G134" si="25">D125-IF(I125="Summer",E125,F125)</f>
        <v>0</v>
      </c>
      <c r="I125" t="str">
        <f t="shared" si="12"/>
        <v>Summer</v>
      </c>
    </row>
    <row r="126" spans="1:9" x14ac:dyDescent="0.25">
      <c r="A126">
        <f t="shared" ref="A126:A134" si="26">A125+1</f>
        <v>1</v>
      </c>
      <c r="B126" s="4">
        <f t="shared" ref="B126:B134" si="27">B125</f>
        <v>2028</v>
      </c>
      <c r="C126" s="5" t="s">
        <v>40</v>
      </c>
      <c r="D126" s="5">
        <v>100</v>
      </c>
      <c r="E126" s="5">
        <v>100</v>
      </c>
      <c r="F126" s="5">
        <v>0</v>
      </c>
      <c r="G126" s="39">
        <f t="shared" si="25"/>
        <v>0</v>
      </c>
      <c r="I126" t="str">
        <f t="shared" si="12"/>
        <v>Summer</v>
      </c>
    </row>
    <row r="127" spans="1:9" x14ac:dyDescent="0.25">
      <c r="A127">
        <f t="shared" si="26"/>
        <v>2</v>
      </c>
      <c r="B127" s="4">
        <f t="shared" si="27"/>
        <v>2028</v>
      </c>
      <c r="C127" s="5" t="s">
        <v>44</v>
      </c>
      <c r="D127" s="5">
        <v>375</v>
      </c>
      <c r="E127" s="5">
        <v>375</v>
      </c>
      <c r="F127" s="5">
        <v>0</v>
      </c>
      <c r="G127" s="39">
        <f t="shared" si="25"/>
        <v>0</v>
      </c>
      <c r="I127" t="str">
        <f t="shared" si="12"/>
        <v>Summer</v>
      </c>
    </row>
    <row r="128" spans="1:9" x14ac:dyDescent="0.25">
      <c r="A128">
        <f t="shared" si="26"/>
        <v>3</v>
      </c>
      <c r="B128" s="4">
        <f t="shared" si="27"/>
        <v>2028</v>
      </c>
      <c r="C128" s="5" t="s">
        <v>42</v>
      </c>
      <c r="D128" s="5">
        <v>229.7</v>
      </c>
      <c r="E128" s="5">
        <v>229.7</v>
      </c>
      <c r="F128" s="5">
        <v>0</v>
      </c>
      <c r="G128" s="39">
        <f t="shared" si="25"/>
        <v>0</v>
      </c>
      <c r="I128" t="str">
        <f t="shared" si="12"/>
        <v>Summer</v>
      </c>
    </row>
    <row r="129" spans="1:9" x14ac:dyDescent="0.25">
      <c r="A129">
        <f t="shared" si="26"/>
        <v>4</v>
      </c>
      <c r="B129" s="4">
        <f t="shared" si="27"/>
        <v>2028</v>
      </c>
      <c r="C129" s="5" t="s">
        <v>46</v>
      </c>
      <c r="D129" s="5">
        <v>400</v>
      </c>
      <c r="E129" s="5">
        <v>329.41509433962256</v>
      </c>
      <c r="F129" s="5">
        <v>0</v>
      </c>
      <c r="G129" s="39">
        <f t="shared" si="25"/>
        <v>70.584905660377444</v>
      </c>
      <c r="I129" t="str">
        <f t="shared" si="12"/>
        <v>Summer</v>
      </c>
    </row>
    <row r="130" spans="1:9" x14ac:dyDescent="0.25">
      <c r="A130">
        <f t="shared" si="26"/>
        <v>5</v>
      </c>
      <c r="B130" s="4">
        <f t="shared" si="27"/>
        <v>2028</v>
      </c>
      <c r="C130" s="5" t="s">
        <v>49</v>
      </c>
      <c r="D130" s="5">
        <v>0</v>
      </c>
      <c r="E130" s="5">
        <v>0</v>
      </c>
      <c r="F130" s="5">
        <v>0</v>
      </c>
      <c r="G130" s="39">
        <f t="shared" si="25"/>
        <v>0</v>
      </c>
      <c r="I130" t="str">
        <f t="shared" si="12"/>
        <v>Winter</v>
      </c>
    </row>
    <row r="131" spans="1:9" x14ac:dyDescent="0.25">
      <c r="A131">
        <f t="shared" si="26"/>
        <v>6</v>
      </c>
      <c r="B131" s="4">
        <f t="shared" si="27"/>
        <v>2028</v>
      </c>
      <c r="C131" s="5" t="s">
        <v>47</v>
      </c>
      <c r="D131" s="5">
        <v>0</v>
      </c>
      <c r="E131" s="5">
        <v>0</v>
      </c>
      <c r="F131" s="5">
        <v>0</v>
      </c>
      <c r="G131" s="39">
        <f t="shared" si="25"/>
        <v>0</v>
      </c>
      <c r="H131" s="23"/>
      <c r="I131" t="str">
        <f t="shared" si="12"/>
        <v>Winter</v>
      </c>
    </row>
    <row r="132" spans="1:9" x14ac:dyDescent="0.25">
      <c r="A132">
        <f t="shared" si="26"/>
        <v>7</v>
      </c>
      <c r="B132" s="4">
        <f t="shared" si="27"/>
        <v>2028</v>
      </c>
      <c r="C132" s="5" t="s">
        <v>43</v>
      </c>
      <c r="D132" s="5">
        <v>0</v>
      </c>
      <c r="E132" s="5">
        <v>0</v>
      </c>
      <c r="F132" s="5">
        <v>0</v>
      </c>
      <c r="G132" s="39">
        <f t="shared" si="25"/>
        <v>0</v>
      </c>
      <c r="I132" t="str">
        <f t="shared" si="12"/>
        <v>Winter</v>
      </c>
    </row>
    <row r="133" spans="1:9" x14ac:dyDescent="0.25">
      <c r="A133">
        <f t="shared" si="26"/>
        <v>8</v>
      </c>
      <c r="B133" s="7">
        <f t="shared" si="27"/>
        <v>2028</v>
      </c>
      <c r="C133" s="55" t="s">
        <v>45</v>
      </c>
      <c r="D133" s="55">
        <v>0</v>
      </c>
      <c r="E133" s="55">
        <v>0</v>
      </c>
      <c r="F133" s="55">
        <v>0</v>
      </c>
      <c r="G133" s="39">
        <f t="shared" si="25"/>
        <v>0</v>
      </c>
      <c r="I133" t="str">
        <f t="shared" si="12"/>
        <v>Winter</v>
      </c>
    </row>
    <row r="134" spans="1:9" x14ac:dyDescent="0.25">
      <c r="A134">
        <f t="shared" si="26"/>
        <v>9</v>
      </c>
      <c r="B134" s="7">
        <f t="shared" si="27"/>
        <v>2028</v>
      </c>
      <c r="C134" s="59" t="s">
        <v>48</v>
      </c>
      <c r="D134" s="59">
        <v>357.4</v>
      </c>
      <c r="E134" s="59">
        <v>0</v>
      </c>
      <c r="F134" s="59">
        <v>337.16981132075466</v>
      </c>
      <c r="G134" s="65">
        <f t="shared" si="25"/>
        <v>20.230188679245316</v>
      </c>
      <c r="I134" t="str">
        <f t="shared" si="12"/>
        <v>Winter</v>
      </c>
    </row>
    <row r="135" spans="1:9" x14ac:dyDescent="0.25">
      <c r="B135" s="52">
        <f>B124+1</f>
        <v>2029</v>
      </c>
      <c r="C135" s="41" t="s">
        <v>28</v>
      </c>
      <c r="D135" s="41">
        <f>D124</f>
        <v>1150</v>
      </c>
      <c r="E135" s="41">
        <f>E124</f>
        <v>0</v>
      </c>
      <c r="F135" s="41">
        <f>F124</f>
        <v>0</v>
      </c>
      <c r="G135" s="41">
        <f>D135-E135</f>
        <v>1150</v>
      </c>
      <c r="I135" t="str">
        <f t="shared" si="12"/>
        <v>Winter</v>
      </c>
    </row>
    <row r="136" spans="1:9" x14ac:dyDescent="0.25">
      <c r="A136">
        <v>0</v>
      </c>
      <c r="B136" s="4">
        <f>B135</f>
        <v>2029</v>
      </c>
      <c r="C136" s="5" t="s">
        <v>41</v>
      </c>
      <c r="D136" s="5">
        <v>300</v>
      </c>
      <c r="E136" s="5">
        <v>300</v>
      </c>
      <c r="F136" s="5">
        <v>0</v>
      </c>
      <c r="G136" s="39">
        <f t="shared" ref="G136:G145" si="28">D136-IF(I136="Summer",E136,F136)</f>
        <v>0</v>
      </c>
      <c r="I136" t="str">
        <f t="shared" ref="I136:I206" si="29">IF(ISNUMBER(FIND("SMR",C136)),"Summer","Winter")</f>
        <v>Summer</v>
      </c>
    </row>
    <row r="137" spans="1:9" x14ac:dyDescent="0.25">
      <c r="A137">
        <f t="shared" ref="A137:A145" si="30">A136+1</f>
        <v>1</v>
      </c>
      <c r="B137" s="4">
        <f t="shared" ref="B137:B145" si="31">B136</f>
        <v>2029</v>
      </c>
      <c r="C137" s="5" t="s">
        <v>40</v>
      </c>
      <c r="D137" s="5">
        <v>100</v>
      </c>
      <c r="E137" s="5">
        <v>100</v>
      </c>
      <c r="F137" s="5">
        <v>0</v>
      </c>
      <c r="G137" s="39">
        <f t="shared" si="28"/>
        <v>0</v>
      </c>
      <c r="I137" t="str">
        <f t="shared" si="29"/>
        <v>Summer</v>
      </c>
    </row>
    <row r="138" spans="1:9" x14ac:dyDescent="0.25">
      <c r="A138">
        <f t="shared" si="30"/>
        <v>2</v>
      </c>
      <c r="B138" s="4">
        <f t="shared" si="31"/>
        <v>2029</v>
      </c>
      <c r="C138" s="5" t="s">
        <v>44</v>
      </c>
      <c r="D138" s="5">
        <v>375</v>
      </c>
      <c r="E138" s="5">
        <v>375</v>
      </c>
      <c r="F138" s="5">
        <v>0</v>
      </c>
      <c r="G138" s="39">
        <f t="shared" si="28"/>
        <v>0</v>
      </c>
      <c r="I138" t="str">
        <f t="shared" si="29"/>
        <v>Summer</v>
      </c>
    </row>
    <row r="139" spans="1:9" x14ac:dyDescent="0.25">
      <c r="A139">
        <f t="shared" si="30"/>
        <v>3</v>
      </c>
      <c r="B139" s="4">
        <f t="shared" si="31"/>
        <v>2029</v>
      </c>
      <c r="C139" s="5" t="s">
        <v>42</v>
      </c>
      <c r="D139" s="5">
        <v>400</v>
      </c>
      <c r="E139" s="5">
        <v>400</v>
      </c>
      <c r="F139" s="5">
        <v>0</v>
      </c>
      <c r="G139" s="39">
        <f t="shared" si="28"/>
        <v>0</v>
      </c>
      <c r="I139" t="str">
        <f t="shared" si="29"/>
        <v>Summer</v>
      </c>
    </row>
    <row r="140" spans="1:9" x14ac:dyDescent="0.25">
      <c r="A140">
        <f t="shared" si="30"/>
        <v>4</v>
      </c>
      <c r="B140" s="4">
        <f t="shared" si="31"/>
        <v>2029</v>
      </c>
      <c r="C140" s="5" t="s">
        <v>46</v>
      </c>
      <c r="D140" s="5">
        <v>400</v>
      </c>
      <c r="E140" s="5">
        <v>219.68771452425449</v>
      </c>
      <c r="F140" s="5">
        <v>0</v>
      </c>
      <c r="G140" s="39">
        <f t="shared" si="28"/>
        <v>180.31228547574551</v>
      </c>
      <c r="I140" t="str">
        <f t="shared" si="29"/>
        <v>Summer</v>
      </c>
    </row>
    <row r="141" spans="1:9" x14ac:dyDescent="0.25">
      <c r="A141">
        <f t="shared" si="30"/>
        <v>5</v>
      </c>
      <c r="B141" s="4">
        <f t="shared" si="31"/>
        <v>2029</v>
      </c>
      <c r="C141" s="5" t="s">
        <v>49</v>
      </c>
      <c r="D141" s="5">
        <v>0</v>
      </c>
      <c r="E141" s="5">
        <v>0</v>
      </c>
      <c r="F141" s="5">
        <v>0</v>
      </c>
      <c r="G141" s="39">
        <f t="shared" si="28"/>
        <v>0</v>
      </c>
      <c r="I141" t="str">
        <f t="shared" si="29"/>
        <v>Winter</v>
      </c>
    </row>
    <row r="142" spans="1:9" x14ac:dyDescent="0.25">
      <c r="A142">
        <f t="shared" si="30"/>
        <v>6</v>
      </c>
      <c r="B142" s="4">
        <f t="shared" si="31"/>
        <v>2029</v>
      </c>
      <c r="C142" s="5" t="s">
        <v>47</v>
      </c>
      <c r="D142" s="5">
        <v>257.89999999999998</v>
      </c>
      <c r="E142" s="5">
        <v>0</v>
      </c>
      <c r="F142" s="5">
        <v>257.89999999999998</v>
      </c>
      <c r="G142" s="39">
        <f t="shared" si="28"/>
        <v>0</v>
      </c>
      <c r="H142" s="23"/>
      <c r="I142" t="str">
        <f t="shared" si="29"/>
        <v>Winter</v>
      </c>
    </row>
    <row r="143" spans="1:9" x14ac:dyDescent="0.25">
      <c r="A143">
        <f t="shared" si="30"/>
        <v>7</v>
      </c>
      <c r="B143" s="4">
        <f t="shared" si="31"/>
        <v>2029</v>
      </c>
      <c r="C143" s="5" t="s">
        <v>43</v>
      </c>
      <c r="D143" s="5">
        <v>100</v>
      </c>
      <c r="E143" s="5">
        <v>0</v>
      </c>
      <c r="F143" s="5">
        <v>100</v>
      </c>
      <c r="G143" s="39">
        <f t="shared" si="28"/>
        <v>0</v>
      </c>
      <c r="I143" t="str">
        <f t="shared" si="29"/>
        <v>Winter</v>
      </c>
    </row>
    <row r="144" spans="1:9" x14ac:dyDescent="0.25">
      <c r="A144">
        <f t="shared" si="30"/>
        <v>8</v>
      </c>
      <c r="B144" s="7">
        <f t="shared" si="31"/>
        <v>2029</v>
      </c>
      <c r="C144" s="55" t="s">
        <v>45</v>
      </c>
      <c r="D144" s="55">
        <v>0</v>
      </c>
      <c r="E144" s="55">
        <v>0</v>
      </c>
      <c r="F144" s="55">
        <v>0</v>
      </c>
      <c r="G144" s="39">
        <f t="shared" si="28"/>
        <v>0</v>
      </c>
      <c r="I144" t="str">
        <f t="shared" si="29"/>
        <v>Winter</v>
      </c>
    </row>
    <row r="145" spans="1:9" x14ac:dyDescent="0.25">
      <c r="A145">
        <f t="shared" si="30"/>
        <v>9</v>
      </c>
      <c r="B145" s="7">
        <f t="shared" si="31"/>
        <v>2029</v>
      </c>
      <c r="C145" s="59" t="s">
        <v>48</v>
      </c>
      <c r="D145" s="59">
        <v>400</v>
      </c>
      <c r="E145" s="59">
        <v>0</v>
      </c>
      <c r="F145" s="59">
        <v>357.09999999999991</v>
      </c>
      <c r="G145" s="65">
        <f t="shared" si="28"/>
        <v>42.900000000000091</v>
      </c>
      <c r="I145" t="str">
        <f t="shared" si="29"/>
        <v>Winter</v>
      </c>
    </row>
    <row r="146" spans="1:9" x14ac:dyDescent="0.25">
      <c r="B146" s="52">
        <f>B135+1</f>
        <v>2030</v>
      </c>
      <c r="C146" s="41" t="s">
        <v>28</v>
      </c>
      <c r="D146" s="41">
        <f>D135</f>
        <v>1150</v>
      </c>
      <c r="E146" s="41">
        <f>E135</f>
        <v>0</v>
      </c>
      <c r="F146" s="54">
        <f>F135</f>
        <v>0</v>
      </c>
      <c r="G146" s="41">
        <f t="shared" ref="G146:G151" si="32">D146-E146</f>
        <v>1150</v>
      </c>
      <c r="I146" t="str">
        <f t="shared" si="29"/>
        <v>Winter</v>
      </c>
    </row>
    <row r="147" spans="1:9" x14ac:dyDescent="0.25">
      <c r="B147" s="7">
        <f>B146</f>
        <v>2030</v>
      </c>
      <c r="C147" s="60" t="s">
        <v>7</v>
      </c>
      <c r="D147" s="43">
        <v>629.58600000000001</v>
      </c>
      <c r="E147" s="43">
        <f>Displacement!$P$21</f>
        <v>339.1038284295629</v>
      </c>
      <c r="F147" s="44">
        <f>E147</f>
        <v>339.1038284295629</v>
      </c>
      <c r="G147" s="43">
        <f t="shared" si="32"/>
        <v>290.48217157043712</v>
      </c>
      <c r="I147" t="str">
        <f t="shared" si="29"/>
        <v>Winter</v>
      </c>
    </row>
    <row r="148" spans="1:9" x14ac:dyDescent="0.25">
      <c r="B148" s="7">
        <f>B147</f>
        <v>2030</v>
      </c>
      <c r="C148" s="60" t="s">
        <v>25</v>
      </c>
      <c r="D148" s="43">
        <v>21.262</v>
      </c>
      <c r="E148" s="43">
        <f>Displacement!$S$21</f>
        <v>13.778450864302441</v>
      </c>
      <c r="F148" s="44">
        <f>E148</f>
        <v>13.778450864302441</v>
      </c>
      <c r="G148" s="43">
        <f t="shared" si="32"/>
        <v>7.4835491356975599</v>
      </c>
      <c r="I148" t="str">
        <f t="shared" si="29"/>
        <v>Winter</v>
      </c>
    </row>
    <row r="149" spans="1:9" x14ac:dyDescent="0.25">
      <c r="B149" s="7">
        <f>B148</f>
        <v>2030</v>
      </c>
      <c r="C149" s="60" t="s">
        <v>32</v>
      </c>
      <c r="D149" s="43">
        <v>79.2</v>
      </c>
      <c r="E149" s="43">
        <f>Displacement!$Z$21</f>
        <v>12.5136</v>
      </c>
      <c r="F149" s="44">
        <f>E149</f>
        <v>12.5136</v>
      </c>
      <c r="G149" s="43">
        <f t="shared" si="32"/>
        <v>66.686400000000006</v>
      </c>
      <c r="I149" t="str">
        <f t="shared" si="29"/>
        <v>Winter</v>
      </c>
    </row>
    <row r="150" spans="1:9" x14ac:dyDescent="0.25">
      <c r="B150" s="7">
        <f>B149</f>
        <v>2030</v>
      </c>
      <c r="C150" s="60" t="s">
        <v>38</v>
      </c>
      <c r="D150" s="43">
        <v>161</v>
      </c>
      <c r="E150" s="43">
        <f>Displacement!$V$21</f>
        <v>25.437999999999999</v>
      </c>
      <c r="F150" s="44">
        <f>E150</f>
        <v>25.437999999999999</v>
      </c>
      <c r="G150" s="43">
        <f t="shared" si="32"/>
        <v>135.56200000000001</v>
      </c>
      <c r="I150" t="str">
        <f t="shared" ref="I150" si="33">IF(ISNUMBER(FIND("SMR",C150)),"Summer","Winter")</f>
        <v>Winter</v>
      </c>
    </row>
    <row r="151" spans="1:9" x14ac:dyDescent="0.25">
      <c r="B151" s="7">
        <f>B148</f>
        <v>2030</v>
      </c>
      <c r="C151" s="60" t="s">
        <v>8</v>
      </c>
      <c r="D151" s="43">
        <v>360.7</v>
      </c>
      <c r="E151" s="43">
        <f>Displacement!$U$21</f>
        <v>56.990600000000001</v>
      </c>
      <c r="F151" s="44">
        <f>E151</f>
        <v>56.990600000000001</v>
      </c>
      <c r="G151" s="43">
        <f t="shared" si="32"/>
        <v>303.70939999999996</v>
      </c>
      <c r="I151" t="str">
        <f t="shared" si="29"/>
        <v>Winter</v>
      </c>
    </row>
    <row r="152" spans="1:9" x14ac:dyDescent="0.25">
      <c r="A152">
        <v>0</v>
      </c>
      <c r="B152" s="4">
        <f>B151</f>
        <v>2030</v>
      </c>
      <c r="C152" s="5" t="s">
        <v>41</v>
      </c>
      <c r="D152" s="5">
        <v>300</v>
      </c>
      <c r="E152" s="5">
        <v>300</v>
      </c>
      <c r="F152" s="5">
        <v>0</v>
      </c>
      <c r="G152" s="39">
        <f t="shared" ref="G152:G161" si="34">D152-IF(I152="Summer",E152,F152)</f>
        <v>0</v>
      </c>
      <c r="I152" t="str">
        <f t="shared" si="29"/>
        <v>Summer</v>
      </c>
    </row>
    <row r="153" spans="1:9" x14ac:dyDescent="0.25">
      <c r="A153">
        <f t="shared" ref="A153:A161" si="35">A152+1</f>
        <v>1</v>
      </c>
      <c r="B153" s="4">
        <f t="shared" ref="B153:B161" si="36">B152</f>
        <v>2030</v>
      </c>
      <c r="C153" s="5" t="s">
        <v>40</v>
      </c>
      <c r="D153" s="5">
        <v>100</v>
      </c>
      <c r="E153" s="5">
        <v>100</v>
      </c>
      <c r="F153" s="5">
        <v>0</v>
      </c>
      <c r="G153" s="39">
        <f t="shared" si="34"/>
        <v>0</v>
      </c>
      <c r="I153" t="str">
        <f t="shared" si="29"/>
        <v>Summer</v>
      </c>
    </row>
    <row r="154" spans="1:9" x14ac:dyDescent="0.25">
      <c r="A154">
        <f t="shared" si="35"/>
        <v>2</v>
      </c>
      <c r="B154" s="4">
        <f t="shared" si="36"/>
        <v>2030</v>
      </c>
      <c r="C154" s="5" t="s">
        <v>44</v>
      </c>
      <c r="D154" s="5">
        <v>375</v>
      </c>
      <c r="E154" s="5">
        <v>375</v>
      </c>
      <c r="F154" s="5">
        <v>0</v>
      </c>
      <c r="G154" s="39">
        <f t="shared" si="34"/>
        <v>0</v>
      </c>
      <c r="I154" t="str">
        <f t="shared" si="29"/>
        <v>Summer</v>
      </c>
    </row>
    <row r="155" spans="1:9" x14ac:dyDescent="0.25">
      <c r="A155">
        <f t="shared" si="35"/>
        <v>3</v>
      </c>
      <c r="B155" s="4">
        <f t="shared" si="36"/>
        <v>2030</v>
      </c>
      <c r="C155" s="5" t="s">
        <v>42</v>
      </c>
      <c r="D155" s="5">
        <v>400</v>
      </c>
      <c r="E155" s="5">
        <v>221.01756435321886</v>
      </c>
      <c r="F155" s="5">
        <v>0</v>
      </c>
      <c r="G155" s="39">
        <f t="shared" si="34"/>
        <v>178.98243564678114</v>
      </c>
      <c r="I155" t="str">
        <f t="shared" si="29"/>
        <v>Summer</v>
      </c>
    </row>
    <row r="156" spans="1:9" x14ac:dyDescent="0.25">
      <c r="A156">
        <f t="shared" si="35"/>
        <v>4</v>
      </c>
      <c r="B156" s="4">
        <f t="shared" si="36"/>
        <v>2030</v>
      </c>
      <c r="C156" s="5" t="s">
        <v>46</v>
      </c>
      <c r="D156" s="5">
        <v>400</v>
      </c>
      <c r="E156" s="5">
        <v>0</v>
      </c>
      <c r="F156" s="5">
        <v>0</v>
      </c>
      <c r="G156" s="39">
        <f t="shared" si="34"/>
        <v>400</v>
      </c>
      <c r="I156" t="str">
        <f t="shared" si="29"/>
        <v>Summer</v>
      </c>
    </row>
    <row r="157" spans="1:9" x14ac:dyDescent="0.25">
      <c r="A157">
        <f t="shared" si="35"/>
        <v>5</v>
      </c>
      <c r="B157" s="4">
        <f t="shared" si="36"/>
        <v>2030</v>
      </c>
      <c r="C157" s="5" t="s">
        <v>49</v>
      </c>
      <c r="D157" s="5">
        <v>0</v>
      </c>
      <c r="E157" s="5">
        <v>0</v>
      </c>
      <c r="F157" s="5">
        <v>0</v>
      </c>
      <c r="G157" s="39">
        <f t="shared" si="34"/>
        <v>0</v>
      </c>
      <c r="I157" t="str">
        <f t="shared" si="29"/>
        <v>Winter</v>
      </c>
    </row>
    <row r="158" spans="1:9" x14ac:dyDescent="0.25">
      <c r="A158">
        <f t="shared" si="35"/>
        <v>6</v>
      </c>
      <c r="B158" s="4">
        <f t="shared" si="36"/>
        <v>2030</v>
      </c>
      <c r="C158" s="5" t="s">
        <v>47</v>
      </c>
      <c r="D158" s="5">
        <v>293.60000000000002</v>
      </c>
      <c r="E158" s="5">
        <v>0</v>
      </c>
      <c r="F158" s="5">
        <v>293.60000000000002</v>
      </c>
      <c r="G158" s="39">
        <f t="shared" si="34"/>
        <v>0</v>
      </c>
      <c r="H158" s="23"/>
      <c r="I158" t="str">
        <f t="shared" si="29"/>
        <v>Winter</v>
      </c>
    </row>
    <row r="159" spans="1:9" x14ac:dyDescent="0.25">
      <c r="A159">
        <f t="shared" si="35"/>
        <v>7</v>
      </c>
      <c r="B159" s="4">
        <f t="shared" si="36"/>
        <v>2030</v>
      </c>
      <c r="C159" s="5" t="s">
        <v>43</v>
      </c>
      <c r="D159" s="5">
        <v>100</v>
      </c>
      <c r="E159" s="5">
        <v>0</v>
      </c>
      <c r="F159" s="5">
        <v>100</v>
      </c>
      <c r="G159" s="39">
        <f t="shared" si="34"/>
        <v>0</v>
      </c>
      <c r="I159" t="str">
        <f t="shared" si="29"/>
        <v>Winter</v>
      </c>
    </row>
    <row r="160" spans="1:9" x14ac:dyDescent="0.25">
      <c r="A160">
        <f t="shared" si="35"/>
        <v>8</v>
      </c>
      <c r="B160" s="7">
        <f t="shared" si="36"/>
        <v>2030</v>
      </c>
      <c r="C160" s="55" t="s">
        <v>45</v>
      </c>
      <c r="D160" s="55">
        <v>0</v>
      </c>
      <c r="E160" s="55">
        <v>0</v>
      </c>
      <c r="F160" s="55">
        <v>0</v>
      </c>
      <c r="G160" s="39">
        <f t="shared" si="34"/>
        <v>0</v>
      </c>
      <c r="I160" t="str">
        <f t="shared" si="29"/>
        <v>Winter</v>
      </c>
    </row>
    <row r="161" spans="1:9" x14ac:dyDescent="0.25">
      <c r="A161">
        <f t="shared" si="35"/>
        <v>9</v>
      </c>
      <c r="B161" s="7">
        <f t="shared" si="36"/>
        <v>2030</v>
      </c>
      <c r="C161" s="59" t="s">
        <v>48</v>
      </c>
      <c r="D161" s="59">
        <v>400</v>
      </c>
      <c r="E161" s="59">
        <v>0</v>
      </c>
      <c r="F161" s="59">
        <v>355.07924528301885</v>
      </c>
      <c r="G161" s="65">
        <f t="shared" si="34"/>
        <v>44.920754716981151</v>
      </c>
      <c r="I161" t="str">
        <f t="shared" si="29"/>
        <v>Winter</v>
      </c>
    </row>
    <row r="162" spans="1:9" x14ac:dyDescent="0.25">
      <c r="B162" s="52">
        <f>B146+1</f>
        <v>2031</v>
      </c>
      <c r="C162" s="41" t="s">
        <v>28</v>
      </c>
      <c r="D162" s="41">
        <f>D146</f>
        <v>1150</v>
      </c>
      <c r="E162" s="41">
        <f>E146</f>
        <v>0</v>
      </c>
      <c r="F162" s="41">
        <f>F146</f>
        <v>0</v>
      </c>
      <c r="G162" s="41">
        <f t="shared" ref="G162:G167" si="37">D162-E162</f>
        <v>1150</v>
      </c>
      <c r="I162" t="str">
        <f t="shared" si="29"/>
        <v>Winter</v>
      </c>
    </row>
    <row r="163" spans="1:9" x14ac:dyDescent="0.25">
      <c r="B163" s="7">
        <f>B162</f>
        <v>2031</v>
      </c>
      <c r="C163" s="60" t="s">
        <v>7</v>
      </c>
      <c r="D163" s="43">
        <f>D147</f>
        <v>629.58600000000001</v>
      </c>
      <c r="E163" s="43">
        <f>Displacement!$P$22</f>
        <v>339.1038284295629</v>
      </c>
      <c r="F163" s="44">
        <f>E163</f>
        <v>339.1038284295629</v>
      </c>
      <c r="G163" s="43">
        <f t="shared" si="37"/>
        <v>290.48217157043712</v>
      </c>
      <c r="I163" t="str">
        <f t="shared" si="29"/>
        <v>Winter</v>
      </c>
    </row>
    <row r="164" spans="1:9" x14ac:dyDescent="0.25">
      <c r="B164" s="7">
        <f>B163</f>
        <v>2031</v>
      </c>
      <c r="C164" s="60" t="s">
        <v>25</v>
      </c>
      <c r="D164" s="43">
        <v>115.871</v>
      </c>
      <c r="E164" s="43">
        <f>Displacement!$S$22</f>
        <v>75.088085791439568</v>
      </c>
      <c r="F164" s="44">
        <f>E164</f>
        <v>75.088085791439568</v>
      </c>
      <c r="G164" s="43">
        <f t="shared" si="37"/>
        <v>40.782914208560427</v>
      </c>
      <c r="I164" t="str">
        <f t="shared" si="29"/>
        <v>Winter</v>
      </c>
    </row>
    <row r="165" spans="1:9" x14ac:dyDescent="0.25">
      <c r="B165" s="7">
        <f>B164</f>
        <v>2031</v>
      </c>
      <c r="C165" s="60" t="s">
        <v>32</v>
      </c>
      <c r="D165" s="43">
        <f>D149</f>
        <v>79.2</v>
      </c>
      <c r="E165" s="43">
        <f>Displacement!$Z$22</f>
        <v>12.5136</v>
      </c>
      <c r="F165" s="44">
        <f>E165</f>
        <v>12.5136</v>
      </c>
      <c r="G165" s="43">
        <f t="shared" si="37"/>
        <v>66.686400000000006</v>
      </c>
      <c r="I165" t="str">
        <f t="shared" si="29"/>
        <v>Winter</v>
      </c>
    </row>
    <row r="166" spans="1:9" x14ac:dyDescent="0.25">
      <c r="B166" s="7">
        <f>B165</f>
        <v>2031</v>
      </c>
      <c r="C166" s="60" t="s">
        <v>38</v>
      </c>
      <c r="D166" s="43">
        <v>161</v>
      </c>
      <c r="E166" s="43">
        <f>Displacement!$V$22</f>
        <v>25.437999999999999</v>
      </c>
      <c r="F166" s="44">
        <f>E166</f>
        <v>25.437999999999999</v>
      </c>
      <c r="G166" s="43">
        <f t="shared" si="37"/>
        <v>135.56200000000001</v>
      </c>
      <c r="I166" t="str">
        <f t="shared" ref="I166" si="38">IF(ISNUMBER(FIND("SMR",C166)),"Summer","Winter")</f>
        <v>Winter</v>
      </c>
    </row>
    <row r="167" spans="1:9" x14ac:dyDescent="0.25">
      <c r="B167" s="7">
        <f>B164</f>
        <v>2031</v>
      </c>
      <c r="C167" s="60" t="s">
        <v>8</v>
      </c>
      <c r="D167" s="43">
        <f t="shared" ref="D167" si="39">D151</f>
        <v>360.7</v>
      </c>
      <c r="E167" s="43">
        <f>Displacement!$U$22</f>
        <v>56.990600000000001</v>
      </c>
      <c r="F167" s="44">
        <f>E167</f>
        <v>56.990600000000001</v>
      </c>
      <c r="G167" s="43">
        <f t="shared" si="37"/>
        <v>303.70939999999996</v>
      </c>
      <c r="I167" t="str">
        <f t="shared" si="29"/>
        <v>Winter</v>
      </c>
    </row>
    <row r="168" spans="1:9" x14ac:dyDescent="0.25">
      <c r="A168">
        <v>0</v>
      </c>
      <c r="B168" s="4">
        <f>B162</f>
        <v>2031</v>
      </c>
      <c r="C168" s="5" t="s">
        <v>41</v>
      </c>
      <c r="D168" s="5">
        <v>300</v>
      </c>
      <c r="E168" s="5">
        <v>300</v>
      </c>
      <c r="F168" s="5">
        <v>0</v>
      </c>
      <c r="G168" s="39">
        <f t="shared" ref="G168:G177" si="40">D168-IF(I168="Summer",E168,F168)</f>
        <v>0</v>
      </c>
      <c r="I168" t="str">
        <f t="shared" si="29"/>
        <v>Summer</v>
      </c>
    </row>
    <row r="169" spans="1:9" x14ac:dyDescent="0.25">
      <c r="A169">
        <f t="shared" ref="A169:A177" si="41">A168+1</f>
        <v>1</v>
      </c>
      <c r="B169" s="4">
        <f t="shared" ref="B169:B177" si="42">B168</f>
        <v>2031</v>
      </c>
      <c r="C169" s="5" t="s">
        <v>40</v>
      </c>
      <c r="D169" s="5">
        <v>100</v>
      </c>
      <c r="E169" s="5">
        <v>100</v>
      </c>
      <c r="F169" s="5">
        <v>0</v>
      </c>
      <c r="G169" s="39">
        <f t="shared" si="40"/>
        <v>0</v>
      </c>
      <c r="I169" t="str">
        <f t="shared" si="29"/>
        <v>Summer</v>
      </c>
    </row>
    <row r="170" spans="1:9" x14ac:dyDescent="0.25">
      <c r="A170">
        <f t="shared" si="41"/>
        <v>2</v>
      </c>
      <c r="B170" s="4">
        <f t="shared" si="42"/>
        <v>2031</v>
      </c>
      <c r="C170" s="5" t="s">
        <v>44</v>
      </c>
      <c r="D170" s="5">
        <v>375</v>
      </c>
      <c r="E170" s="5">
        <v>375</v>
      </c>
      <c r="F170" s="5">
        <v>0</v>
      </c>
      <c r="G170" s="39">
        <f t="shared" si="40"/>
        <v>0</v>
      </c>
      <c r="I170" t="str">
        <f t="shared" si="29"/>
        <v>Summer</v>
      </c>
    </row>
    <row r="171" spans="1:9" x14ac:dyDescent="0.25">
      <c r="A171">
        <f t="shared" si="41"/>
        <v>3</v>
      </c>
      <c r="B171" s="4">
        <f t="shared" si="42"/>
        <v>2031</v>
      </c>
      <c r="C171" s="5" t="s">
        <v>42</v>
      </c>
      <c r="D171" s="5">
        <v>400</v>
      </c>
      <c r="E171" s="5">
        <v>158.86523739939332</v>
      </c>
      <c r="F171" s="5">
        <v>0</v>
      </c>
      <c r="G171" s="39">
        <f t="shared" si="40"/>
        <v>241.13476260060668</v>
      </c>
      <c r="I171" t="str">
        <f t="shared" si="29"/>
        <v>Summer</v>
      </c>
    </row>
    <row r="172" spans="1:9" x14ac:dyDescent="0.25">
      <c r="A172">
        <f t="shared" si="41"/>
        <v>4</v>
      </c>
      <c r="B172" s="4">
        <f t="shared" si="42"/>
        <v>2031</v>
      </c>
      <c r="C172" s="5" t="s">
        <v>46</v>
      </c>
      <c r="D172" s="5">
        <v>400</v>
      </c>
      <c r="E172" s="5">
        <v>0</v>
      </c>
      <c r="F172" s="5">
        <v>0</v>
      </c>
      <c r="G172" s="39">
        <f t="shared" si="40"/>
        <v>400</v>
      </c>
      <c r="I172" t="str">
        <f t="shared" si="29"/>
        <v>Summer</v>
      </c>
    </row>
    <row r="173" spans="1:9" x14ac:dyDescent="0.25">
      <c r="A173">
        <f t="shared" si="41"/>
        <v>5</v>
      </c>
      <c r="B173" s="4">
        <f t="shared" si="42"/>
        <v>2031</v>
      </c>
      <c r="C173" s="5" t="s">
        <v>49</v>
      </c>
      <c r="D173" s="5">
        <v>0</v>
      </c>
      <c r="E173" s="5">
        <v>0</v>
      </c>
      <c r="F173" s="5">
        <v>0</v>
      </c>
      <c r="G173" s="39">
        <f t="shared" si="40"/>
        <v>0</v>
      </c>
      <c r="I173" t="str">
        <f t="shared" si="29"/>
        <v>Winter</v>
      </c>
    </row>
    <row r="174" spans="1:9" x14ac:dyDescent="0.25">
      <c r="A174">
        <f t="shared" si="41"/>
        <v>6</v>
      </c>
      <c r="B174" s="4">
        <f t="shared" si="42"/>
        <v>2031</v>
      </c>
      <c r="C174" s="5" t="s">
        <v>47</v>
      </c>
      <c r="D174" s="5">
        <v>309.39999999999998</v>
      </c>
      <c r="E174" s="5">
        <v>0</v>
      </c>
      <c r="F174" s="5">
        <v>309.39999999999998</v>
      </c>
      <c r="G174" s="39">
        <f t="shared" si="40"/>
        <v>0</v>
      </c>
      <c r="H174" s="23"/>
      <c r="I174" t="str">
        <f t="shared" si="29"/>
        <v>Winter</v>
      </c>
    </row>
    <row r="175" spans="1:9" x14ac:dyDescent="0.25">
      <c r="A175">
        <f t="shared" si="41"/>
        <v>7</v>
      </c>
      <c r="B175" s="4">
        <f t="shared" si="42"/>
        <v>2031</v>
      </c>
      <c r="C175" s="5" t="s">
        <v>43</v>
      </c>
      <c r="D175" s="5">
        <v>100</v>
      </c>
      <c r="E175" s="5">
        <v>0</v>
      </c>
      <c r="F175" s="5">
        <v>100</v>
      </c>
      <c r="G175" s="39">
        <f t="shared" si="40"/>
        <v>0</v>
      </c>
      <c r="I175" t="str">
        <f t="shared" si="29"/>
        <v>Winter</v>
      </c>
    </row>
    <row r="176" spans="1:9" x14ac:dyDescent="0.25">
      <c r="A176">
        <f t="shared" si="41"/>
        <v>8</v>
      </c>
      <c r="B176" s="7">
        <f t="shared" si="42"/>
        <v>2031</v>
      </c>
      <c r="C176" s="55" t="s">
        <v>45</v>
      </c>
      <c r="D176" s="55">
        <v>0</v>
      </c>
      <c r="E176" s="55">
        <v>0</v>
      </c>
      <c r="F176" s="55">
        <v>0</v>
      </c>
      <c r="G176" s="39">
        <f t="shared" si="40"/>
        <v>0</v>
      </c>
      <c r="I176" t="str">
        <f t="shared" si="29"/>
        <v>Winter</v>
      </c>
    </row>
    <row r="177" spans="1:9" x14ac:dyDescent="0.25">
      <c r="A177">
        <f t="shared" si="41"/>
        <v>9</v>
      </c>
      <c r="B177" s="7">
        <f t="shared" si="42"/>
        <v>2031</v>
      </c>
      <c r="C177" s="59" t="s">
        <v>48</v>
      </c>
      <c r="D177" s="59">
        <v>400</v>
      </c>
      <c r="E177" s="59">
        <v>0</v>
      </c>
      <c r="F177" s="59">
        <v>354.18490566037735</v>
      </c>
      <c r="G177" s="65">
        <f t="shared" si="40"/>
        <v>45.815094339622647</v>
      </c>
      <c r="I177" t="str">
        <f t="shared" si="29"/>
        <v>Winter</v>
      </c>
    </row>
    <row r="178" spans="1:9" x14ac:dyDescent="0.25">
      <c r="B178" s="52">
        <f>B162+1</f>
        <v>2032</v>
      </c>
      <c r="C178" s="41" t="s">
        <v>28</v>
      </c>
      <c r="D178" s="41">
        <f>D162</f>
        <v>1150</v>
      </c>
      <c r="E178" s="41">
        <f>E162</f>
        <v>0</v>
      </c>
      <c r="F178" s="41">
        <f>F162</f>
        <v>0</v>
      </c>
      <c r="G178" s="41">
        <f t="shared" ref="G178:G183" si="43">D178-E178</f>
        <v>1150</v>
      </c>
      <c r="I178" t="str">
        <f t="shared" si="29"/>
        <v>Winter</v>
      </c>
    </row>
    <row r="179" spans="1:9" x14ac:dyDescent="0.25">
      <c r="B179" s="7">
        <f>B178</f>
        <v>2032</v>
      </c>
      <c r="C179" s="60" t="s">
        <v>7</v>
      </c>
      <c r="D179" s="43">
        <v>641.62300000000005</v>
      </c>
      <c r="E179" s="43">
        <f>Displacement!$P$23</f>
        <v>345.58712504480951</v>
      </c>
      <c r="F179" s="44">
        <f>E179</f>
        <v>345.58712504480951</v>
      </c>
      <c r="G179" s="43">
        <f t="shared" si="43"/>
        <v>296.03587495519054</v>
      </c>
      <c r="I179" t="str">
        <f t="shared" si="29"/>
        <v>Winter</v>
      </c>
    </row>
    <row r="180" spans="1:9" x14ac:dyDescent="0.25">
      <c r="B180" s="7">
        <f>B179</f>
        <v>2032</v>
      </c>
      <c r="C180" s="60" t="s">
        <v>25</v>
      </c>
      <c r="D180" s="43">
        <v>236.12899999999999</v>
      </c>
      <c r="E180" s="43">
        <f>Displacement!$S$23</f>
        <v>153.01908682799694</v>
      </c>
      <c r="F180" s="44">
        <f>E180</f>
        <v>153.01908682799694</v>
      </c>
      <c r="G180" s="43">
        <f t="shared" si="43"/>
        <v>83.109913172003047</v>
      </c>
      <c r="I180" t="str">
        <f t="shared" si="29"/>
        <v>Winter</v>
      </c>
    </row>
    <row r="181" spans="1:9" x14ac:dyDescent="0.25">
      <c r="B181" s="7">
        <f>B180</f>
        <v>2032</v>
      </c>
      <c r="C181" s="60" t="s">
        <v>32</v>
      </c>
      <c r="D181" s="43">
        <f>D165</f>
        <v>79.2</v>
      </c>
      <c r="E181" s="43">
        <f>Displacement!$Z$23</f>
        <v>12.5136</v>
      </c>
      <c r="F181" s="44">
        <f>E181</f>
        <v>12.5136</v>
      </c>
      <c r="G181" s="43">
        <f t="shared" si="43"/>
        <v>66.686400000000006</v>
      </c>
      <c r="I181" t="str">
        <f t="shared" si="29"/>
        <v>Winter</v>
      </c>
    </row>
    <row r="182" spans="1:9" x14ac:dyDescent="0.25">
      <c r="B182" s="7">
        <f>B181</f>
        <v>2032</v>
      </c>
      <c r="C182" s="60" t="s">
        <v>38</v>
      </c>
      <c r="D182" s="43">
        <v>161</v>
      </c>
      <c r="E182" s="43">
        <f>Displacement!$V$23</f>
        <v>25.437999999999999</v>
      </c>
      <c r="F182" s="44">
        <f>E182</f>
        <v>25.437999999999999</v>
      </c>
      <c r="G182" s="43">
        <f t="shared" si="43"/>
        <v>135.56200000000001</v>
      </c>
      <c r="I182" t="str">
        <f t="shared" ref="I182" si="44">IF(ISNUMBER(FIND("SMR",C182)),"Summer","Winter")</f>
        <v>Winter</v>
      </c>
    </row>
    <row r="183" spans="1:9" x14ac:dyDescent="0.25">
      <c r="B183" s="7">
        <f>B180</f>
        <v>2032</v>
      </c>
      <c r="C183" s="60" t="s">
        <v>8</v>
      </c>
      <c r="D183" s="43">
        <f t="shared" ref="D183" si="45">D167</f>
        <v>360.7</v>
      </c>
      <c r="E183" s="43">
        <f>Displacement!$U$23</f>
        <v>56.990600000000001</v>
      </c>
      <c r="F183" s="44">
        <f>E183</f>
        <v>56.990600000000001</v>
      </c>
      <c r="G183" s="43">
        <f t="shared" si="43"/>
        <v>303.70939999999996</v>
      </c>
      <c r="I183" t="str">
        <f t="shared" si="29"/>
        <v>Winter</v>
      </c>
    </row>
    <row r="184" spans="1:9" x14ac:dyDescent="0.25">
      <c r="A184">
        <v>0</v>
      </c>
      <c r="B184" s="4">
        <f>B178</f>
        <v>2032</v>
      </c>
      <c r="C184" s="5" t="s">
        <v>41</v>
      </c>
      <c r="D184" s="5">
        <v>300</v>
      </c>
      <c r="E184" s="5">
        <v>300</v>
      </c>
      <c r="F184" s="5">
        <v>0</v>
      </c>
      <c r="G184" s="39">
        <f t="shared" ref="G184:G193" si="46">D184-IF(I184="Summer",E184,F184)</f>
        <v>0</v>
      </c>
      <c r="I184" t="str">
        <f t="shared" si="29"/>
        <v>Summer</v>
      </c>
    </row>
    <row r="185" spans="1:9" x14ac:dyDescent="0.25">
      <c r="A185">
        <f t="shared" ref="A185:A193" si="47">A184+1</f>
        <v>1</v>
      </c>
      <c r="B185" s="4">
        <f t="shared" ref="B185:B193" si="48">B184</f>
        <v>2032</v>
      </c>
      <c r="C185" s="5" t="s">
        <v>40</v>
      </c>
      <c r="D185" s="5">
        <v>100</v>
      </c>
      <c r="E185" s="5">
        <v>100</v>
      </c>
      <c r="F185" s="5">
        <v>0</v>
      </c>
      <c r="G185" s="39">
        <f t="shared" si="46"/>
        <v>0</v>
      </c>
      <c r="I185" t="str">
        <f t="shared" si="29"/>
        <v>Summer</v>
      </c>
    </row>
    <row r="186" spans="1:9" x14ac:dyDescent="0.25">
      <c r="A186">
        <f t="shared" si="47"/>
        <v>2</v>
      </c>
      <c r="B186" s="4">
        <f t="shared" si="48"/>
        <v>2032</v>
      </c>
      <c r="C186" s="5" t="s">
        <v>44</v>
      </c>
      <c r="D186" s="5">
        <v>375</v>
      </c>
      <c r="E186" s="5">
        <v>375</v>
      </c>
      <c r="F186" s="5">
        <v>0</v>
      </c>
      <c r="G186" s="39">
        <f t="shared" si="46"/>
        <v>0</v>
      </c>
      <c r="I186" t="str">
        <f t="shared" si="29"/>
        <v>Summer</v>
      </c>
    </row>
    <row r="187" spans="1:9" x14ac:dyDescent="0.25">
      <c r="A187">
        <f t="shared" si="47"/>
        <v>3</v>
      </c>
      <c r="B187" s="4">
        <f t="shared" si="48"/>
        <v>2032</v>
      </c>
      <c r="C187" s="5" t="s">
        <v>42</v>
      </c>
      <c r="D187" s="5">
        <v>400</v>
      </c>
      <c r="E187" s="5">
        <v>75.225430119008251</v>
      </c>
      <c r="F187" s="5">
        <v>0</v>
      </c>
      <c r="G187" s="39">
        <f t="shared" si="46"/>
        <v>324.77456988099175</v>
      </c>
      <c r="I187" t="str">
        <f t="shared" si="29"/>
        <v>Summer</v>
      </c>
    </row>
    <row r="188" spans="1:9" x14ac:dyDescent="0.25">
      <c r="A188">
        <f t="shared" si="47"/>
        <v>4</v>
      </c>
      <c r="B188" s="4">
        <f t="shared" si="48"/>
        <v>2032</v>
      </c>
      <c r="C188" s="5" t="s">
        <v>46</v>
      </c>
      <c r="D188" s="5">
        <v>400</v>
      </c>
      <c r="E188" s="5">
        <v>0</v>
      </c>
      <c r="F188" s="5">
        <v>0</v>
      </c>
      <c r="G188" s="39">
        <f t="shared" si="46"/>
        <v>400</v>
      </c>
      <c r="I188" t="str">
        <f t="shared" si="29"/>
        <v>Summer</v>
      </c>
    </row>
    <row r="189" spans="1:9" x14ac:dyDescent="0.25">
      <c r="A189">
        <f t="shared" si="47"/>
        <v>5</v>
      </c>
      <c r="B189" s="4">
        <f t="shared" si="48"/>
        <v>2032</v>
      </c>
      <c r="C189" s="5" t="s">
        <v>49</v>
      </c>
      <c r="D189" s="5">
        <v>0</v>
      </c>
      <c r="E189" s="5">
        <v>0</v>
      </c>
      <c r="F189" s="5">
        <v>0</v>
      </c>
      <c r="G189" s="39">
        <f t="shared" si="46"/>
        <v>0</v>
      </c>
      <c r="I189" t="str">
        <f t="shared" si="29"/>
        <v>Winter</v>
      </c>
    </row>
    <row r="190" spans="1:9" x14ac:dyDescent="0.25">
      <c r="A190">
        <f t="shared" si="47"/>
        <v>6</v>
      </c>
      <c r="B190" s="4">
        <f t="shared" si="48"/>
        <v>2032</v>
      </c>
      <c r="C190" s="5" t="s">
        <v>47</v>
      </c>
      <c r="D190" s="5">
        <v>276.39999999999998</v>
      </c>
      <c r="E190" s="5">
        <v>0</v>
      </c>
      <c r="F190" s="5">
        <v>276.39999999999998</v>
      </c>
      <c r="G190" s="39">
        <f t="shared" si="46"/>
        <v>0</v>
      </c>
      <c r="H190" s="23"/>
      <c r="I190" t="str">
        <f t="shared" si="29"/>
        <v>Winter</v>
      </c>
    </row>
    <row r="191" spans="1:9" x14ac:dyDescent="0.25">
      <c r="A191">
        <f t="shared" si="47"/>
        <v>7</v>
      </c>
      <c r="B191" s="4">
        <f t="shared" si="48"/>
        <v>2032</v>
      </c>
      <c r="C191" s="5" t="s">
        <v>43</v>
      </c>
      <c r="D191" s="5">
        <v>100</v>
      </c>
      <c r="E191" s="5">
        <v>0</v>
      </c>
      <c r="F191" s="5">
        <v>100</v>
      </c>
      <c r="G191" s="39">
        <f t="shared" si="46"/>
        <v>0</v>
      </c>
      <c r="I191" t="str">
        <f t="shared" si="29"/>
        <v>Winter</v>
      </c>
    </row>
    <row r="192" spans="1:9" x14ac:dyDescent="0.25">
      <c r="A192">
        <f t="shared" si="47"/>
        <v>8</v>
      </c>
      <c r="B192" s="7">
        <f t="shared" si="48"/>
        <v>2032</v>
      </c>
      <c r="C192" s="55" t="s">
        <v>45</v>
      </c>
      <c r="D192" s="55">
        <v>0</v>
      </c>
      <c r="E192" s="55">
        <v>0</v>
      </c>
      <c r="F192" s="55">
        <v>0</v>
      </c>
      <c r="G192" s="39">
        <f t="shared" si="46"/>
        <v>0</v>
      </c>
      <c r="I192" t="str">
        <f t="shared" si="29"/>
        <v>Winter</v>
      </c>
    </row>
    <row r="193" spans="1:9" x14ac:dyDescent="0.25">
      <c r="A193">
        <f t="shared" si="47"/>
        <v>9</v>
      </c>
      <c r="B193" s="7">
        <f t="shared" si="48"/>
        <v>2032</v>
      </c>
      <c r="C193" s="59" t="s">
        <v>48</v>
      </c>
      <c r="D193" s="59">
        <v>400</v>
      </c>
      <c r="E193" s="59">
        <v>0</v>
      </c>
      <c r="F193" s="59">
        <v>356.0528301886792</v>
      </c>
      <c r="G193" s="65">
        <f t="shared" si="46"/>
        <v>43.947169811320805</v>
      </c>
      <c r="I193" t="str">
        <f t="shared" si="29"/>
        <v>Winter</v>
      </c>
    </row>
    <row r="194" spans="1:9" x14ac:dyDescent="0.25">
      <c r="B194" s="52">
        <f>B178+1</f>
        <v>2033</v>
      </c>
      <c r="C194" s="41" t="s">
        <v>28</v>
      </c>
      <c r="D194" s="41">
        <f>D178</f>
        <v>1150</v>
      </c>
      <c r="E194" s="41">
        <f>E178</f>
        <v>0</v>
      </c>
      <c r="F194" s="41">
        <f>F178</f>
        <v>0</v>
      </c>
      <c r="G194" s="41">
        <f t="shared" ref="G194:G200" si="49">D194-E194</f>
        <v>1150</v>
      </c>
      <c r="I194" t="str">
        <f t="shared" si="29"/>
        <v>Winter</v>
      </c>
    </row>
    <row r="195" spans="1:9" x14ac:dyDescent="0.25">
      <c r="B195" s="7">
        <f>B194</f>
        <v>2033</v>
      </c>
      <c r="C195" s="60" t="s">
        <v>7</v>
      </c>
      <c r="D195" s="43">
        <v>649.99600000000009</v>
      </c>
      <c r="E195" s="43">
        <f>Displacement!$P$24</f>
        <v>350.09693999533368</v>
      </c>
      <c r="F195" s="44">
        <f t="shared" ref="F195:F200" si="50">E195</f>
        <v>350.09693999533368</v>
      </c>
      <c r="G195" s="43">
        <f t="shared" si="49"/>
        <v>299.89906000466641</v>
      </c>
      <c r="I195" t="str">
        <f t="shared" si="29"/>
        <v>Winter</v>
      </c>
    </row>
    <row r="196" spans="1:9" x14ac:dyDescent="0.25">
      <c r="B196" s="7">
        <f>B195</f>
        <v>2033</v>
      </c>
      <c r="C196" s="60" t="s">
        <v>25</v>
      </c>
      <c r="D196" s="43">
        <v>405</v>
      </c>
      <c r="E196" s="43">
        <f>Displacement!$S$24</f>
        <v>262.45285486043122</v>
      </c>
      <c r="F196" s="44">
        <f t="shared" si="50"/>
        <v>262.45285486043122</v>
      </c>
      <c r="G196" s="43">
        <f t="shared" si="49"/>
        <v>142.54714513956878</v>
      </c>
      <c r="I196" t="str">
        <f t="shared" si="29"/>
        <v>Winter</v>
      </c>
    </row>
    <row r="197" spans="1:9" x14ac:dyDescent="0.25">
      <c r="B197" s="7">
        <f>B196</f>
        <v>2033</v>
      </c>
      <c r="C197" s="60" t="s">
        <v>32</v>
      </c>
      <c r="D197" s="43">
        <f>D181</f>
        <v>79.2</v>
      </c>
      <c r="E197" s="43">
        <f>Displacement!$Z$24</f>
        <v>12.5136</v>
      </c>
      <c r="F197" s="44">
        <f t="shared" si="50"/>
        <v>12.5136</v>
      </c>
      <c r="G197" s="43">
        <f>D197-E197</f>
        <v>66.686400000000006</v>
      </c>
      <c r="I197" t="str">
        <f t="shared" si="29"/>
        <v>Winter</v>
      </c>
    </row>
    <row r="198" spans="1:9" x14ac:dyDescent="0.25">
      <c r="B198" s="7">
        <f>B200</f>
        <v>2033</v>
      </c>
      <c r="C198" s="60" t="s">
        <v>9</v>
      </c>
      <c r="D198" s="43">
        <v>961</v>
      </c>
      <c r="E198" s="43">
        <f>Displacement!$V$24</f>
        <v>37.287999999999997</v>
      </c>
      <c r="F198" s="44">
        <f t="shared" si="50"/>
        <v>37.287999999999997</v>
      </c>
      <c r="G198" s="43">
        <f>D198-E198</f>
        <v>923.71199999999999</v>
      </c>
      <c r="I198" t="str">
        <f>IF(ISNUMBER(FIND("SMR",C198)),"Summer","Winter")</f>
        <v>Winter</v>
      </c>
    </row>
    <row r="199" spans="1:9" x14ac:dyDescent="0.25">
      <c r="B199" s="7">
        <f>B196</f>
        <v>2033</v>
      </c>
      <c r="C199" s="60" t="s">
        <v>8</v>
      </c>
      <c r="D199" s="43">
        <f t="shared" ref="D199" si="51">D183</f>
        <v>360.7</v>
      </c>
      <c r="E199" s="43">
        <f>Displacement!$U$24</f>
        <v>56.990600000000001</v>
      </c>
      <c r="F199" s="44">
        <f t="shared" si="50"/>
        <v>56.990600000000001</v>
      </c>
      <c r="G199" s="43">
        <f t="shared" si="49"/>
        <v>303.70939999999996</v>
      </c>
      <c r="I199" t="str">
        <f t="shared" si="29"/>
        <v>Winter</v>
      </c>
    </row>
    <row r="200" spans="1:9" x14ac:dyDescent="0.25">
      <c r="B200" s="7">
        <f>B199</f>
        <v>2033</v>
      </c>
      <c r="C200" s="60" t="s">
        <v>26</v>
      </c>
      <c r="D200" s="43">
        <v>799.10199999999998</v>
      </c>
      <c r="E200" s="43">
        <f>Displacement!$Q$24</f>
        <v>476.84316335025881</v>
      </c>
      <c r="F200" s="44">
        <f t="shared" si="50"/>
        <v>476.84316335025881</v>
      </c>
      <c r="G200" s="43">
        <f t="shared" si="49"/>
        <v>322.25883664974117</v>
      </c>
      <c r="I200" t="str">
        <f t="shared" si="29"/>
        <v>Winter</v>
      </c>
    </row>
    <row r="201" spans="1:9" x14ac:dyDescent="0.25">
      <c r="A201">
        <v>0</v>
      </c>
      <c r="B201" s="4">
        <f>B194</f>
        <v>2033</v>
      </c>
      <c r="C201" s="5" t="s">
        <v>41</v>
      </c>
      <c r="D201" s="5">
        <v>300</v>
      </c>
      <c r="E201" s="5">
        <v>278.11332980286323</v>
      </c>
      <c r="F201" s="5">
        <v>0</v>
      </c>
      <c r="G201" s="39">
        <f t="shared" ref="G201:G210" si="52">D201-IF(I201="Summer",E201,F201)</f>
        <v>21.886670197136766</v>
      </c>
      <c r="I201" t="str">
        <f t="shared" si="29"/>
        <v>Summer</v>
      </c>
    </row>
    <row r="202" spans="1:9" x14ac:dyDescent="0.25">
      <c r="A202">
        <f t="shared" ref="A202:A210" si="53">A201+1</f>
        <v>1</v>
      </c>
      <c r="B202" s="4">
        <f t="shared" ref="B202:B210" si="54">B201</f>
        <v>2033</v>
      </c>
      <c r="C202" s="5" t="s">
        <v>40</v>
      </c>
      <c r="D202" s="5">
        <v>100</v>
      </c>
      <c r="E202" s="5">
        <v>0</v>
      </c>
      <c r="F202" s="5">
        <v>0</v>
      </c>
      <c r="G202" s="39">
        <f t="shared" si="52"/>
        <v>100</v>
      </c>
      <c r="I202" t="str">
        <f t="shared" si="29"/>
        <v>Summer</v>
      </c>
    </row>
    <row r="203" spans="1:9" x14ac:dyDescent="0.25">
      <c r="A203">
        <f t="shared" si="53"/>
        <v>2</v>
      </c>
      <c r="B203" s="4">
        <f t="shared" si="54"/>
        <v>2033</v>
      </c>
      <c r="C203" s="5" t="s">
        <v>44</v>
      </c>
      <c r="D203" s="5">
        <v>375</v>
      </c>
      <c r="E203" s="5">
        <v>0</v>
      </c>
      <c r="F203" s="5">
        <v>0</v>
      </c>
      <c r="G203" s="39">
        <f t="shared" si="52"/>
        <v>375</v>
      </c>
      <c r="I203" t="str">
        <f t="shared" si="29"/>
        <v>Summer</v>
      </c>
    </row>
    <row r="204" spans="1:9" x14ac:dyDescent="0.25">
      <c r="A204">
        <f t="shared" si="53"/>
        <v>3</v>
      </c>
      <c r="B204" s="4">
        <f t="shared" si="54"/>
        <v>2033</v>
      </c>
      <c r="C204" s="5" t="s">
        <v>42</v>
      </c>
      <c r="D204" s="5">
        <v>400</v>
      </c>
      <c r="E204" s="5">
        <v>0</v>
      </c>
      <c r="F204" s="5">
        <v>0</v>
      </c>
      <c r="G204" s="39">
        <f t="shared" si="52"/>
        <v>400</v>
      </c>
      <c r="I204" t="str">
        <f t="shared" si="29"/>
        <v>Summer</v>
      </c>
    </row>
    <row r="205" spans="1:9" x14ac:dyDescent="0.25">
      <c r="A205">
        <f t="shared" si="53"/>
        <v>4</v>
      </c>
      <c r="B205" s="4">
        <f t="shared" si="54"/>
        <v>2033</v>
      </c>
      <c r="C205" s="5" t="s">
        <v>46</v>
      </c>
      <c r="D205" s="5">
        <v>400</v>
      </c>
      <c r="E205" s="5">
        <v>0</v>
      </c>
      <c r="F205" s="5">
        <v>0</v>
      </c>
      <c r="G205" s="39">
        <f t="shared" si="52"/>
        <v>400</v>
      </c>
      <c r="I205" t="str">
        <f t="shared" si="29"/>
        <v>Summer</v>
      </c>
    </row>
    <row r="206" spans="1:9" x14ac:dyDescent="0.25">
      <c r="A206">
        <f t="shared" si="53"/>
        <v>5</v>
      </c>
      <c r="B206" s="4">
        <f t="shared" si="54"/>
        <v>2033</v>
      </c>
      <c r="C206" s="5" t="s">
        <v>49</v>
      </c>
      <c r="D206" s="5">
        <v>0</v>
      </c>
      <c r="E206" s="5">
        <v>0</v>
      </c>
      <c r="F206" s="5">
        <v>0</v>
      </c>
      <c r="G206" s="39">
        <f t="shared" si="52"/>
        <v>0</v>
      </c>
      <c r="I206" t="str">
        <f t="shared" si="29"/>
        <v>Winter</v>
      </c>
    </row>
    <row r="207" spans="1:9" x14ac:dyDescent="0.25">
      <c r="A207">
        <f t="shared" si="53"/>
        <v>6</v>
      </c>
      <c r="B207" s="4">
        <f t="shared" si="54"/>
        <v>2033</v>
      </c>
      <c r="C207" s="5" t="s">
        <v>47</v>
      </c>
      <c r="D207" s="5">
        <v>367.7</v>
      </c>
      <c r="E207" s="5">
        <v>0</v>
      </c>
      <c r="F207" s="5">
        <v>278.11332980286323</v>
      </c>
      <c r="G207" s="39">
        <f t="shared" si="52"/>
        <v>89.586670197136755</v>
      </c>
      <c r="H207" s="23"/>
      <c r="I207" t="str">
        <f t="shared" ref="I207:I269" si="55">IF(ISNUMBER(FIND("SMR",C207)),"Summer","Winter")</f>
        <v>Winter</v>
      </c>
    </row>
    <row r="208" spans="1:9" x14ac:dyDescent="0.25">
      <c r="A208">
        <f t="shared" si="53"/>
        <v>7</v>
      </c>
      <c r="B208" s="4">
        <f t="shared" si="54"/>
        <v>2033</v>
      </c>
      <c r="C208" s="5" t="s">
        <v>43</v>
      </c>
      <c r="D208" s="5">
        <v>100</v>
      </c>
      <c r="E208" s="5">
        <v>0</v>
      </c>
      <c r="F208" s="5">
        <v>0</v>
      </c>
      <c r="G208" s="39">
        <f t="shared" si="52"/>
        <v>100</v>
      </c>
      <c r="I208" t="str">
        <f t="shared" si="55"/>
        <v>Winter</v>
      </c>
    </row>
    <row r="209" spans="1:9" x14ac:dyDescent="0.25">
      <c r="A209">
        <f t="shared" si="53"/>
        <v>8</v>
      </c>
      <c r="B209" s="7">
        <f t="shared" si="54"/>
        <v>2033</v>
      </c>
      <c r="C209" s="55" t="s">
        <v>45</v>
      </c>
      <c r="D209" s="55">
        <v>0</v>
      </c>
      <c r="E209" s="55">
        <v>0</v>
      </c>
      <c r="F209" s="55">
        <v>0</v>
      </c>
      <c r="G209" s="39">
        <f t="shared" si="52"/>
        <v>0</v>
      </c>
      <c r="I209" t="str">
        <f t="shared" si="55"/>
        <v>Winter</v>
      </c>
    </row>
    <row r="210" spans="1:9" x14ac:dyDescent="0.25">
      <c r="A210">
        <f t="shared" si="53"/>
        <v>9</v>
      </c>
      <c r="B210" s="7">
        <f t="shared" si="54"/>
        <v>2033</v>
      </c>
      <c r="C210" s="59" t="s">
        <v>48</v>
      </c>
      <c r="D210" s="59">
        <v>400</v>
      </c>
      <c r="E210" s="59">
        <v>0</v>
      </c>
      <c r="F210" s="59">
        <v>0</v>
      </c>
      <c r="G210" s="65">
        <f t="shared" si="52"/>
        <v>400</v>
      </c>
      <c r="I210" t="str">
        <f t="shared" si="55"/>
        <v>Winter</v>
      </c>
    </row>
    <row r="211" spans="1:9" x14ac:dyDescent="0.25">
      <c r="B211" s="52">
        <f>B194+1</f>
        <v>2034</v>
      </c>
      <c r="C211" s="41" t="s">
        <v>28</v>
      </c>
      <c r="D211" s="41">
        <f>D194</f>
        <v>1150</v>
      </c>
      <c r="E211" s="41">
        <f>E194</f>
        <v>0</v>
      </c>
      <c r="F211" s="41">
        <f>F194</f>
        <v>0</v>
      </c>
      <c r="G211" s="41">
        <f t="shared" ref="G211:G217" si="56">D211-E211</f>
        <v>1150</v>
      </c>
      <c r="I211" t="str">
        <f t="shared" si="55"/>
        <v>Winter</v>
      </c>
    </row>
    <row r="212" spans="1:9" x14ac:dyDescent="0.25">
      <c r="B212" s="7">
        <f>B211</f>
        <v>2034</v>
      </c>
      <c r="C212" s="60" t="s">
        <v>7</v>
      </c>
      <c r="D212" s="43">
        <f t="shared" ref="D212:D217" si="57">D195</f>
        <v>649.99600000000009</v>
      </c>
      <c r="E212" s="43">
        <f>Displacement!$P$25</f>
        <v>350.09693999533368</v>
      </c>
      <c r="F212" s="44">
        <f t="shared" ref="F212:F217" si="58">E212</f>
        <v>350.09693999533368</v>
      </c>
      <c r="G212" s="43">
        <f t="shared" si="56"/>
        <v>299.89906000466641</v>
      </c>
      <c r="I212" t="str">
        <f t="shared" si="55"/>
        <v>Winter</v>
      </c>
    </row>
    <row r="213" spans="1:9" x14ac:dyDescent="0.25">
      <c r="B213" s="7">
        <f>B212</f>
        <v>2034</v>
      </c>
      <c r="C213" s="60" t="s">
        <v>25</v>
      </c>
      <c r="D213" s="43">
        <f t="shared" si="57"/>
        <v>405</v>
      </c>
      <c r="E213" s="43">
        <f>Displacement!$S$25</f>
        <v>262.45285486043122</v>
      </c>
      <c r="F213" s="44">
        <f t="shared" si="58"/>
        <v>262.45285486043122</v>
      </c>
      <c r="G213" s="43">
        <f t="shared" si="56"/>
        <v>142.54714513956878</v>
      </c>
      <c r="I213" t="str">
        <f t="shared" si="55"/>
        <v>Winter</v>
      </c>
    </row>
    <row r="214" spans="1:9" x14ac:dyDescent="0.25">
      <c r="B214" s="7">
        <f>B213</f>
        <v>2034</v>
      </c>
      <c r="C214" s="60" t="s">
        <v>32</v>
      </c>
      <c r="D214" s="43">
        <f t="shared" si="57"/>
        <v>79.2</v>
      </c>
      <c r="E214" s="43">
        <f>Displacement!$Z$25</f>
        <v>12.5136</v>
      </c>
      <c r="F214" s="44">
        <f t="shared" si="58"/>
        <v>12.5136</v>
      </c>
      <c r="G214" s="43">
        <f>D214-E214</f>
        <v>66.686400000000006</v>
      </c>
      <c r="I214" t="str">
        <f t="shared" si="55"/>
        <v>Winter</v>
      </c>
    </row>
    <row r="215" spans="1:9" x14ac:dyDescent="0.25">
      <c r="B215" s="7">
        <f>B217</f>
        <v>2034</v>
      </c>
      <c r="C215" s="60" t="s">
        <v>9</v>
      </c>
      <c r="D215" s="43">
        <f t="shared" si="57"/>
        <v>961</v>
      </c>
      <c r="E215" s="43">
        <f>Displacement!$V$25</f>
        <v>37.287999999999997</v>
      </c>
      <c r="F215" s="44">
        <f t="shared" si="58"/>
        <v>37.287999999999997</v>
      </c>
      <c r="G215" s="43">
        <f>D215-E215</f>
        <v>923.71199999999999</v>
      </c>
      <c r="I215" t="str">
        <f>IF(ISNUMBER(FIND("SMR",C215)),"Summer","Winter")</f>
        <v>Winter</v>
      </c>
    </row>
    <row r="216" spans="1:9" x14ac:dyDescent="0.25">
      <c r="B216" s="7">
        <f>B213</f>
        <v>2034</v>
      </c>
      <c r="C216" s="60" t="s">
        <v>8</v>
      </c>
      <c r="D216" s="43">
        <f t="shared" si="57"/>
        <v>360.7</v>
      </c>
      <c r="E216" s="43">
        <f>Displacement!$U$25</f>
        <v>56.990600000000001</v>
      </c>
      <c r="F216" s="44">
        <f t="shared" si="58"/>
        <v>56.990600000000001</v>
      </c>
      <c r="G216" s="43">
        <f t="shared" si="56"/>
        <v>303.70939999999996</v>
      </c>
      <c r="I216" t="str">
        <f t="shared" si="55"/>
        <v>Winter</v>
      </c>
    </row>
    <row r="217" spans="1:9" x14ac:dyDescent="0.25">
      <c r="B217" s="7">
        <f>B216</f>
        <v>2034</v>
      </c>
      <c r="C217" s="60" t="s">
        <v>26</v>
      </c>
      <c r="D217" s="43">
        <f t="shared" si="57"/>
        <v>799.10199999999998</v>
      </c>
      <c r="E217" s="43">
        <f>Displacement!$Q$25</f>
        <v>476.84316335025881</v>
      </c>
      <c r="F217" s="44">
        <f t="shared" si="58"/>
        <v>476.84316335025881</v>
      </c>
      <c r="G217" s="43">
        <f t="shared" si="56"/>
        <v>322.25883664974117</v>
      </c>
      <c r="I217" t="str">
        <f t="shared" si="55"/>
        <v>Winter</v>
      </c>
    </row>
    <row r="218" spans="1:9" x14ac:dyDescent="0.25">
      <c r="A218">
        <v>0</v>
      </c>
      <c r="B218" s="4">
        <f>B211</f>
        <v>2034</v>
      </c>
      <c r="C218" s="5" t="s">
        <v>41</v>
      </c>
      <c r="D218" s="5">
        <v>289.39999999999998</v>
      </c>
      <c r="E218" s="5">
        <v>277.08855572152083</v>
      </c>
      <c r="F218" s="5">
        <v>0</v>
      </c>
      <c r="G218" s="39">
        <f t="shared" ref="G218:G227" si="59">D218-IF(I218="Summer",E218,F218)</f>
        <v>12.311444278479144</v>
      </c>
      <c r="I218" t="str">
        <f t="shared" si="55"/>
        <v>Summer</v>
      </c>
    </row>
    <row r="219" spans="1:9" x14ac:dyDescent="0.25">
      <c r="A219">
        <f t="shared" ref="A219:A227" si="60">A218+1</f>
        <v>1</v>
      </c>
      <c r="B219" s="4">
        <f t="shared" ref="B219:B227" si="61">B218</f>
        <v>2034</v>
      </c>
      <c r="C219" s="5" t="s">
        <v>40</v>
      </c>
      <c r="D219" s="5">
        <v>100</v>
      </c>
      <c r="E219" s="5">
        <v>0</v>
      </c>
      <c r="F219" s="5">
        <v>0</v>
      </c>
      <c r="G219" s="39">
        <f t="shared" si="59"/>
        <v>100</v>
      </c>
      <c r="I219" t="str">
        <f t="shared" si="55"/>
        <v>Summer</v>
      </c>
    </row>
    <row r="220" spans="1:9" x14ac:dyDescent="0.25">
      <c r="A220">
        <f t="shared" si="60"/>
        <v>2</v>
      </c>
      <c r="B220" s="4">
        <f t="shared" si="61"/>
        <v>2034</v>
      </c>
      <c r="C220" s="5" t="s">
        <v>44</v>
      </c>
      <c r="D220" s="5">
        <v>375</v>
      </c>
      <c r="E220" s="5">
        <v>0</v>
      </c>
      <c r="F220" s="5">
        <v>0</v>
      </c>
      <c r="G220" s="39">
        <f t="shared" si="59"/>
        <v>375</v>
      </c>
      <c r="I220" t="str">
        <f t="shared" si="55"/>
        <v>Summer</v>
      </c>
    </row>
    <row r="221" spans="1:9" x14ac:dyDescent="0.25">
      <c r="A221">
        <f t="shared" si="60"/>
        <v>3</v>
      </c>
      <c r="B221" s="4">
        <f t="shared" si="61"/>
        <v>2034</v>
      </c>
      <c r="C221" s="5" t="s">
        <v>42</v>
      </c>
      <c r="D221" s="5">
        <v>400</v>
      </c>
      <c r="E221" s="5">
        <v>0</v>
      </c>
      <c r="F221" s="5">
        <v>0</v>
      </c>
      <c r="G221" s="39">
        <f t="shared" si="59"/>
        <v>400</v>
      </c>
      <c r="I221" t="str">
        <f t="shared" si="55"/>
        <v>Summer</v>
      </c>
    </row>
    <row r="222" spans="1:9" x14ac:dyDescent="0.25">
      <c r="A222">
        <f t="shared" si="60"/>
        <v>4</v>
      </c>
      <c r="B222" s="4">
        <f t="shared" si="61"/>
        <v>2034</v>
      </c>
      <c r="C222" s="5" t="s">
        <v>46</v>
      </c>
      <c r="D222" s="5">
        <v>400</v>
      </c>
      <c r="E222" s="5">
        <v>0</v>
      </c>
      <c r="F222" s="5">
        <v>0</v>
      </c>
      <c r="G222" s="39">
        <f t="shared" si="59"/>
        <v>400</v>
      </c>
      <c r="I222" t="str">
        <f t="shared" si="55"/>
        <v>Summer</v>
      </c>
    </row>
    <row r="223" spans="1:9" x14ac:dyDescent="0.25">
      <c r="A223">
        <f t="shared" si="60"/>
        <v>5</v>
      </c>
      <c r="B223" s="4">
        <f t="shared" si="61"/>
        <v>2034</v>
      </c>
      <c r="C223" s="5" t="s">
        <v>49</v>
      </c>
      <c r="D223" s="5">
        <v>0</v>
      </c>
      <c r="E223" s="5">
        <v>0</v>
      </c>
      <c r="F223" s="5">
        <v>0</v>
      </c>
      <c r="G223" s="39">
        <f t="shared" si="59"/>
        <v>0</v>
      </c>
      <c r="I223" t="str">
        <f t="shared" si="55"/>
        <v>Winter</v>
      </c>
    </row>
    <row r="224" spans="1:9" x14ac:dyDescent="0.25">
      <c r="A224">
        <f t="shared" si="60"/>
        <v>6</v>
      </c>
      <c r="B224" s="4">
        <f t="shared" si="61"/>
        <v>2034</v>
      </c>
      <c r="C224" s="5" t="s">
        <v>47</v>
      </c>
      <c r="D224" s="5">
        <v>375</v>
      </c>
      <c r="E224" s="5">
        <v>0</v>
      </c>
      <c r="F224" s="5">
        <v>277.08855572152083</v>
      </c>
      <c r="G224" s="39">
        <f t="shared" si="59"/>
        <v>97.911444278479166</v>
      </c>
      <c r="H224" s="23"/>
      <c r="I224" t="str">
        <f t="shared" si="55"/>
        <v>Winter</v>
      </c>
    </row>
    <row r="225" spans="1:9" ht="14.25" customHeight="1" x14ac:dyDescent="0.25">
      <c r="A225">
        <f t="shared" si="60"/>
        <v>7</v>
      </c>
      <c r="B225" s="4">
        <f t="shared" si="61"/>
        <v>2034</v>
      </c>
      <c r="C225" s="5" t="s">
        <v>43</v>
      </c>
      <c r="D225" s="5">
        <v>100</v>
      </c>
      <c r="E225" s="5">
        <v>0</v>
      </c>
      <c r="F225" s="5">
        <v>0</v>
      </c>
      <c r="G225" s="39">
        <f t="shared" si="59"/>
        <v>100</v>
      </c>
      <c r="I225" t="str">
        <f t="shared" si="55"/>
        <v>Winter</v>
      </c>
    </row>
    <row r="226" spans="1:9" ht="14.25" customHeight="1" x14ac:dyDescent="0.25">
      <c r="A226">
        <f t="shared" si="60"/>
        <v>8</v>
      </c>
      <c r="B226" s="7">
        <f t="shared" si="61"/>
        <v>2034</v>
      </c>
      <c r="C226" s="55" t="s">
        <v>45</v>
      </c>
      <c r="D226" s="55">
        <v>49.1</v>
      </c>
      <c r="E226" s="55">
        <v>0</v>
      </c>
      <c r="F226" s="55">
        <v>0</v>
      </c>
      <c r="G226" s="39">
        <f t="shared" si="59"/>
        <v>49.1</v>
      </c>
      <c r="I226" t="str">
        <f t="shared" si="55"/>
        <v>Winter</v>
      </c>
    </row>
    <row r="227" spans="1:9" x14ac:dyDescent="0.25">
      <c r="A227">
        <f t="shared" si="60"/>
        <v>9</v>
      </c>
      <c r="B227" s="7">
        <f t="shared" si="61"/>
        <v>2034</v>
      </c>
      <c r="C227" s="59" t="s">
        <v>48</v>
      </c>
      <c r="D227" s="59">
        <v>400</v>
      </c>
      <c r="E227" s="59">
        <v>0</v>
      </c>
      <c r="F227" s="59">
        <v>0</v>
      </c>
      <c r="G227" s="65">
        <f t="shared" si="59"/>
        <v>400</v>
      </c>
      <c r="I227" t="str">
        <f t="shared" si="55"/>
        <v>Winter</v>
      </c>
    </row>
    <row r="228" spans="1:9" x14ac:dyDescent="0.25">
      <c r="B228" s="52">
        <f>B211+1</f>
        <v>2035</v>
      </c>
      <c r="C228" s="41" t="s">
        <v>28</v>
      </c>
      <c r="D228" s="41">
        <f>D211</f>
        <v>1150</v>
      </c>
      <c r="E228" s="41">
        <f>E211</f>
        <v>0</v>
      </c>
      <c r="F228" s="41">
        <f>F211</f>
        <v>0</v>
      </c>
      <c r="G228" s="41">
        <f t="shared" ref="G228:G238" si="62">D228-E228</f>
        <v>1150</v>
      </c>
      <c r="I228" t="str">
        <f t="shared" si="55"/>
        <v>Winter</v>
      </c>
    </row>
    <row r="229" spans="1:9" x14ac:dyDescent="0.25">
      <c r="B229" s="7">
        <f>B228</f>
        <v>2035</v>
      </c>
      <c r="C229" s="60" t="s">
        <v>7</v>
      </c>
      <c r="D229" s="43">
        <f t="shared" ref="D229:D233" si="63">D212</f>
        <v>649.99600000000009</v>
      </c>
      <c r="E229" s="43">
        <f>Displacement!$P$26</f>
        <v>350.09693999533368</v>
      </c>
      <c r="F229" s="44">
        <f t="shared" ref="F229:F238" si="64">E229</f>
        <v>350.09693999533368</v>
      </c>
      <c r="G229" s="43">
        <f t="shared" si="62"/>
        <v>299.89906000466641</v>
      </c>
      <c r="I229" t="str">
        <f t="shared" si="55"/>
        <v>Winter</v>
      </c>
    </row>
    <row r="230" spans="1:9" x14ac:dyDescent="0.25">
      <c r="B230" s="7">
        <f>B229</f>
        <v>2035</v>
      </c>
      <c r="C230" s="60" t="s">
        <v>25</v>
      </c>
      <c r="D230" s="43">
        <f t="shared" si="63"/>
        <v>405</v>
      </c>
      <c r="E230" s="43">
        <f>Displacement!$S$26</f>
        <v>262.45285486043122</v>
      </c>
      <c r="F230" s="44">
        <f t="shared" si="64"/>
        <v>262.45285486043122</v>
      </c>
      <c r="G230" s="43">
        <f t="shared" si="62"/>
        <v>142.54714513956878</v>
      </c>
      <c r="I230" t="str">
        <f t="shared" si="55"/>
        <v>Winter</v>
      </c>
    </row>
    <row r="231" spans="1:9" x14ac:dyDescent="0.25">
      <c r="B231" s="7">
        <f>B230</f>
        <v>2035</v>
      </c>
      <c r="C231" s="60" t="s">
        <v>32</v>
      </c>
      <c r="D231" s="43">
        <f t="shared" si="63"/>
        <v>79.2</v>
      </c>
      <c r="E231" s="43">
        <f>Displacement!$Z$26</f>
        <v>12.5136</v>
      </c>
      <c r="F231" s="44">
        <f>E231</f>
        <v>12.5136</v>
      </c>
      <c r="G231" s="43">
        <f>D231-E231</f>
        <v>66.686400000000006</v>
      </c>
      <c r="I231" t="str">
        <f t="shared" si="55"/>
        <v>Winter</v>
      </c>
    </row>
    <row r="232" spans="1:9" x14ac:dyDescent="0.25">
      <c r="B232" s="7">
        <f>B234</f>
        <v>2035</v>
      </c>
      <c r="C232" s="60" t="s">
        <v>9</v>
      </c>
      <c r="D232" s="43">
        <f t="shared" si="63"/>
        <v>961</v>
      </c>
      <c r="E232" s="43">
        <f>Displacement!$V$26</f>
        <v>37.287999999999997</v>
      </c>
      <c r="F232" s="44">
        <f>E232</f>
        <v>37.287999999999997</v>
      </c>
      <c r="G232" s="43">
        <f>D232-E232</f>
        <v>923.71199999999999</v>
      </c>
      <c r="I232" t="str">
        <f>IF(ISNUMBER(FIND("SMR",C232)),"Summer","Winter")</f>
        <v>Winter</v>
      </c>
    </row>
    <row r="233" spans="1:9" x14ac:dyDescent="0.25">
      <c r="B233" s="7">
        <f>B230</f>
        <v>2035</v>
      </c>
      <c r="C233" s="60" t="s">
        <v>8</v>
      </c>
      <c r="D233" s="43">
        <f t="shared" si="63"/>
        <v>360.7</v>
      </c>
      <c r="E233" s="43">
        <f>Displacement!$U$26</f>
        <v>56.990600000000001</v>
      </c>
      <c r="F233" s="44">
        <f t="shared" si="64"/>
        <v>56.990600000000001</v>
      </c>
      <c r="G233" s="43">
        <f t="shared" si="62"/>
        <v>303.70939999999996</v>
      </c>
      <c r="I233" t="str">
        <f t="shared" si="55"/>
        <v>Winter</v>
      </c>
    </row>
    <row r="234" spans="1:9" x14ac:dyDescent="0.25">
      <c r="B234" s="7">
        <f>B233</f>
        <v>2035</v>
      </c>
      <c r="C234" s="60" t="s">
        <v>26</v>
      </c>
      <c r="D234" s="43">
        <v>800.10199999999998</v>
      </c>
      <c r="E234" s="43">
        <f>Displacement!$Q$26</f>
        <v>477.43988712688588</v>
      </c>
      <c r="F234" s="44">
        <f t="shared" si="64"/>
        <v>477.43988712688588</v>
      </c>
      <c r="G234" s="43">
        <f t="shared" si="62"/>
        <v>322.6621128731141</v>
      </c>
      <c r="I234" t="str">
        <f t="shared" si="55"/>
        <v>Winter</v>
      </c>
    </row>
    <row r="235" spans="1:9" x14ac:dyDescent="0.25">
      <c r="B235" s="7">
        <f>B234</f>
        <v>2035</v>
      </c>
      <c r="C235" s="60" t="s">
        <v>27</v>
      </c>
      <c r="D235" s="43">
        <v>5</v>
      </c>
      <c r="E235" s="44">
        <f>Displacement!$R$26</f>
        <v>1.8956146657799144</v>
      </c>
      <c r="F235" s="44">
        <f t="shared" si="64"/>
        <v>1.8956146657799144</v>
      </c>
      <c r="G235" s="43">
        <f t="shared" si="62"/>
        <v>3.1043853342200856</v>
      </c>
      <c r="I235" t="str">
        <f t="shared" si="55"/>
        <v>Winter</v>
      </c>
    </row>
    <row r="236" spans="1:9" x14ac:dyDescent="0.25">
      <c r="B236" s="7">
        <f>B235</f>
        <v>2035</v>
      </c>
      <c r="C236" s="60" t="s">
        <v>29</v>
      </c>
      <c r="D236" s="43">
        <v>135.51499999999999</v>
      </c>
      <c r="E236" s="44">
        <f>Displacement!$W$26</f>
        <v>0</v>
      </c>
      <c r="F236" s="44">
        <f t="shared" si="64"/>
        <v>0</v>
      </c>
      <c r="G236" s="43">
        <f t="shared" si="62"/>
        <v>135.51499999999999</v>
      </c>
      <c r="I236" t="str">
        <f t="shared" si="55"/>
        <v>Winter</v>
      </c>
    </row>
    <row r="237" spans="1:9" x14ac:dyDescent="0.25">
      <c r="B237" s="7">
        <f>B232</f>
        <v>2035</v>
      </c>
      <c r="C237" s="60" t="s">
        <v>30</v>
      </c>
      <c r="D237" s="43">
        <v>124.554</v>
      </c>
      <c r="E237" s="43">
        <f>Displacement!$X$26</f>
        <v>0</v>
      </c>
      <c r="F237" s="44">
        <f t="shared" si="64"/>
        <v>0</v>
      </c>
      <c r="G237" s="43">
        <f t="shared" si="62"/>
        <v>124.554</v>
      </c>
      <c r="I237" t="str">
        <f t="shared" si="55"/>
        <v>Winter</v>
      </c>
    </row>
    <row r="238" spans="1:9" x14ac:dyDescent="0.25">
      <c r="B238" s="7">
        <f t="shared" ref="B238" si="65">B236</f>
        <v>2035</v>
      </c>
      <c r="C238" s="60" t="s">
        <v>31</v>
      </c>
      <c r="D238" s="43">
        <v>72.546999999999997</v>
      </c>
      <c r="E238" s="43">
        <f>Displacement!$Y$26</f>
        <v>0</v>
      </c>
      <c r="F238" s="44">
        <f t="shared" si="64"/>
        <v>0</v>
      </c>
      <c r="G238" s="43">
        <f t="shared" si="62"/>
        <v>72.546999999999997</v>
      </c>
      <c r="I238" t="str">
        <f t="shared" si="55"/>
        <v>Winter</v>
      </c>
    </row>
    <row r="239" spans="1:9" x14ac:dyDescent="0.25">
      <c r="A239">
        <v>0</v>
      </c>
      <c r="B239" s="4">
        <f>B228</f>
        <v>2035</v>
      </c>
      <c r="C239" s="5" t="s">
        <v>41</v>
      </c>
      <c r="D239" s="5">
        <v>300</v>
      </c>
      <c r="E239" s="5">
        <v>273.71651641397477</v>
      </c>
      <c r="F239" s="5">
        <v>0</v>
      </c>
      <c r="G239" s="39">
        <f t="shared" ref="G239:G248" si="66">D239-IF(I239="Summer",E239,F239)</f>
        <v>26.283483586025227</v>
      </c>
      <c r="I239" t="str">
        <f t="shared" si="55"/>
        <v>Summer</v>
      </c>
    </row>
    <row r="240" spans="1:9" x14ac:dyDescent="0.25">
      <c r="A240">
        <f t="shared" ref="A240:A248" si="67">A239+1</f>
        <v>1</v>
      </c>
      <c r="B240" s="4">
        <f t="shared" ref="B240:B248" si="68">B239</f>
        <v>2035</v>
      </c>
      <c r="C240" s="5" t="s">
        <v>40</v>
      </c>
      <c r="D240" s="5">
        <v>100</v>
      </c>
      <c r="E240" s="5">
        <v>0</v>
      </c>
      <c r="F240" s="5">
        <v>0</v>
      </c>
      <c r="G240" s="39">
        <f t="shared" si="66"/>
        <v>100</v>
      </c>
      <c r="I240" t="str">
        <f t="shared" si="55"/>
        <v>Summer</v>
      </c>
    </row>
    <row r="241" spans="1:9" x14ac:dyDescent="0.25">
      <c r="A241">
        <f t="shared" si="67"/>
        <v>2</v>
      </c>
      <c r="B241" s="4">
        <f t="shared" si="68"/>
        <v>2035</v>
      </c>
      <c r="C241" s="5" t="s">
        <v>44</v>
      </c>
      <c r="D241" s="5">
        <v>375</v>
      </c>
      <c r="E241" s="5">
        <v>0</v>
      </c>
      <c r="F241" s="5">
        <v>0</v>
      </c>
      <c r="G241" s="39">
        <f t="shared" si="66"/>
        <v>375</v>
      </c>
      <c r="I241" t="str">
        <f t="shared" si="55"/>
        <v>Summer</v>
      </c>
    </row>
    <row r="242" spans="1:9" x14ac:dyDescent="0.25">
      <c r="A242">
        <f t="shared" si="67"/>
        <v>3</v>
      </c>
      <c r="B242" s="4">
        <f t="shared" si="68"/>
        <v>2035</v>
      </c>
      <c r="C242" s="5" t="s">
        <v>42</v>
      </c>
      <c r="D242" s="5">
        <v>400</v>
      </c>
      <c r="E242" s="5">
        <v>0</v>
      </c>
      <c r="F242" s="5">
        <v>0</v>
      </c>
      <c r="G242" s="39">
        <f t="shared" si="66"/>
        <v>400</v>
      </c>
      <c r="I242" t="str">
        <f t="shared" si="55"/>
        <v>Summer</v>
      </c>
    </row>
    <row r="243" spans="1:9" x14ac:dyDescent="0.25">
      <c r="A243">
        <f t="shared" si="67"/>
        <v>4</v>
      </c>
      <c r="B243" s="4">
        <f t="shared" si="68"/>
        <v>2035</v>
      </c>
      <c r="C243" s="5" t="s">
        <v>46</v>
      </c>
      <c r="D243" s="5">
        <v>400</v>
      </c>
      <c r="E243" s="5">
        <v>0</v>
      </c>
      <c r="F243" s="5">
        <v>0</v>
      </c>
      <c r="G243" s="39">
        <f t="shared" si="66"/>
        <v>400</v>
      </c>
      <c r="I243" t="str">
        <f t="shared" si="55"/>
        <v>Summer</v>
      </c>
    </row>
    <row r="244" spans="1:9" x14ac:dyDescent="0.25">
      <c r="A244">
        <f t="shared" si="67"/>
        <v>5</v>
      </c>
      <c r="B244" s="4">
        <f t="shared" si="68"/>
        <v>2035</v>
      </c>
      <c r="C244" s="5" t="s">
        <v>49</v>
      </c>
      <c r="D244" s="5">
        <v>300</v>
      </c>
      <c r="E244" s="5">
        <v>0</v>
      </c>
      <c r="F244" s="5">
        <v>273.71651641397477</v>
      </c>
      <c r="G244" s="39">
        <f t="shared" si="66"/>
        <v>26.283483586025227</v>
      </c>
      <c r="I244" t="str">
        <f t="shared" si="55"/>
        <v>Winter</v>
      </c>
    </row>
    <row r="245" spans="1:9" x14ac:dyDescent="0.25">
      <c r="A245">
        <f t="shared" si="67"/>
        <v>6</v>
      </c>
      <c r="B245" s="4">
        <f t="shared" si="68"/>
        <v>2035</v>
      </c>
      <c r="C245" s="5" t="s">
        <v>47</v>
      </c>
      <c r="D245" s="5">
        <v>231.4</v>
      </c>
      <c r="E245" s="5">
        <v>0</v>
      </c>
      <c r="F245" s="5">
        <v>0</v>
      </c>
      <c r="G245" s="39">
        <f t="shared" si="66"/>
        <v>231.4</v>
      </c>
      <c r="H245" s="23"/>
      <c r="I245" t="str">
        <f t="shared" si="55"/>
        <v>Winter</v>
      </c>
    </row>
    <row r="246" spans="1:9" x14ac:dyDescent="0.25">
      <c r="A246">
        <f t="shared" si="67"/>
        <v>7</v>
      </c>
      <c r="B246" s="4">
        <f t="shared" si="68"/>
        <v>2035</v>
      </c>
      <c r="C246" s="5" t="s">
        <v>43</v>
      </c>
      <c r="D246" s="5">
        <v>100</v>
      </c>
      <c r="E246" s="5">
        <v>0</v>
      </c>
      <c r="F246" s="5">
        <v>0</v>
      </c>
      <c r="G246" s="39">
        <f t="shared" si="66"/>
        <v>100</v>
      </c>
      <c r="I246" t="str">
        <f t="shared" si="55"/>
        <v>Winter</v>
      </c>
    </row>
    <row r="247" spans="1:9" x14ac:dyDescent="0.25">
      <c r="A247">
        <f t="shared" si="67"/>
        <v>8</v>
      </c>
      <c r="B247" s="7">
        <f t="shared" si="68"/>
        <v>2035</v>
      </c>
      <c r="C247" s="55" t="s">
        <v>45</v>
      </c>
      <c r="D247" s="55">
        <v>0</v>
      </c>
      <c r="E247" s="55">
        <v>0</v>
      </c>
      <c r="F247" s="55">
        <v>0</v>
      </c>
      <c r="G247" s="39">
        <f t="shared" si="66"/>
        <v>0</v>
      </c>
      <c r="I247" t="str">
        <f t="shared" si="55"/>
        <v>Winter</v>
      </c>
    </row>
    <row r="248" spans="1:9" x14ac:dyDescent="0.25">
      <c r="A248">
        <f t="shared" si="67"/>
        <v>9</v>
      </c>
      <c r="B248" s="7">
        <f t="shared" si="68"/>
        <v>2035</v>
      </c>
      <c r="C248" s="59" t="s">
        <v>48</v>
      </c>
      <c r="D248" s="59">
        <v>400</v>
      </c>
      <c r="E248" s="59">
        <v>0</v>
      </c>
      <c r="F248" s="59">
        <v>0</v>
      </c>
      <c r="G248" s="65">
        <f t="shared" si="66"/>
        <v>400</v>
      </c>
      <c r="I248" t="str">
        <f t="shared" si="55"/>
        <v>Winter</v>
      </c>
    </row>
    <row r="249" spans="1:9" x14ac:dyDescent="0.25">
      <c r="B249" s="52">
        <f>B228+1</f>
        <v>2036</v>
      </c>
      <c r="C249" s="54" t="s">
        <v>28</v>
      </c>
      <c r="D249" s="41">
        <f>D228</f>
        <v>1150</v>
      </c>
      <c r="E249" s="41">
        <f>E228</f>
        <v>0</v>
      </c>
      <c r="F249" s="54">
        <f>F228</f>
        <v>0</v>
      </c>
      <c r="G249" s="41">
        <f t="shared" ref="G249:G259" si="69">D249-E249</f>
        <v>1150</v>
      </c>
      <c r="I249" t="str">
        <f t="shared" si="55"/>
        <v>Winter</v>
      </c>
    </row>
    <row r="250" spans="1:9" x14ac:dyDescent="0.25">
      <c r="B250" s="7">
        <f>B249</f>
        <v>2036</v>
      </c>
      <c r="C250" s="44" t="s">
        <v>7</v>
      </c>
      <c r="D250" s="43">
        <f t="shared" ref="D250:D259" si="70">D229</f>
        <v>649.99600000000009</v>
      </c>
      <c r="E250" s="43">
        <f>Displacement!$P$27</f>
        <v>350.09693999533368</v>
      </c>
      <c r="F250" s="44">
        <f t="shared" ref="F250:F259" si="71">E250</f>
        <v>350.09693999533368</v>
      </c>
      <c r="G250" s="43">
        <f t="shared" si="69"/>
        <v>299.89906000466641</v>
      </c>
      <c r="I250" t="str">
        <f t="shared" si="55"/>
        <v>Winter</v>
      </c>
    </row>
    <row r="251" spans="1:9" x14ac:dyDescent="0.25">
      <c r="B251" s="7">
        <f>B250</f>
        <v>2036</v>
      </c>
      <c r="C251" s="44" t="s">
        <v>25</v>
      </c>
      <c r="D251" s="43">
        <f t="shared" si="70"/>
        <v>405</v>
      </c>
      <c r="E251" s="43">
        <f>Displacement!$S$27</f>
        <v>262.45285486043122</v>
      </c>
      <c r="F251" s="44">
        <f t="shared" si="71"/>
        <v>262.45285486043122</v>
      </c>
      <c r="G251" s="43">
        <f t="shared" si="69"/>
        <v>142.54714513956878</v>
      </c>
      <c r="I251" t="str">
        <f t="shared" si="55"/>
        <v>Winter</v>
      </c>
    </row>
    <row r="252" spans="1:9" x14ac:dyDescent="0.25">
      <c r="B252" s="7">
        <f t="shared" ref="B252:B259" si="72">B251</f>
        <v>2036</v>
      </c>
      <c r="C252" s="60" t="s">
        <v>32</v>
      </c>
      <c r="D252" s="43">
        <f t="shared" si="70"/>
        <v>79.2</v>
      </c>
      <c r="E252" s="43">
        <f>Displacement!$Z$27</f>
        <v>12.5136</v>
      </c>
      <c r="F252" s="44">
        <f>E252</f>
        <v>12.5136</v>
      </c>
      <c r="G252" s="43">
        <f>D252-E252</f>
        <v>66.686400000000006</v>
      </c>
      <c r="I252" t="str">
        <f t="shared" si="55"/>
        <v>Winter</v>
      </c>
    </row>
    <row r="253" spans="1:9" x14ac:dyDescent="0.25">
      <c r="B253" s="7">
        <f t="shared" si="72"/>
        <v>2036</v>
      </c>
      <c r="C253" s="44" t="s">
        <v>8</v>
      </c>
      <c r="D253" s="43">
        <f t="shared" si="70"/>
        <v>961</v>
      </c>
      <c r="E253" s="43">
        <f>Displacement!$V$27</f>
        <v>37.287999999999997</v>
      </c>
      <c r="F253" s="44">
        <f t="shared" si="71"/>
        <v>37.287999999999997</v>
      </c>
      <c r="G253" s="43">
        <f t="shared" si="69"/>
        <v>923.71199999999999</v>
      </c>
      <c r="I253" t="str">
        <f t="shared" si="55"/>
        <v>Winter</v>
      </c>
    </row>
    <row r="254" spans="1:9" x14ac:dyDescent="0.25">
      <c r="B254" s="7">
        <f t="shared" si="72"/>
        <v>2036</v>
      </c>
      <c r="C254" s="44" t="s">
        <v>26</v>
      </c>
      <c r="D254" s="43">
        <f t="shared" si="70"/>
        <v>360.7</v>
      </c>
      <c r="E254" s="43">
        <f>Displacement!$U$27</f>
        <v>56.990600000000001</v>
      </c>
      <c r="F254" s="44">
        <f t="shared" si="71"/>
        <v>56.990600000000001</v>
      </c>
      <c r="G254" s="43">
        <f t="shared" si="69"/>
        <v>303.70939999999996</v>
      </c>
      <c r="I254" t="str">
        <f t="shared" si="55"/>
        <v>Winter</v>
      </c>
    </row>
    <row r="255" spans="1:9" x14ac:dyDescent="0.25">
      <c r="B255" s="7">
        <f t="shared" si="72"/>
        <v>2036</v>
      </c>
      <c r="C255" s="44" t="s">
        <v>27</v>
      </c>
      <c r="D255" s="43">
        <f t="shared" si="70"/>
        <v>800.10199999999998</v>
      </c>
      <c r="E255" s="43">
        <f>Displacement!$Q$27</f>
        <v>477.43988712688588</v>
      </c>
      <c r="F255" s="44">
        <f t="shared" si="71"/>
        <v>477.43988712688588</v>
      </c>
      <c r="G255" s="43">
        <f t="shared" si="69"/>
        <v>322.6621128731141</v>
      </c>
      <c r="I255" t="str">
        <f t="shared" si="55"/>
        <v>Winter</v>
      </c>
    </row>
    <row r="256" spans="1:9" x14ac:dyDescent="0.25">
      <c r="B256" s="7">
        <f t="shared" si="72"/>
        <v>2036</v>
      </c>
      <c r="C256" s="44" t="s">
        <v>9</v>
      </c>
      <c r="D256" s="43">
        <f t="shared" si="70"/>
        <v>5</v>
      </c>
      <c r="E256" s="44">
        <f>Displacement!$R$27</f>
        <v>1.8956146657799144</v>
      </c>
      <c r="F256" s="44">
        <f t="shared" si="71"/>
        <v>1.8956146657799144</v>
      </c>
      <c r="G256" s="43">
        <f t="shared" si="69"/>
        <v>3.1043853342200856</v>
      </c>
      <c r="I256" t="str">
        <f t="shared" si="55"/>
        <v>Winter</v>
      </c>
    </row>
    <row r="257" spans="1:9" x14ac:dyDescent="0.25">
      <c r="B257" s="7">
        <f t="shared" si="72"/>
        <v>2036</v>
      </c>
      <c r="C257" s="44" t="s">
        <v>29</v>
      </c>
      <c r="D257" s="43">
        <f t="shared" si="70"/>
        <v>135.51499999999999</v>
      </c>
      <c r="E257" s="44">
        <f>Displacement!$W$27</f>
        <v>0</v>
      </c>
      <c r="F257" s="44">
        <f t="shared" si="71"/>
        <v>0</v>
      </c>
      <c r="G257" s="43">
        <f t="shared" si="69"/>
        <v>135.51499999999999</v>
      </c>
      <c r="I257" t="str">
        <f t="shared" si="55"/>
        <v>Winter</v>
      </c>
    </row>
    <row r="258" spans="1:9" x14ac:dyDescent="0.25">
      <c r="B258" s="7">
        <f t="shared" si="72"/>
        <v>2036</v>
      </c>
      <c r="C258" s="44" t="s">
        <v>30</v>
      </c>
      <c r="D258" s="43">
        <f t="shared" si="70"/>
        <v>124.554</v>
      </c>
      <c r="E258" s="43">
        <f>Displacement!$X$27</f>
        <v>0</v>
      </c>
      <c r="F258" s="44">
        <f t="shared" si="71"/>
        <v>0</v>
      </c>
      <c r="G258" s="43">
        <f t="shared" si="69"/>
        <v>124.554</v>
      </c>
      <c r="I258" t="str">
        <f t="shared" si="55"/>
        <v>Winter</v>
      </c>
    </row>
    <row r="259" spans="1:9" x14ac:dyDescent="0.25">
      <c r="B259" s="7">
        <f t="shared" si="72"/>
        <v>2036</v>
      </c>
      <c r="C259" s="44" t="s">
        <v>31</v>
      </c>
      <c r="D259" s="43">
        <f t="shared" si="70"/>
        <v>72.546999999999997</v>
      </c>
      <c r="E259" s="43">
        <f>Displacement!$Y$27</f>
        <v>0</v>
      </c>
      <c r="F259" s="44">
        <f t="shared" si="71"/>
        <v>0</v>
      </c>
      <c r="G259" s="43">
        <f t="shared" si="69"/>
        <v>72.546999999999997</v>
      </c>
      <c r="I259" t="str">
        <f t="shared" si="55"/>
        <v>Winter</v>
      </c>
    </row>
    <row r="260" spans="1:9" x14ac:dyDescent="0.25">
      <c r="A260">
        <v>0</v>
      </c>
      <c r="B260" s="7">
        <f>B249</f>
        <v>2036</v>
      </c>
      <c r="C260" s="5" t="s">
        <v>41</v>
      </c>
      <c r="D260" s="5">
        <v>300</v>
      </c>
      <c r="E260" s="5">
        <v>272.6997172559806</v>
      </c>
      <c r="F260" s="5">
        <v>0</v>
      </c>
      <c r="G260" s="39">
        <f t="shared" ref="G260:G269" si="73">D260-IF(I260="Summer",E260,F260)</f>
        <v>27.300282744019398</v>
      </c>
      <c r="I260" t="str">
        <f t="shared" si="55"/>
        <v>Summer</v>
      </c>
    </row>
    <row r="261" spans="1:9" x14ac:dyDescent="0.25">
      <c r="A261">
        <f t="shared" ref="A261:A269" si="74">A260+1</f>
        <v>1</v>
      </c>
      <c r="B261" s="7">
        <f t="shared" ref="B261:B269" si="75">B260</f>
        <v>2036</v>
      </c>
      <c r="C261" s="5" t="s">
        <v>40</v>
      </c>
      <c r="D261" s="5">
        <v>100</v>
      </c>
      <c r="E261" s="5">
        <v>0</v>
      </c>
      <c r="F261" s="5">
        <v>0</v>
      </c>
      <c r="G261" s="39">
        <f t="shared" si="73"/>
        <v>100</v>
      </c>
      <c r="I261" t="str">
        <f t="shared" si="55"/>
        <v>Summer</v>
      </c>
    </row>
    <row r="262" spans="1:9" x14ac:dyDescent="0.25">
      <c r="A262">
        <f t="shared" si="74"/>
        <v>2</v>
      </c>
      <c r="B262" s="7">
        <f t="shared" si="75"/>
        <v>2036</v>
      </c>
      <c r="C262" s="5" t="s">
        <v>44</v>
      </c>
      <c r="D262" s="5">
        <v>375</v>
      </c>
      <c r="E262" s="5">
        <v>0</v>
      </c>
      <c r="F262" s="5">
        <v>0</v>
      </c>
      <c r="G262" s="39">
        <f t="shared" si="73"/>
        <v>375</v>
      </c>
      <c r="I262" t="str">
        <f t="shared" si="55"/>
        <v>Summer</v>
      </c>
    </row>
    <row r="263" spans="1:9" x14ac:dyDescent="0.25">
      <c r="A263">
        <f t="shared" si="74"/>
        <v>3</v>
      </c>
      <c r="B263" s="7">
        <f t="shared" si="75"/>
        <v>2036</v>
      </c>
      <c r="C263" s="5" t="s">
        <v>42</v>
      </c>
      <c r="D263" s="5">
        <v>369.3</v>
      </c>
      <c r="E263" s="5">
        <v>0</v>
      </c>
      <c r="F263" s="5">
        <v>0</v>
      </c>
      <c r="G263" s="39">
        <f t="shared" si="73"/>
        <v>369.3</v>
      </c>
      <c r="I263" t="str">
        <f t="shared" si="55"/>
        <v>Summer</v>
      </c>
    </row>
    <row r="264" spans="1:9" x14ac:dyDescent="0.25">
      <c r="A264">
        <f t="shared" si="74"/>
        <v>4</v>
      </c>
      <c r="B264" s="7">
        <f t="shared" si="75"/>
        <v>2036</v>
      </c>
      <c r="C264" s="5" t="s">
        <v>46</v>
      </c>
      <c r="D264" s="5">
        <v>400</v>
      </c>
      <c r="E264" s="5">
        <v>0</v>
      </c>
      <c r="F264" s="5">
        <v>0</v>
      </c>
      <c r="G264" s="39">
        <f t="shared" si="73"/>
        <v>400</v>
      </c>
      <c r="I264" t="str">
        <f t="shared" si="55"/>
        <v>Summer</v>
      </c>
    </row>
    <row r="265" spans="1:9" x14ac:dyDescent="0.25">
      <c r="A265">
        <f t="shared" si="74"/>
        <v>5</v>
      </c>
      <c r="B265" s="7">
        <f t="shared" si="75"/>
        <v>2036</v>
      </c>
      <c r="C265" s="5" t="s">
        <v>49</v>
      </c>
      <c r="D265" s="5">
        <v>300</v>
      </c>
      <c r="E265" s="5">
        <v>0</v>
      </c>
      <c r="F265" s="5">
        <v>272.6997172559806</v>
      </c>
      <c r="G265" s="39">
        <f t="shared" si="73"/>
        <v>27.300282744019398</v>
      </c>
      <c r="I265" t="str">
        <f t="shared" si="55"/>
        <v>Winter</v>
      </c>
    </row>
    <row r="266" spans="1:9" x14ac:dyDescent="0.25">
      <c r="A266">
        <f t="shared" si="74"/>
        <v>6</v>
      </c>
      <c r="B266" s="7">
        <f t="shared" si="75"/>
        <v>2036</v>
      </c>
      <c r="C266" s="5" t="s">
        <v>47</v>
      </c>
      <c r="D266" s="5">
        <v>375</v>
      </c>
      <c r="E266" s="5">
        <v>0</v>
      </c>
      <c r="F266" s="5">
        <v>0</v>
      </c>
      <c r="G266" s="39">
        <f t="shared" si="73"/>
        <v>375</v>
      </c>
      <c r="H266" s="23"/>
      <c r="I266" t="str">
        <f t="shared" si="55"/>
        <v>Winter</v>
      </c>
    </row>
    <row r="267" spans="1:9" x14ac:dyDescent="0.25">
      <c r="A267">
        <f t="shared" si="74"/>
        <v>7</v>
      </c>
      <c r="B267" s="7">
        <f t="shared" si="75"/>
        <v>2036</v>
      </c>
      <c r="C267" s="5" t="s">
        <v>43</v>
      </c>
      <c r="D267" s="5">
        <v>100</v>
      </c>
      <c r="E267" s="5">
        <v>0</v>
      </c>
      <c r="F267" s="5">
        <v>0</v>
      </c>
      <c r="G267" s="39">
        <f t="shared" si="73"/>
        <v>100</v>
      </c>
      <c r="I267" t="str">
        <f t="shared" si="55"/>
        <v>Winter</v>
      </c>
    </row>
    <row r="268" spans="1:9" x14ac:dyDescent="0.25">
      <c r="A268">
        <f t="shared" si="74"/>
        <v>8</v>
      </c>
      <c r="B268" s="7">
        <f t="shared" si="75"/>
        <v>2036</v>
      </c>
      <c r="C268" s="55" t="s">
        <v>45</v>
      </c>
      <c r="D268" s="55">
        <v>311</v>
      </c>
      <c r="E268" s="55">
        <v>0</v>
      </c>
      <c r="F268" s="55">
        <v>0</v>
      </c>
      <c r="G268" s="39">
        <f t="shared" si="73"/>
        <v>311</v>
      </c>
      <c r="I268" t="str">
        <f t="shared" si="55"/>
        <v>Winter</v>
      </c>
    </row>
    <row r="269" spans="1:9" x14ac:dyDescent="0.25">
      <c r="A269">
        <f t="shared" si="74"/>
        <v>9</v>
      </c>
      <c r="B269" s="7">
        <f t="shared" si="75"/>
        <v>2036</v>
      </c>
      <c r="C269" s="59" t="s">
        <v>48</v>
      </c>
      <c r="D269" s="59">
        <v>400</v>
      </c>
      <c r="E269" s="59">
        <v>0</v>
      </c>
      <c r="F269" s="59">
        <v>0</v>
      </c>
      <c r="G269" s="65">
        <f t="shared" si="73"/>
        <v>400</v>
      </c>
      <c r="I269" t="str">
        <f t="shared" si="55"/>
        <v>Winter</v>
      </c>
    </row>
  </sheetData>
  <mergeCells count="2">
    <mergeCell ref="B4:G4"/>
    <mergeCell ref="M6:P6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C49"/>
  <sheetViews>
    <sheetView zoomScale="70" zoomScaleNormal="70" workbookViewId="0">
      <selection activeCell="A27" sqref="A27"/>
    </sheetView>
  </sheetViews>
  <sheetFormatPr defaultRowHeight="15" x14ac:dyDescent="0.25"/>
  <cols>
    <col min="1" max="1" width="18.7109375" customWidth="1"/>
    <col min="7" max="7" width="10.140625" customWidth="1"/>
    <col min="13" max="13" width="1.42578125" customWidth="1"/>
    <col min="14" max="14" width="1.7109375" customWidth="1"/>
    <col min="15" max="15" width="18.7109375" customWidth="1"/>
    <col min="27" max="28" width="1.42578125" customWidth="1"/>
    <col min="29" max="29" width="18.7109375" customWidth="1"/>
    <col min="41" max="41" width="1.42578125" customWidth="1"/>
    <col min="42" max="42" width="1.7109375" customWidth="1"/>
    <col min="43" max="43" width="18.7109375" customWidth="1"/>
    <col min="55" max="55" width="1.42578125" customWidth="1"/>
  </cols>
  <sheetData>
    <row r="4" spans="1:55" x14ac:dyDescent="0.25">
      <c r="A4" s="51" t="s">
        <v>34</v>
      </c>
      <c r="AC4" s="51" t="s">
        <v>33</v>
      </c>
    </row>
    <row r="5" spans="1:55" x14ac:dyDescent="0.25">
      <c r="A5" s="45" t="s">
        <v>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O5" s="45" t="s">
        <v>11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C5" s="45" t="s">
        <v>10</v>
      </c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7"/>
      <c r="AQ5" s="45" t="s">
        <v>11</v>
      </c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7"/>
    </row>
    <row r="6" spans="1:55" x14ac:dyDescent="0.25">
      <c r="A6" s="48" t="s">
        <v>24</v>
      </c>
      <c r="B6" s="49">
        <v>0.53861399146353772</v>
      </c>
      <c r="C6" s="49">
        <v>0.59672377662708742</v>
      </c>
      <c r="D6" s="49">
        <v>0.37912293315598289</v>
      </c>
      <c r="E6" s="49">
        <v>0.64803174039612643</v>
      </c>
      <c r="F6" s="49">
        <v>0.158</v>
      </c>
      <c r="G6" s="49">
        <v>0.158</v>
      </c>
      <c r="H6" s="49">
        <v>0.158</v>
      </c>
      <c r="I6" s="49">
        <v>0.11776428835036618</v>
      </c>
      <c r="J6" s="49">
        <v>0.11776428835036618</v>
      </c>
      <c r="K6" s="49">
        <v>0.11776428835036618</v>
      </c>
      <c r="L6" s="49">
        <v>0.158</v>
      </c>
      <c r="M6" s="50"/>
      <c r="O6" s="48" t="s">
        <v>24</v>
      </c>
      <c r="P6" s="49">
        <v>0.53861399146353772</v>
      </c>
      <c r="Q6" s="49">
        <v>0.59672377662708742</v>
      </c>
      <c r="R6" s="49">
        <v>0.37912293315598289</v>
      </c>
      <c r="S6" s="49">
        <v>0.64803174039612643</v>
      </c>
      <c r="T6" s="49">
        <v>0.158</v>
      </c>
      <c r="U6" s="49">
        <v>0.158</v>
      </c>
      <c r="V6" s="49">
        <v>0.158</v>
      </c>
      <c r="W6" s="49">
        <v>0.11776428835036618</v>
      </c>
      <c r="X6" s="49">
        <v>0.11776428835036618</v>
      </c>
      <c r="Y6" s="49">
        <v>0.11776428835036618</v>
      </c>
      <c r="Z6" s="49">
        <v>0.158</v>
      </c>
      <c r="AA6" s="50"/>
      <c r="AC6" s="48" t="s">
        <v>24</v>
      </c>
      <c r="AD6" s="49">
        <v>0.53861399146353772</v>
      </c>
      <c r="AE6" s="49">
        <v>0.59672377662708742</v>
      </c>
      <c r="AF6" s="49">
        <v>0.37912293315598289</v>
      </c>
      <c r="AG6" s="49">
        <v>0.64803174039612643</v>
      </c>
      <c r="AH6" s="49">
        <v>0.158</v>
      </c>
      <c r="AI6" s="49">
        <v>0.158</v>
      </c>
      <c r="AJ6" s="49">
        <v>0.158</v>
      </c>
      <c r="AK6" s="49">
        <v>0.11776428835036618</v>
      </c>
      <c r="AL6" s="49">
        <v>0.11776428835036618</v>
      </c>
      <c r="AM6" s="49">
        <v>0.11776428835036618</v>
      </c>
      <c r="AN6" s="49">
        <v>0.158</v>
      </c>
      <c r="AO6" s="50"/>
      <c r="AQ6" s="62" t="s">
        <v>24</v>
      </c>
      <c r="AR6" s="49">
        <v>0.53861399146353772</v>
      </c>
      <c r="AS6" s="49">
        <v>0.59672377662708742</v>
      </c>
      <c r="AT6" s="49">
        <v>0.37912293315598289</v>
      </c>
      <c r="AU6" s="49">
        <v>0.64803174039612643</v>
      </c>
      <c r="AV6" s="49">
        <v>0.158</v>
      </c>
      <c r="AW6" s="49">
        <v>0.158</v>
      </c>
      <c r="AX6" s="49">
        <v>0.158</v>
      </c>
      <c r="AY6" s="49">
        <v>0.11776428835036618</v>
      </c>
      <c r="AZ6" s="49">
        <v>0.11776428835036618</v>
      </c>
      <c r="BA6" s="49">
        <v>0.11776428835036618</v>
      </c>
      <c r="BB6" s="49">
        <v>0.158</v>
      </c>
      <c r="BC6" s="50"/>
    </row>
    <row r="7" spans="1:55" s="57" customFormat="1" ht="60" x14ac:dyDescent="0.25">
      <c r="A7" s="61" t="s">
        <v>12</v>
      </c>
      <c r="B7" s="53" t="s">
        <v>7</v>
      </c>
      <c r="C7" s="53" t="s">
        <v>26</v>
      </c>
      <c r="D7" s="53" t="s">
        <v>27</v>
      </c>
      <c r="E7" s="53" t="s">
        <v>25</v>
      </c>
      <c r="F7" s="53" t="s">
        <v>28</v>
      </c>
      <c r="G7" s="53" t="s">
        <v>8</v>
      </c>
      <c r="H7" s="53" t="s">
        <v>9</v>
      </c>
      <c r="I7" s="53" t="s">
        <v>29</v>
      </c>
      <c r="J7" s="53" t="s">
        <v>30</v>
      </c>
      <c r="K7" s="53" t="s">
        <v>31</v>
      </c>
      <c r="L7" s="53" t="s">
        <v>32</v>
      </c>
      <c r="M7" s="56"/>
      <c r="O7" s="61" t="s">
        <v>12</v>
      </c>
      <c r="P7" s="53" t="s">
        <v>7</v>
      </c>
      <c r="Q7" s="53" t="s">
        <v>26</v>
      </c>
      <c r="R7" s="53" t="s">
        <v>27</v>
      </c>
      <c r="S7" s="53" t="s">
        <v>25</v>
      </c>
      <c r="T7" s="53" t="s">
        <v>28</v>
      </c>
      <c r="U7" s="53" t="s">
        <v>8</v>
      </c>
      <c r="V7" s="53" t="s">
        <v>9</v>
      </c>
      <c r="W7" s="53" t="s">
        <v>29</v>
      </c>
      <c r="X7" s="53" t="s">
        <v>30</v>
      </c>
      <c r="Y7" s="53" t="s">
        <v>31</v>
      </c>
      <c r="Z7" s="53" t="s">
        <v>32</v>
      </c>
      <c r="AA7" s="56"/>
      <c r="AC7" s="61" t="s">
        <v>37</v>
      </c>
      <c r="AD7" s="53" t="s">
        <v>7</v>
      </c>
      <c r="AE7" s="53" t="s">
        <v>26</v>
      </c>
      <c r="AF7" s="53" t="s">
        <v>27</v>
      </c>
      <c r="AG7" s="53" t="s">
        <v>25</v>
      </c>
      <c r="AH7" s="53" t="s">
        <v>28</v>
      </c>
      <c r="AI7" s="53" t="s">
        <v>8</v>
      </c>
      <c r="AJ7" s="53" t="s">
        <v>9</v>
      </c>
      <c r="AK7" s="53" t="s">
        <v>29</v>
      </c>
      <c r="AL7" s="53" t="s">
        <v>30</v>
      </c>
      <c r="AM7" s="53" t="s">
        <v>31</v>
      </c>
      <c r="AN7" s="53" t="s">
        <v>32</v>
      </c>
      <c r="AO7" s="56"/>
      <c r="AQ7" s="61" t="s">
        <v>37</v>
      </c>
      <c r="AR7" s="53" t="s">
        <v>7</v>
      </c>
      <c r="AS7" s="53" t="s">
        <v>26</v>
      </c>
      <c r="AT7" s="53" t="s">
        <v>27</v>
      </c>
      <c r="AU7" s="53" t="s">
        <v>25</v>
      </c>
      <c r="AV7" s="53" t="s">
        <v>28</v>
      </c>
      <c r="AW7" s="53" t="s">
        <v>8</v>
      </c>
      <c r="AX7" s="53" t="s">
        <v>9</v>
      </c>
      <c r="AY7" s="53" t="s">
        <v>29</v>
      </c>
      <c r="AZ7" s="53" t="s">
        <v>30</v>
      </c>
      <c r="BA7" s="53" t="s">
        <v>31</v>
      </c>
      <c r="BB7" s="53" t="s">
        <v>32</v>
      </c>
      <c r="BC7" s="56"/>
    </row>
    <row r="8" spans="1:55" x14ac:dyDescent="0.25">
      <c r="A8" s="23">
        <v>2017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4"/>
      <c r="O8" s="23">
        <v>2017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4"/>
      <c r="AC8" s="23">
        <v>2017</v>
      </c>
      <c r="AD8" s="25">
        <f>B8/B$6</f>
        <v>0</v>
      </c>
      <c r="AE8" s="25">
        <f t="shared" ref="AE8:AE27" si="0">C8/C$6</f>
        <v>0</v>
      </c>
      <c r="AF8" s="25">
        <f t="shared" ref="AF8:AF27" si="1">D8/D$6</f>
        <v>0</v>
      </c>
      <c r="AG8" s="25">
        <f t="shared" ref="AG8:AG27" si="2">E8/E$6</f>
        <v>0</v>
      </c>
      <c r="AH8" s="25">
        <f t="shared" ref="AH8:AH27" si="3">F8/F$6</f>
        <v>0</v>
      </c>
      <c r="AI8" s="25">
        <f t="shared" ref="AI8:AI27" si="4">G8/G$6</f>
        <v>0</v>
      </c>
      <c r="AJ8" s="25">
        <f t="shared" ref="AJ8:AJ27" si="5">H8/H$6</f>
        <v>0</v>
      </c>
      <c r="AK8" s="25">
        <f t="shared" ref="AK8:AK27" si="6">I8/I$6</f>
        <v>0</v>
      </c>
      <c r="AL8" s="25">
        <f t="shared" ref="AL8:AL27" si="7">J8/J$6</f>
        <v>0</v>
      </c>
      <c r="AM8" s="25">
        <f t="shared" ref="AM8:AM27" si="8">K8/K$6</f>
        <v>0</v>
      </c>
      <c r="AN8" s="25">
        <f t="shared" ref="AN8:AN27" si="9">L8/L$6</f>
        <v>0</v>
      </c>
      <c r="AO8" s="24"/>
      <c r="AQ8" s="23">
        <v>2017</v>
      </c>
      <c r="AR8" s="25">
        <f>P8/P$6</f>
        <v>0</v>
      </c>
      <c r="AS8" s="25">
        <f t="shared" ref="AS8:AS27" si="10">Q8/Q$6</f>
        <v>0</v>
      </c>
      <c r="AT8" s="25">
        <f t="shared" ref="AT8:AT27" si="11">R8/R$6</f>
        <v>0</v>
      </c>
      <c r="AU8" s="25">
        <f t="shared" ref="AU8:AU27" si="12">S8/S$6</f>
        <v>0</v>
      </c>
      <c r="AV8" s="25">
        <f t="shared" ref="AV8:AV27" si="13">T8/T$6</f>
        <v>0</v>
      </c>
      <c r="AW8" s="25">
        <f t="shared" ref="AW8:AW27" si="14">U8/U$6</f>
        <v>0</v>
      </c>
      <c r="AX8" s="25">
        <f t="shared" ref="AX8:AX27" si="15">V8/V$6</f>
        <v>0</v>
      </c>
      <c r="AY8" s="25">
        <f t="shared" ref="AY8:AY27" si="16">W8/W$6</f>
        <v>0</v>
      </c>
      <c r="AZ8" s="25">
        <f t="shared" ref="AZ8:AZ27" si="17">X8/X$6</f>
        <v>0</v>
      </c>
      <c r="BA8" s="25">
        <f t="shared" ref="BA8:BA27" si="18">Y8/Y$6</f>
        <v>0</v>
      </c>
      <c r="BB8" s="25">
        <f t="shared" ref="BB8:BB27" si="19">Z8/Z$6</f>
        <v>0</v>
      </c>
      <c r="BC8" s="24"/>
    </row>
    <row r="9" spans="1:55" x14ac:dyDescent="0.25">
      <c r="A9" s="23">
        <v>2018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4"/>
      <c r="O9" s="23">
        <v>2018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4"/>
      <c r="AC9" s="23">
        <v>2018</v>
      </c>
      <c r="AD9" s="25">
        <f t="shared" ref="AD9:AD27" si="20">B9/B$6</f>
        <v>0</v>
      </c>
      <c r="AE9" s="25">
        <f t="shared" si="0"/>
        <v>0</v>
      </c>
      <c r="AF9" s="25">
        <f t="shared" si="1"/>
        <v>0</v>
      </c>
      <c r="AG9" s="25">
        <f t="shared" si="2"/>
        <v>0</v>
      </c>
      <c r="AH9" s="25">
        <f t="shared" si="3"/>
        <v>0</v>
      </c>
      <c r="AI9" s="25">
        <f t="shared" si="4"/>
        <v>0</v>
      </c>
      <c r="AJ9" s="25">
        <f t="shared" si="5"/>
        <v>0</v>
      </c>
      <c r="AK9" s="25">
        <f t="shared" si="6"/>
        <v>0</v>
      </c>
      <c r="AL9" s="25">
        <f t="shared" si="7"/>
        <v>0</v>
      </c>
      <c r="AM9" s="25">
        <f t="shared" si="8"/>
        <v>0</v>
      </c>
      <c r="AN9" s="25">
        <f t="shared" si="9"/>
        <v>0</v>
      </c>
      <c r="AO9" s="24"/>
      <c r="AQ9" s="23">
        <v>2018</v>
      </c>
      <c r="AR9" s="25">
        <f t="shared" ref="AR9:AR27" si="21">P9/P$6</f>
        <v>0</v>
      </c>
      <c r="AS9" s="25">
        <f t="shared" si="10"/>
        <v>0</v>
      </c>
      <c r="AT9" s="25">
        <f t="shared" si="11"/>
        <v>0</v>
      </c>
      <c r="AU9" s="25">
        <f t="shared" si="12"/>
        <v>0</v>
      </c>
      <c r="AV9" s="25">
        <f t="shared" si="13"/>
        <v>0</v>
      </c>
      <c r="AW9" s="25">
        <f t="shared" si="14"/>
        <v>0</v>
      </c>
      <c r="AX9" s="25">
        <f t="shared" si="15"/>
        <v>0</v>
      </c>
      <c r="AY9" s="25">
        <f t="shared" si="16"/>
        <v>0</v>
      </c>
      <c r="AZ9" s="25">
        <f t="shared" si="17"/>
        <v>0</v>
      </c>
      <c r="BA9" s="25">
        <f t="shared" si="18"/>
        <v>0</v>
      </c>
      <c r="BB9" s="25">
        <f t="shared" si="19"/>
        <v>0</v>
      </c>
      <c r="BC9" s="24"/>
    </row>
    <row r="10" spans="1:55" x14ac:dyDescent="0.25">
      <c r="A10" s="23">
        <v>2019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4"/>
      <c r="O10" s="23">
        <v>2019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4"/>
      <c r="AC10" s="23">
        <v>2019</v>
      </c>
      <c r="AD10" s="25">
        <f t="shared" si="20"/>
        <v>0</v>
      </c>
      <c r="AE10" s="25">
        <f t="shared" si="0"/>
        <v>0</v>
      </c>
      <c r="AF10" s="25">
        <f t="shared" si="1"/>
        <v>0</v>
      </c>
      <c r="AG10" s="25">
        <f t="shared" si="2"/>
        <v>0</v>
      </c>
      <c r="AH10" s="25">
        <f t="shared" si="3"/>
        <v>0</v>
      </c>
      <c r="AI10" s="25">
        <f t="shared" si="4"/>
        <v>0</v>
      </c>
      <c r="AJ10" s="25">
        <f t="shared" si="5"/>
        <v>0</v>
      </c>
      <c r="AK10" s="25">
        <f t="shared" si="6"/>
        <v>0</v>
      </c>
      <c r="AL10" s="25">
        <f t="shared" si="7"/>
        <v>0</v>
      </c>
      <c r="AM10" s="25">
        <f t="shared" si="8"/>
        <v>0</v>
      </c>
      <c r="AN10" s="25">
        <f t="shared" si="9"/>
        <v>0</v>
      </c>
      <c r="AO10" s="24"/>
      <c r="AQ10" s="23">
        <v>2019</v>
      </c>
      <c r="AR10" s="25">
        <f t="shared" si="21"/>
        <v>0</v>
      </c>
      <c r="AS10" s="25">
        <f t="shared" si="10"/>
        <v>0</v>
      </c>
      <c r="AT10" s="25">
        <f t="shared" si="11"/>
        <v>0</v>
      </c>
      <c r="AU10" s="25">
        <f t="shared" si="12"/>
        <v>0</v>
      </c>
      <c r="AV10" s="25">
        <f t="shared" si="13"/>
        <v>0</v>
      </c>
      <c r="AW10" s="25">
        <f t="shared" si="14"/>
        <v>0</v>
      </c>
      <c r="AX10" s="25">
        <f t="shared" si="15"/>
        <v>0</v>
      </c>
      <c r="AY10" s="25">
        <f t="shared" si="16"/>
        <v>0</v>
      </c>
      <c r="AZ10" s="25">
        <f t="shared" si="17"/>
        <v>0</v>
      </c>
      <c r="BA10" s="25">
        <f t="shared" si="18"/>
        <v>0</v>
      </c>
      <c r="BB10" s="25">
        <f t="shared" si="19"/>
        <v>0</v>
      </c>
      <c r="BC10" s="24"/>
    </row>
    <row r="11" spans="1:55" x14ac:dyDescent="0.25">
      <c r="A11" s="23">
        <v>2020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4"/>
      <c r="O11" s="23">
        <v>2020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4"/>
      <c r="AC11" s="23">
        <v>2020</v>
      </c>
      <c r="AD11" s="25">
        <f t="shared" si="20"/>
        <v>0</v>
      </c>
      <c r="AE11" s="25">
        <f t="shared" si="0"/>
        <v>0</v>
      </c>
      <c r="AF11" s="25">
        <f t="shared" si="1"/>
        <v>0</v>
      </c>
      <c r="AG11" s="25">
        <f t="shared" si="2"/>
        <v>0</v>
      </c>
      <c r="AH11" s="25">
        <f t="shared" si="3"/>
        <v>0</v>
      </c>
      <c r="AI11" s="25">
        <f t="shared" si="4"/>
        <v>0</v>
      </c>
      <c r="AJ11" s="25">
        <f t="shared" si="5"/>
        <v>0</v>
      </c>
      <c r="AK11" s="25">
        <f t="shared" si="6"/>
        <v>0</v>
      </c>
      <c r="AL11" s="25">
        <f t="shared" si="7"/>
        <v>0</v>
      </c>
      <c r="AM11" s="25">
        <f t="shared" si="8"/>
        <v>0</v>
      </c>
      <c r="AN11" s="25">
        <f t="shared" si="9"/>
        <v>0</v>
      </c>
      <c r="AO11" s="24"/>
      <c r="AQ11" s="23">
        <v>2020</v>
      </c>
      <c r="AR11" s="25">
        <f t="shared" si="21"/>
        <v>0</v>
      </c>
      <c r="AS11" s="25">
        <f t="shared" si="10"/>
        <v>0</v>
      </c>
      <c r="AT11" s="25">
        <f t="shared" si="11"/>
        <v>0</v>
      </c>
      <c r="AU11" s="25">
        <f t="shared" si="12"/>
        <v>0</v>
      </c>
      <c r="AV11" s="25">
        <f t="shared" si="13"/>
        <v>0</v>
      </c>
      <c r="AW11" s="25">
        <f t="shared" si="14"/>
        <v>0</v>
      </c>
      <c r="AX11" s="25">
        <f t="shared" si="15"/>
        <v>0</v>
      </c>
      <c r="AY11" s="25">
        <f t="shared" si="16"/>
        <v>0</v>
      </c>
      <c r="AZ11" s="25">
        <f t="shared" si="17"/>
        <v>0</v>
      </c>
      <c r="BA11" s="25">
        <f t="shared" si="18"/>
        <v>0</v>
      </c>
      <c r="BB11" s="25">
        <f t="shared" si="19"/>
        <v>0</v>
      </c>
      <c r="BC11" s="24"/>
    </row>
    <row r="12" spans="1:55" x14ac:dyDescent="0.25">
      <c r="A12" s="23">
        <v>2021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4"/>
      <c r="O12" s="23">
        <v>2021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4"/>
      <c r="AC12" s="23">
        <v>2021</v>
      </c>
      <c r="AD12" s="25">
        <f t="shared" si="20"/>
        <v>0</v>
      </c>
      <c r="AE12" s="25">
        <f t="shared" si="0"/>
        <v>0</v>
      </c>
      <c r="AF12" s="25">
        <f t="shared" si="1"/>
        <v>0</v>
      </c>
      <c r="AG12" s="25">
        <f t="shared" si="2"/>
        <v>0</v>
      </c>
      <c r="AH12" s="25">
        <f t="shared" si="3"/>
        <v>0</v>
      </c>
      <c r="AI12" s="25">
        <f t="shared" si="4"/>
        <v>0</v>
      </c>
      <c r="AJ12" s="25">
        <f t="shared" si="5"/>
        <v>0</v>
      </c>
      <c r="AK12" s="25">
        <f t="shared" si="6"/>
        <v>0</v>
      </c>
      <c r="AL12" s="25">
        <f t="shared" si="7"/>
        <v>0</v>
      </c>
      <c r="AM12" s="25">
        <f t="shared" si="8"/>
        <v>0</v>
      </c>
      <c r="AN12" s="25">
        <f t="shared" si="9"/>
        <v>0</v>
      </c>
      <c r="AO12" s="24"/>
      <c r="AQ12" s="23">
        <v>2021</v>
      </c>
      <c r="AR12" s="25">
        <f t="shared" si="21"/>
        <v>0</v>
      </c>
      <c r="AS12" s="25">
        <f t="shared" si="10"/>
        <v>0</v>
      </c>
      <c r="AT12" s="25">
        <f t="shared" si="11"/>
        <v>0</v>
      </c>
      <c r="AU12" s="25">
        <f t="shared" si="12"/>
        <v>0</v>
      </c>
      <c r="AV12" s="25">
        <f t="shared" si="13"/>
        <v>0</v>
      </c>
      <c r="AW12" s="25">
        <f t="shared" si="14"/>
        <v>0</v>
      </c>
      <c r="AX12" s="25">
        <f t="shared" si="15"/>
        <v>0</v>
      </c>
      <c r="AY12" s="25">
        <f t="shared" si="16"/>
        <v>0</v>
      </c>
      <c r="AZ12" s="25">
        <f t="shared" si="17"/>
        <v>0</v>
      </c>
      <c r="BA12" s="25">
        <f t="shared" si="18"/>
        <v>0</v>
      </c>
      <c r="BB12" s="25">
        <f t="shared" si="19"/>
        <v>0</v>
      </c>
      <c r="BC12" s="24"/>
    </row>
    <row r="13" spans="1:55" x14ac:dyDescent="0.25">
      <c r="A13" s="23">
        <v>2022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4"/>
      <c r="O13" s="23">
        <v>2022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4"/>
      <c r="AC13" s="23">
        <v>2022</v>
      </c>
      <c r="AD13" s="25">
        <f t="shared" si="20"/>
        <v>0</v>
      </c>
      <c r="AE13" s="25">
        <f t="shared" si="0"/>
        <v>0</v>
      </c>
      <c r="AF13" s="25">
        <f t="shared" si="1"/>
        <v>0</v>
      </c>
      <c r="AG13" s="25">
        <f t="shared" si="2"/>
        <v>0</v>
      </c>
      <c r="AH13" s="25">
        <f t="shared" si="3"/>
        <v>0</v>
      </c>
      <c r="AI13" s="25">
        <f t="shared" si="4"/>
        <v>0</v>
      </c>
      <c r="AJ13" s="25">
        <f t="shared" si="5"/>
        <v>0</v>
      </c>
      <c r="AK13" s="25">
        <f t="shared" si="6"/>
        <v>0</v>
      </c>
      <c r="AL13" s="25">
        <f t="shared" si="7"/>
        <v>0</v>
      </c>
      <c r="AM13" s="25">
        <f t="shared" si="8"/>
        <v>0</v>
      </c>
      <c r="AN13" s="25">
        <f t="shared" si="9"/>
        <v>0</v>
      </c>
      <c r="AO13" s="24"/>
      <c r="AQ13" s="23">
        <v>2022</v>
      </c>
      <c r="AR13" s="25">
        <f t="shared" si="21"/>
        <v>0</v>
      </c>
      <c r="AS13" s="25">
        <f t="shared" si="10"/>
        <v>0</v>
      </c>
      <c r="AT13" s="25">
        <f t="shared" si="11"/>
        <v>0</v>
      </c>
      <c r="AU13" s="25">
        <f t="shared" si="12"/>
        <v>0</v>
      </c>
      <c r="AV13" s="25">
        <f t="shared" si="13"/>
        <v>0</v>
      </c>
      <c r="AW13" s="25">
        <f t="shared" si="14"/>
        <v>0</v>
      </c>
      <c r="AX13" s="25">
        <f t="shared" si="15"/>
        <v>0</v>
      </c>
      <c r="AY13" s="25">
        <f t="shared" si="16"/>
        <v>0</v>
      </c>
      <c r="AZ13" s="25">
        <f t="shared" si="17"/>
        <v>0</v>
      </c>
      <c r="BA13" s="25">
        <f t="shared" si="18"/>
        <v>0</v>
      </c>
      <c r="BB13" s="25">
        <f t="shared" si="19"/>
        <v>0</v>
      </c>
      <c r="BC13" s="24"/>
    </row>
    <row r="14" spans="1:55" x14ac:dyDescent="0.25">
      <c r="A14" s="23">
        <v>2023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4"/>
      <c r="O14" s="23">
        <v>2023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4"/>
      <c r="AC14" s="23">
        <v>2023</v>
      </c>
      <c r="AD14" s="25">
        <f t="shared" si="20"/>
        <v>0</v>
      </c>
      <c r="AE14" s="25">
        <f t="shared" si="0"/>
        <v>0</v>
      </c>
      <c r="AF14" s="25">
        <f t="shared" si="1"/>
        <v>0</v>
      </c>
      <c r="AG14" s="25">
        <f t="shared" si="2"/>
        <v>0</v>
      </c>
      <c r="AH14" s="25">
        <f t="shared" si="3"/>
        <v>0</v>
      </c>
      <c r="AI14" s="25">
        <f t="shared" si="4"/>
        <v>0</v>
      </c>
      <c r="AJ14" s="25">
        <f t="shared" si="5"/>
        <v>0</v>
      </c>
      <c r="AK14" s="25">
        <f t="shared" si="6"/>
        <v>0</v>
      </c>
      <c r="AL14" s="25">
        <f t="shared" si="7"/>
        <v>0</v>
      </c>
      <c r="AM14" s="25">
        <f t="shared" si="8"/>
        <v>0</v>
      </c>
      <c r="AN14" s="25">
        <f t="shared" si="9"/>
        <v>0</v>
      </c>
      <c r="AO14" s="24"/>
      <c r="AQ14" s="23">
        <v>2023</v>
      </c>
      <c r="AR14" s="25">
        <f t="shared" si="21"/>
        <v>0</v>
      </c>
      <c r="AS14" s="25">
        <f t="shared" si="10"/>
        <v>0</v>
      </c>
      <c r="AT14" s="25">
        <f t="shared" si="11"/>
        <v>0</v>
      </c>
      <c r="AU14" s="25">
        <f t="shared" si="12"/>
        <v>0</v>
      </c>
      <c r="AV14" s="25">
        <f t="shared" si="13"/>
        <v>0</v>
      </c>
      <c r="AW14" s="25">
        <f t="shared" si="14"/>
        <v>0</v>
      </c>
      <c r="AX14" s="25">
        <f t="shared" si="15"/>
        <v>0</v>
      </c>
      <c r="AY14" s="25">
        <f t="shared" si="16"/>
        <v>0</v>
      </c>
      <c r="AZ14" s="25">
        <f t="shared" si="17"/>
        <v>0</v>
      </c>
      <c r="BA14" s="25">
        <f t="shared" si="18"/>
        <v>0</v>
      </c>
      <c r="BB14" s="25">
        <f t="shared" si="19"/>
        <v>0</v>
      </c>
      <c r="BC14" s="24"/>
    </row>
    <row r="15" spans="1:55" x14ac:dyDescent="0.25">
      <c r="A15" s="23">
        <v>2024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4"/>
      <c r="O15" s="23">
        <v>2024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4"/>
      <c r="AC15" s="23">
        <v>2024</v>
      </c>
      <c r="AD15" s="25">
        <f t="shared" si="20"/>
        <v>0</v>
      </c>
      <c r="AE15" s="25">
        <f t="shared" si="0"/>
        <v>0</v>
      </c>
      <c r="AF15" s="25">
        <f t="shared" si="1"/>
        <v>0</v>
      </c>
      <c r="AG15" s="25">
        <f t="shared" si="2"/>
        <v>0</v>
      </c>
      <c r="AH15" s="25">
        <f t="shared" si="3"/>
        <v>0</v>
      </c>
      <c r="AI15" s="25">
        <f t="shared" si="4"/>
        <v>0</v>
      </c>
      <c r="AJ15" s="25">
        <f t="shared" si="5"/>
        <v>0</v>
      </c>
      <c r="AK15" s="25">
        <f t="shared" si="6"/>
        <v>0</v>
      </c>
      <c r="AL15" s="25">
        <f t="shared" si="7"/>
        <v>0</v>
      </c>
      <c r="AM15" s="25">
        <f t="shared" si="8"/>
        <v>0</v>
      </c>
      <c r="AN15" s="25">
        <f t="shared" si="9"/>
        <v>0</v>
      </c>
      <c r="AO15" s="24"/>
      <c r="AQ15" s="23">
        <v>2024</v>
      </c>
      <c r="AR15" s="25">
        <f t="shared" si="21"/>
        <v>0</v>
      </c>
      <c r="AS15" s="25">
        <f t="shared" si="10"/>
        <v>0</v>
      </c>
      <c r="AT15" s="25">
        <f t="shared" si="11"/>
        <v>0</v>
      </c>
      <c r="AU15" s="25">
        <f t="shared" si="12"/>
        <v>0</v>
      </c>
      <c r="AV15" s="25">
        <f t="shared" si="13"/>
        <v>0</v>
      </c>
      <c r="AW15" s="25">
        <f t="shared" si="14"/>
        <v>0</v>
      </c>
      <c r="AX15" s="25">
        <f t="shared" si="15"/>
        <v>0</v>
      </c>
      <c r="AY15" s="25">
        <f t="shared" si="16"/>
        <v>0</v>
      </c>
      <c r="AZ15" s="25">
        <f t="shared" si="17"/>
        <v>0</v>
      </c>
      <c r="BA15" s="25">
        <f t="shared" si="18"/>
        <v>0</v>
      </c>
      <c r="BB15" s="25">
        <f t="shared" si="19"/>
        <v>0</v>
      </c>
      <c r="BC15" s="24"/>
    </row>
    <row r="16" spans="1:55" x14ac:dyDescent="0.25">
      <c r="A16" s="23">
        <v>2025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4"/>
      <c r="O16" s="23">
        <v>2025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4"/>
      <c r="AC16" s="23">
        <v>2025</v>
      </c>
      <c r="AD16" s="25">
        <f t="shared" si="20"/>
        <v>0</v>
      </c>
      <c r="AE16" s="25">
        <f t="shared" si="0"/>
        <v>0</v>
      </c>
      <c r="AF16" s="25">
        <f t="shared" si="1"/>
        <v>0</v>
      </c>
      <c r="AG16" s="25">
        <f t="shared" si="2"/>
        <v>0</v>
      </c>
      <c r="AH16" s="25">
        <f t="shared" si="3"/>
        <v>0</v>
      </c>
      <c r="AI16" s="25">
        <f t="shared" si="4"/>
        <v>0</v>
      </c>
      <c r="AJ16" s="25">
        <f t="shared" si="5"/>
        <v>0</v>
      </c>
      <c r="AK16" s="25">
        <f t="shared" si="6"/>
        <v>0</v>
      </c>
      <c r="AL16" s="25">
        <f t="shared" si="7"/>
        <v>0</v>
      </c>
      <c r="AM16" s="25">
        <f t="shared" si="8"/>
        <v>0</v>
      </c>
      <c r="AN16" s="25">
        <f t="shared" si="9"/>
        <v>0</v>
      </c>
      <c r="AO16" s="24"/>
      <c r="AQ16" s="23">
        <v>2025</v>
      </c>
      <c r="AR16" s="25">
        <f t="shared" si="21"/>
        <v>0</v>
      </c>
      <c r="AS16" s="25">
        <f t="shared" si="10"/>
        <v>0</v>
      </c>
      <c r="AT16" s="25">
        <f t="shared" si="11"/>
        <v>0</v>
      </c>
      <c r="AU16" s="25">
        <f t="shared" si="12"/>
        <v>0</v>
      </c>
      <c r="AV16" s="25">
        <f t="shared" si="13"/>
        <v>0</v>
      </c>
      <c r="AW16" s="25">
        <f t="shared" si="14"/>
        <v>0</v>
      </c>
      <c r="AX16" s="25">
        <f t="shared" si="15"/>
        <v>0</v>
      </c>
      <c r="AY16" s="25">
        <f t="shared" si="16"/>
        <v>0</v>
      </c>
      <c r="AZ16" s="25">
        <f t="shared" si="17"/>
        <v>0</v>
      </c>
      <c r="BA16" s="25">
        <f t="shared" si="18"/>
        <v>0</v>
      </c>
      <c r="BB16" s="25">
        <f t="shared" si="19"/>
        <v>0</v>
      </c>
      <c r="BC16" s="24"/>
    </row>
    <row r="17" spans="1:55" x14ac:dyDescent="0.25">
      <c r="A17" s="23">
        <v>2026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4"/>
      <c r="O17" s="23">
        <v>2026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4"/>
      <c r="AC17" s="23">
        <v>2026</v>
      </c>
      <c r="AD17" s="25">
        <f t="shared" si="20"/>
        <v>0</v>
      </c>
      <c r="AE17" s="25">
        <f t="shared" si="0"/>
        <v>0</v>
      </c>
      <c r="AF17" s="25">
        <f t="shared" si="1"/>
        <v>0</v>
      </c>
      <c r="AG17" s="25">
        <f t="shared" si="2"/>
        <v>0</v>
      </c>
      <c r="AH17" s="25">
        <f t="shared" si="3"/>
        <v>0</v>
      </c>
      <c r="AI17" s="25">
        <f t="shared" si="4"/>
        <v>0</v>
      </c>
      <c r="AJ17" s="25">
        <f t="shared" si="5"/>
        <v>0</v>
      </c>
      <c r="AK17" s="25">
        <f t="shared" si="6"/>
        <v>0</v>
      </c>
      <c r="AL17" s="25">
        <f t="shared" si="7"/>
        <v>0</v>
      </c>
      <c r="AM17" s="25">
        <f t="shared" si="8"/>
        <v>0</v>
      </c>
      <c r="AN17" s="25">
        <f t="shared" si="9"/>
        <v>0</v>
      </c>
      <c r="AO17" s="24"/>
      <c r="AQ17" s="23">
        <v>2026</v>
      </c>
      <c r="AR17" s="25">
        <f t="shared" si="21"/>
        <v>0</v>
      </c>
      <c r="AS17" s="25">
        <f t="shared" si="10"/>
        <v>0</v>
      </c>
      <c r="AT17" s="25">
        <f t="shared" si="11"/>
        <v>0</v>
      </c>
      <c r="AU17" s="25">
        <f t="shared" si="12"/>
        <v>0</v>
      </c>
      <c r="AV17" s="25">
        <f t="shared" si="13"/>
        <v>0</v>
      </c>
      <c r="AW17" s="25">
        <f t="shared" si="14"/>
        <v>0</v>
      </c>
      <c r="AX17" s="25">
        <f t="shared" si="15"/>
        <v>0</v>
      </c>
      <c r="AY17" s="25">
        <f t="shared" si="16"/>
        <v>0</v>
      </c>
      <c r="AZ17" s="25">
        <f t="shared" si="17"/>
        <v>0</v>
      </c>
      <c r="BA17" s="25">
        <f t="shared" si="18"/>
        <v>0</v>
      </c>
      <c r="BB17" s="25">
        <f t="shared" si="19"/>
        <v>0</v>
      </c>
      <c r="BC17" s="24"/>
    </row>
    <row r="18" spans="1:55" x14ac:dyDescent="0.25">
      <c r="A18" s="23">
        <v>2027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4"/>
      <c r="O18" s="23">
        <v>2027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4"/>
      <c r="AC18" s="23">
        <v>2027</v>
      </c>
      <c r="AD18" s="25">
        <f t="shared" si="20"/>
        <v>0</v>
      </c>
      <c r="AE18" s="25">
        <f t="shared" si="0"/>
        <v>0</v>
      </c>
      <c r="AF18" s="25">
        <f t="shared" si="1"/>
        <v>0</v>
      </c>
      <c r="AG18" s="25">
        <f t="shared" si="2"/>
        <v>0</v>
      </c>
      <c r="AH18" s="25">
        <f t="shared" si="3"/>
        <v>0</v>
      </c>
      <c r="AI18" s="25">
        <f t="shared" si="4"/>
        <v>0</v>
      </c>
      <c r="AJ18" s="25">
        <f t="shared" si="5"/>
        <v>0</v>
      </c>
      <c r="AK18" s="25">
        <f t="shared" si="6"/>
        <v>0</v>
      </c>
      <c r="AL18" s="25">
        <f t="shared" si="7"/>
        <v>0</v>
      </c>
      <c r="AM18" s="25">
        <f t="shared" si="8"/>
        <v>0</v>
      </c>
      <c r="AN18" s="25">
        <f t="shared" si="9"/>
        <v>0</v>
      </c>
      <c r="AO18" s="24"/>
      <c r="AQ18" s="23">
        <v>2027</v>
      </c>
      <c r="AR18" s="25">
        <f t="shared" si="21"/>
        <v>0</v>
      </c>
      <c r="AS18" s="25">
        <f t="shared" si="10"/>
        <v>0</v>
      </c>
      <c r="AT18" s="25">
        <f t="shared" si="11"/>
        <v>0</v>
      </c>
      <c r="AU18" s="25">
        <f t="shared" si="12"/>
        <v>0</v>
      </c>
      <c r="AV18" s="25">
        <f t="shared" si="13"/>
        <v>0</v>
      </c>
      <c r="AW18" s="25">
        <f t="shared" si="14"/>
        <v>0</v>
      </c>
      <c r="AX18" s="25">
        <f t="shared" si="15"/>
        <v>0</v>
      </c>
      <c r="AY18" s="25">
        <f t="shared" si="16"/>
        <v>0</v>
      </c>
      <c r="AZ18" s="25">
        <f t="shared" si="17"/>
        <v>0</v>
      </c>
      <c r="BA18" s="25">
        <f t="shared" si="18"/>
        <v>0</v>
      </c>
      <c r="BB18" s="25">
        <f t="shared" si="19"/>
        <v>0</v>
      </c>
      <c r="BC18" s="24"/>
    </row>
    <row r="19" spans="1:55" x14ac:dyDescent="0.25">
      <c r="A19" s="23">
        <v>2028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4"/>
      <c r="O19" s="23">
        <v>2028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4"/>
      <c r="AC19" s="23">
        <v>2028</v>
      </c>
      <c r="AD19" s="25">
        <f t="shared" si="20"/>
        <v>0</v>
      </c>
      <c r="AE19" s="25">
        <f t="shared" si="0"/>
        <v>0</v>
      </c>
      <c r="AF19" s="25">
        <f t="shared" si="1"/>
        <v>0</v>
      </c>
      <c r="AG19" s="25">
        <f t="shared" si="2"/>
        <v>0</v>
      </c>
      <c r="AH19" s="25">
        <f t="shared" si="3"/>
        <v>0</v>
      </c>
      <c r="AI19" s="25">
        <f t="shared" si="4"/>
        <v>0</v>
      </c>
      <c r="AJ19" s="25">
        <f t="shared" si="5"/>
        <v>0</v>
      </c>
      <c r="AK19" s="25">
        <f t="shared" si="6"/>
        <v>0</v>
      </c>
      <c r="AL19" s="25">
        <f t="shared" si="7"/>
        <v>0</v>
      </c>
      <c r="AM19" s="25">
        <f t="shared" si="8"/>
        <v>0</v>
      </c>
      <c r="AN19" s="25">
        <f t="shared" si="9"/>
        <v>0</v>
      </c>
      <c r="AO19" s="24"/>
      <c r="AQ19" s="23">
        <v>2028</v>
      </c>
      <c r="AR19" s="25">
        <f t="shared" si="21"/>
        <v>0</v>
      </c>
      <c r="AS19" s="25">
        <f t="shared" si="10"/>
        <v>0</v>
      </c>
      <c r="AT19" s="25">
        <f t="shared" si="11"/>
        <v>0</v>
      </c>
      <c r="AU19" s="25">
        <f t="shared" si="12"/>
        <v>0</v>
      </c>
      <c r="AV19" s="25">
        <f t="shared" si="13"/>
        <v>0</v>
      </c>
      <c r="AW19" s="25">
        <f t="shared" si="14"/>
        <v>0</v>
      </c>
      <c r="AX19" s="25">
        <f t="shared" si="15"/>
        <v>0</v>
      </c>
      <c r="AY19" s="25">
        <f t="shared" si="16"/>
        <v>0</v>
      </c>
      <c r="AZ19" s="25">
        <f t="shared" si="17"/>
        <v>0</v>
      </c>
      <c r="BA19" s="25">
        <f t="shared" si="18"/>
        <v>0</v>
      </c>
      <c r="BB19" s="25">
        <f t="shared" si="19"/>
        <v>0</v>
      </c>
      <c r="BC19" s="24"/>
    </row>
    <row r="20" spans="1:55" x14ac:dyDescent="0.25">
      <c r="A20" s="23">
        <v>2029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4"/>
      <c r="O20" s="23">
        <v>2029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4"/>
      <c r="AC20" s="23">
        <v>2029</v>
      </c>
      <c r="AD20" s="25">
        <f t="shared" si="20"/>
        <v>0</v>
      </c>
      <c r="AE20" s="25">
        <f t="shared" si="0"/>
        <v>0</v>
      </c>
      <c r="AF20" s="25">
        <f t="shared" si="1"/>
        <v>0</v>
      </c>
      <c r="AG20" s="25">
        <f t="shared" si="2"/>
        <v>0</v>
      </c>
      <c r="AH20" s="25">
        <f t="shared" si="3"/>
        <v>0</v>
      </c>
      <c r="AI20" s="25">
        <f t="shared" si="4"/>
        <v>0</v>
      </c>
      <c r="AJ20" s="25">
        <f t="shared" si="5"/>
        <v>0</v>
      </c>
      <c r="AK20" s="25">
        <f t="shared" si="6"/>
        <v>0</v>
      </c>
      <c r="AL20" s="25">
        <f t="shared" si="7"/>
        <v>0</v>
      </c>
      <c r="AM20" s="25">
        <f t="shared" si="8"/>
        <v>0</v>
      </c>
      <c r="AN20" s="25">
        <f t="shared" si="9"/>
        <v>0</v>
      </c>
      <c r="AO20" s="24"/>
      <c r="AQ20" s="23">
        <v>2029</v>
      </c>
      <c r="AR20" s="25">
        <f t="shared" si="21"/>
        <v>0</v>
      </c>
      <c r="AS20" s="25">
        <f t="shared" si="10"/>
        <v>0</v>
      </c>
      <c r="AT20" s="25">
        <f t="shared" si="11"/>
        <v>0</v>
      </c>
      <c r="AU20" s="25">
        <f t="shared" si="12"/>
        <v>0</v>
      </c>
      <c r="AV20" s="25">
        <f t="shared" si="13"/>
        <v>0</v>
      </c>
      <c r="AW20" s="25">
        <f t="shared" si="14"/>
        <v>0</v>
      </c>
      <c r="AX20" s="25">
        <f t="shared" si="15"/>
        <v>0</v>
      </c>
      <c r="AY20" s="25">
        <f t="shared" si="16"/>
        <v>0</v>
      </c>
      <c r="AZ20" s="25">
        <f t="shared" si="17"/>
        <v>0</v>
      </c>
      <c r="BA20" s="25">
        <f t="shared" si="18"/>
        <v>0</v>
      </c>
      <c r="BB20" s="25">
        <f t="shared" si="19"/>
        <v>0</v>
      </c>
      <c r="BC20" s="24"/>
    </row>
    <row r="21" spans="1:55" x14ac:dyDescent="0.25">
      <c r="A21" s="23">
        <v>2030</v>
      </c>
      <c r="B21" s="25">
        <v>339.1038284295629</v>
      </c>
      <c r="C21" s="25">
        <v>0</v>
      </c>
      <c r="D21" s="25">
        <v>0</v>
      </c>
      <c r="E21" s="25">
        <v>13.778450864302441</v>
      </c>
      <c r="F21" s="25">
        <v>0</v>
      </c>
      <c r="G21" s="25">
        <v>56.990600000000001</v>
      </c>
      <c r="H21" s="25">
        <v>25.437999999999999</v>
      </c>
      <c r="I21" s="25">
        <v>0</v>
      </c>
      <c r="J21" s="25">
        <v>0</v>
      </c>
      <c r="K21" s="25">
        <v>0</v>
      </c>
      <c r="L21" s="25">
        <v>12.5136</v>
      </c>
      <c r="M21" s="24"/>
      <c r="O21" s="23">
        <v>2030</v>
      </c>
      <c r="P21" s="25">
        <v>339.1038284295629</v>
      </c>
      <c r="Q21" s="25">
        <v>0</v>
      </c>
      <c r="R21" s="25">
        <v>0</v>
      </c>
      <c r="S21" s="25">
        <v>13.778450864302441</v>
      </c>
      <c r="T21" s="25">
        <v>0</v>
      </c>
      <c r="U21" s="25">
        <v>56.990600000000001</v>
      </c>
      <c r="V21" s="25">
        <v>25.437999999999999</v>
      </c>
      <c r="W21" s="25">
        <v>0</v>
      </c>
      <c r="X21" s="25">
        <v>0</v>
      </c>
      <c r="Y21" s="25">
        <v>0</v>
      </c>
      <c r="Z21" s="25">
        <v>12.5136</v>
      </c>
      <c r="AA21" s="24"/>
      <c r="AC21" s="23">
        <v>2030</v>
      </c>
      <c r="AD21" s="25">
        <f t="shared" si="20"/>
        <v>629.58600000000001</v>
      </c>
      <c r="AE21" s="25">
        <f t="shared" si="0"/>
        <v>0</v>
      </c>
      <c r="AF21" s="25">
        <f t="shared" si="1"/>
        <v>0</v>
      </c>
      <c r="AG21" s="25">
        <f t="shared" si="2"/>
        <v>21.262</v>
      </c>
      <c r="AH21" s="25">
        <f t="shared" si="3"/>
        <v>0</v>
      </c>
      <c r="AI21" s="25">
        <f t="shared" si="4"/>
        <v>360.7</v>
      </c>
      <c r="AJ21" s="25">
        <f t="shared" si="5"/>
        <v>161</v>
      </c>
      <c r="AK21" s="25">
        <f t="shared" si="6"/>
        <v>0</v>
      </c>
      <c r="AL21" s="25">
        <f t="shared" si="7"/>
        <v>0</v>
      </c>
      <c r="AM21" s="25">
        <f t="shared" si="8"/>
        <v>0</v>
      </c>
      <c r="AN21" s="25">
        <f t="shared" si="9"/>
        <v>79.2</v>
      </c>
      <c r="AO21" s="24"/>
      <c r="AQ21" s="23">
        <v>2030</v>
      </c>
      <c r="AR21" s="25">
        <f t="shared" si="21"/>
        <v>629.58600000000001</v>
      </c>
      <c r="AS21" s="25">
        <f t="shared" si="10"/>
        <v>0</v>
      </c>
      <c r="AT21" s="25">
        <f t="shared" si="11"/>
        <v>0</v>
      </c>
      <c r="AU21" s="25">
        <f t="shared" si="12"/>
        <v>21.262</v>
      </c>
      <c r="AV21" s="25">
        <f t="shared" si="13"/>
        <v>0</v>
      </c>
      <c r="AW21" s="25">
        <f t="shared" si="14"/>
        <v>360.7</v>
      </c>
      <c r="AX21" s="25">
        <f t="shared" si="15"/>
        <v>161</v>
      </c>
      <c r="AY21" s="25">
        <f t="shared" si="16"/>
        <v>0</v>
      </c>
      <c r="AZ21" s="25">
        <f t="shared" si="17"/>
        <v>0</v>
      </c>
      <c r="BA21" s="25">
        <f t="shared" si="18"/>
        <v>0</v>
      </c>
      <c r="BB21" s="25">
        <f t="shared" si="19"/>
        <v>79.2</v>
      </c>
      <c r="BC21" s="24"/>
    </row>
    <row r="22" spans="1:55" x14ac:dyDescent="0.25">
      <c r="A22" s="23">
        <v>2031</v>
      </c>
      <c r="B22" s="25">
        <v>339.1038284295629</v>
      </c>
      <c r="C22" s="25">
        <v>0</v>
      </c>
      <c r="D22" s="25">
        <v>0</v>
      </c>
      <c r="E22" s="25">
        <v>75.088085791439568</v>
      </c>
      <c r="F22" s="25">
        <v>0</v>
      </c>
      <c r="G22" s="25">
        <v>56.990600000000001</v>
      </c>
      <c r="H22" s="25">
        <v>25.437999999999999</v>
      </c>
      <c r="I22" s="25">
        <v>0</v>
      </c>
      <c r="J22" s="25">
        <v>0</v>
      </c>
      <c r="K22" s="25">
        <v>0</v>
      </c>
      <c r="L22" s="25">
        <v>12.5136</v>
      </c>
      <c r="M22" s="24"/>
      <c r="O22" s="23">
        <v>2031</v>
      </c>
      <c r="P22" s="25">
        <v>339.1038284295629</v>
      </c>
      <c r="Q22" s="25">
        <v>0</v>
      </c>
      <c r="R22" s="25">
        <v>0</v>
      </c>
      <c r="S22" s="25">
        <v>75.088085791439568</v>
      </c>
      <c r="T22" s="25">
        <v>0</v>
      </c>
      <c r="U22" s="25">
        <v>56.990600000000001</v>
      </c>
      <c r="V22" s="25">
        <v>25.437999999999999</v>
      </c>
      <c r="W22" s="25">
        <v>0</v>
      </c>
      <c r="X22" s="25">
        <v>0</v>
      </c>
      <c r="Y22" s="25">
        <v>0</v>
      </c>
      <c r="Z22" s="25">
        <v>12.5136</v>
      </c>
      <c r="AA22" s="24"/>
      <c r="AC22" s="23">
        <v>2031</v>
      </c>
      <c r="AD22" s="25">
        <f t="shared" si="20"/>
        <v>629.58600000000001</v>
      </c>
      <c r="AE22" s="25">
        <f t="shared" si="0"/>
        <v>0</v>
      </c>
      <c r="AF22" s="25">
        <f t="shared" si="1"/>
        <v>0</v>
      </c>
      <c r="AG22" s="25">
        <f t="shared" si="2"/>
        <v>115.87100000000001</v>
      </c>
      <c r="AH22" s="25">
        <f t="shared" si="3"/>
        <v>0</v>
      </c>
      <c r="AI22" s="25">
        <f t="shared" si="4"/>
        <v>360.7</v>
      </c>
      <c r="AJ22" s="25">
        <f t="shared" si="5"/>
        <v>161</v>
      </c>
      <c r="AK22" s="25">
        <f t="shared" si="6"/>
        <v>0</v>
      </c>
      <c r="AL22" s="25">
        <f t="shared" si="7"/>
        <v>0</v>
      </c>
      <c r="AM22" s="25">
        <f t="shared" si="8"/>
        <v>0</v>
      </c>
      <c r="AN22" s="25">
        <f t="shared" si="9"/>
        <v>79.2</v>
      </c>
      <c r="AO22" s="24"/>
      <c r="AQ22" s="23">
        <v>2031</v>
      </c>
      <c r="AR22" s="25">
        <f t="shared" si="21"/>
        <v>629.58600000000001</v>
      </c>
      <c r="AS22" s="25">
        <f t="shared" si="10"/>
        <v>0</v>
      </c>
      <c r="AT22" s="25">
        <f t="shared" si="11"/>
        <v>0</v>
      </c>
      <c r="AU22" s="25">
        <f t="shared" si="12"/>
        <v>115.87100000000001</v>
      </c>
      <c r="AV22" s="25">
        <f t="shared" si="13"/>
        <v>0</v>
      </c>
      <c r="AW22" s="25">
        <f t="shared" si="14"/>
        <v>360.7</v>
      </c>
      <c r="AX22" s="25">
        <f t="shared" si="15"/>
        <v>161</v>
      </c>
      <c r="AY22" s="25">
        <f t="shared" si="16"/>
        <v>0</v>
      </c>
      <c r="AZ22" s="25">
        <f t="shared" si="17"/>
        <v>0</v>
      </c>
      <c r="BA22" s="25">
        <f t="shared" si="18"/>
        <v>0</v>
      </c>
      <c r="BB22" s="25">
        <f t="shared" si="19"/>
        <v>79.2</v>
      </c>
      <c r="BC22" s="24"/>
    </row>
    <row r="23" spans="1:55" x14ac:dyDescent="0.25">
      <c r="A23" s="23">
        <v>2032</v>
      </c>
      <c r="B23" s="25">
        <v>345.58712504480951</v>
      </c>
      <c r="C23" s="25">
        <v>0</v>
      </c>
      <c r="D23" s="25">
        <v>0</v>
      </c>
      <c r="E23" s="25">
        <v>153.01908682799694</v>
      </c>
      <c r="F23" s="25">
        <v>0</v>
      </c>
      <c r="G23" s="25">
        <v>56.990600000000001</v>
      </c>
      <c r="H23" s="25">
        <v>25.437999999999999</v>
      </c>
      <c r="I23" s="25">
        <v>0</v>
      </c>
      <c r="J23" s="25">
        <v>0</v>
      </c>
      <c r="K23" s="25">
        <v>0</v>
      </c>
      <c r="L23" s="25">
        <v>12.5136</v>
      </c>
      <c r="M23" s="24"/>
      <c r="O23" s="23">
        <v>2032</v>
      </c>
      <c r="P23" s="25">
        <v>345.58712504480951</v>
      </c>
      <c r="Q23" s="25">
        <v>0</v>
      </c>
      <c r="R23" s="25">
        <v>0</v>
      </c>
      <c r="S23" s="25">
        <v>153.01908682799694</v>
      </c>
      <c r="T23" s="25">
        <v>0</v>
      </c>
      <c r="U23" s="25">
        <v>56.990600000000001</v>
      </c>
      <c r="V23" s="25">
        <v>25.437999999999999</v>
      </c>
      <c r="W23" s="25">
        <v>0</v>
      </c>
      <c r="X23" s="25">
        <v>0</v>
      </c>
      <c r="Y23" s="25">
        <v>0</v>
      </c>
      <c r="Z23" s="25">
        <v>12.5136</v>
      </c>
      <c r="AA23" s="24"/>
      <c r="AC23" s="23">
        <v>2032</v>
      </c>
      <c r="AD23" s="25">
        <f t="shared" si="20"/>
        <v>641.62300000000005</v>
      </c>
      <c r="AE23" s="25">
        <f t="shared" si="0"/>
        <v>0</v>
      </c>
      <c r="AF23" s="25">
        <f t="shared" si="1"/>
        <v>0</v>
      </c>
      <c r="AG23" s="25">
        <f t="shared" si="2"/>
        <v>236.12900000000002</v>
      </c>
      <c r="AH23" s="25">
        <f t="shared" si="3"/>
        <v>0</v>
      </c>
      <c r="AI23" s="25">
        <f t="shared" si="4"/>
        <v>360.7</v>
      </c>
      <c r="AJ23" s="25">
        <f t="shared" si="5"/>
        <v>161</v>
      </c>
      <c r="AK23" s="25">
        <f t="shared" si="6"/>
        <v>0</v>
      </c>
      <c r="AL23" s="25">
        <f t="shared" si="7"/>
        <v>0</v>
      </c>
      <c r="AM23" s="25">
        <f t="shared" si="8"/>
        <v>0</v>
      </c>
      <c r="AN23" s="25">
        <f t="shared" si="9"/>
        <v>79.2</v>
      </c>
      <c r="AO23" s="24"/>
      <c r="AQ23" s="23">
        <v>2032</v>
      </c>
      <c r="AR23" s="25">
        <f t="shared" si="21"/>
        <v>641.62300000000005</v>
      </c>
      <c r="AS23" s="25">
        <f t="shared" si="10"/>
        <v>0</v>
      </c>
      <c r="AT23" s="25">
        <f t="shared" si="11"/>
        <v>0</v>
      </c>
      <c r="AU23" s="25">
        <f t="shared" si="12"/>
        <v>236.12900000000002</v>
      </c>
      <c r="AV23" s="25">
        <f t="shared" si="13"/>
        <v>0</v>
      </c>
      <c r="AW23" s="25">
        <f t="shared" si="14"/>
        <v>360.7</v>
      </c>
      <c r="AX23" s="25">
        <f t="shared" si="15"/>
        <v>161</v>
      </c>
      <c r="AY23" s="25">
        <f t="shared" si="16"/>
        <v>0</v>
      </c>
      <c r="AZ23" s="25">
        <f t="shared" si="17"/>
        <v>0</v>
      </c>
      <c r="BA23" s="25">
        <f t="shared" si="18"/>
        <v>0</v>
      </c>
      <c r="BB23" s="25">
        <f t="shared" si="19"/>
        <v>79.2</v>
      </c>
      <c r="BC23" s="24"/>
    </row>
    <row r="24" spans="1:55" x14ac:dyDescent="0.25">
      <c r="A24" s="23">
        <v>2033</v>
      </c>
      <c r="B24" s="25">
        <v>350.09693999533368</v>
      </c>
      <c r="C24" s="25">
        <v>476.84316335025881</v>
      </c>
      <c r="D24" s="25">
        <v>0</v>
      </c>
      <c r="E24" s="25">
        <v>262.45285486043122</v>
      </c>
      <c r="F24" s="25">
        <v>0</v>
      </c>
      <c r="G24" s="25">
        <v>56.990600000000001</v>
      </c>
      <c r="H24" s="25">
        <v>37.287999999999997</v>
      </c>
      <c r="I24" s="25">
        <v>0</v>
      </c>
      <c r="J24" s="25">
        <v>0</v>
      </c>
      <c r="K24" s="25">
        <v>0</v>
      </c>
      <c r="L24" s="25">
        <v>12.5136</v>
      </c>
      <c r="M24" s="24"/>
      <c r="O24" s="23">
        <v>2033</v>
      </c>
      <c r="P24" s="25">
        <v>350.09693999533368</v>
      </c>
      <c r="Q24" s="25">
        <v>476.84316335025881</v>
      </c>
      <c r="R24" s="25">
        <v>0</v>
      </c>
      <c r="S24" s="25">
        <v>262.45285486043122</v>
      </c>
      <c r="T24" s="25">
        <v>0</v>
      </c>
      <c r="U24" s="25">
        <v>56.990600000000001</v>
      </c>
      <c r="V24" s="25">
        <v>37.287999999999997</v>
      </c>
      <c r="W24" s="25">
        <v>0</v>
      </c>
      <c r="X24" s="25">
        <v>0</v>
      </c>
      <c r="Y24" s="25">
        <v>0</v>
      </c>
      <c r="Z24" s="25">
        <v>12.5136</v>
      </c>
      <c r="AA24" s="24"/>
      <c r="AC24" s="23">
        <v>2033</v>
      </c>
      <c r="AD24" s="25">
        <f t="shared" si="20"/>
        <v>649.99599999999998</v>
      </c>
      <c r="AE24" s="25">
        <f t="shared" si="0"/>
        <v>799.10199999999998</v>
      </c>
      <c r="AF24" s="25">
        <f t="shared" si="1"/>
        <v>0</v>
      </c>
      <c r="AG24" s="25">
        <f t="shared" si="2"/>
        <v>405</v>
      </c>
      <c r="AH24" s="25">
        <f t="shared" si="3"/>
        <v>0</v>
      </c>
      <c r="AI24" s="25">
        <f t="shared" si="4"/>
        <v>360.7</v>
      </c>
      <c r="AJ24" s="25">
        <f t="shared" si="5"/>
        <v>235.99999999999997</v>
      </c>
      <c r="AK24" s="25">
        <f t="shared" si="6"/>
        <v>0</v>
      </c>
      <c r="AL24" s="25">
        <f t="shared" si="7"/>
        <v>0</v>
      </c>
      <c r="AM24" s="25">
        <f t="shared" si="8"/>
        <v>0</v>
      </c>
      <c r="AN24" s="25">
        <f t="shared" si="9"/>
        <v>79.2</v>
      </c>
      <c r="AO24" s="24"/>
      <c r="AQ24" s="23">
        <v>2033</v>
      </c>
      <c r="AR24" s="25">
        <f t="shared" si="21"/>
        <v>649.99599999999998</v>
      </c>
      <c r="AS24" s="25">
        <f t="shared" si="10"/>
        <v>799.10199999999998</v>
      </c>
      <c r="AT24" s="25">
        <f t="shared" si="11"/>
        <v>0</v>
      </c>
      <c r="AU24" s="25">
        <f t="shared" si="12"/>
        <v>405</v>
      </c>
      <c r="AV24" s="25">
        <f t="shared" si="13"/>
        <v>0</v>
      </c>
      <c r="AW24" s="25">
        <f t="shared" si="14"/>
        <v>360.7</v>
      </c>
      <c r="AX24" s="25">
        <f t="shared" si="15"/>
        <v>235.99999999999997</v>
      </c>
      <c r="AY24" s="25">
        <f t="shared" si="16"/>
        <v>0</v>
      </c>
      <c r="AZ24" s="25">
        <f t="shared" si="17"/>
        <v>0</v>
      </c>
      <c r="BA24" s="25">
        <f t="shared" si="18"/>
        <v>0</v>
      </c>
      <c r="BB24" s="25">
        <f t="shared" si="19"/>
        <v>79.2</v>
      </c>
      <c r="BC24" s="24"/>
    </row>
    <row r="25" spans="1:55" x14ac:dyDescent="0.25">
      <c r="A25" s="23">
        <v>2034</v>
      </c>
      <c r="B25" s="25">
        <v>350.09693999533368</v>
      </c>
      <c r="C25" s="25">
        <v>476.84316335025881</v>
      </c>
      <c r="D25" s="25">
        <v>0</v>
      </c>
      <c r="E25" s="25">
        <v>262.45285486043122</v>
      </c>
      <c r="F25" s="25">
        <v>0</v>
      </c>
      <c r="G25" s="25">
        <v>56.990600000000001</v>
      </c>
      <c r="H25" s="25">
        <v>37.287999999999997</v>
      </c>
      <c r="I25" s="25">
        <v>0</v>
      </c>
      <c r="J25" s="25">
        <v>0</v>
      </c>
      <c r="K25" s="25">
        <v>0</v>
      </c>
      <c r="L25" s="25">
        <v>12.5136</v>
      </c>
      <c r="M25" s="24"/>
      <c r="O25" s="23">
        <v>2034</v>
      </c>
      <c r="P25" s="25">
        <v>350.09693999533368</v>
      </c>
      <c r="Q25" s="25">
        <v>476.84316335025881</v>
      </c>
      <c r="R25" s="25">
        <v>0</v>
      </c>
      <c r="S25" s="25">
        <v>262.45285486043122</v>
      </c>
      <c r="T25" s="25">
        <v>0</v>
      </c>
      <c r="U25" s="25">
        <v>56.990600000000001</v>
      </c>
      <c r="V25" s="25">
        <v>37.287999999999997</v>
      </c>
      <c r="W25" s="25">
        <v>0</v>
      </c>
      <c r="X25" s="25">
        <v>0</v>
      </c>
      <c r="Y25" s="25">
        <v>0</v>
      </c>
      <c r="Z25" s="25">
        <v>12.5136</v>
      </c>
      <c r="AA25" s="24"/>
      <c r="AC25" s="23">
        <v>2034</v>
      </c>
      <c r="AD25" s="25">
        <f t="shared" si="20"/>
        <v>649.99599999999998</v>
      </c>
      <c r="AE25" s="25">
        <f t="shared" si="0"/>
        <v>799.10199999999998</v>
      </c>
      <c r="AF25" s="25">
        <f t="shared" si="1"/>
        <v>0</v>
      </c>
      <c r="AG25" s="25">
        <f t="shared" si="2"/>
        <v>405</v>
      </c>
      <c r="AH25" s="25">
        <f t="shared" si="3"/>
        <v>0</v>
      </c>
      <c r="AI25" s="25">
        <f t="shared" si="4"/>
        <v>360.7</v>
      </c>
      <c r="AJ25" s="25">
        <f t="shared" si="5"/>
        <v>235.99999999999997</v>
      </c>
      <c r="AK25" s="25">
        <f t="shared" si="6"/>
        <v>0</v>
      </c>
      <c r="AL25" s="25">
        <f t="shared" si="7"/>
        <v>0</v>
      </c>
      <c r="AM25" s="25">
        <f t="shared" si="8"/>
        <v>0</v>
      </c>
      <c r="AN25" s="25">
        <f t="shared" si="9"/>
        <v>79.2</v>
      </c>
      <c r="AO25" s="24"/>
      <c r="AQ25" s="23">
        <v>2034</v>
      </c>
      <c r="AR25" s="25">
        <f t="shared" si="21"/>
        <v>649.99599999999998</v>
      </c>
      <c r="AS25" s="25">
        <f t="shared" si="10"/>
        <v>799.10199999999998</v>
      </c>
      <c r="AT25" s="25">
        <f t="shared" si="11"/>
        <v>0</v>
      </c>
      <c r="AU25" s="25">
        <f t="shared" si="12"/>
        <v>405</v>
      </c>
      <c r="AV25" s="25">
        <f t="shared" si="13"/>
        <v>0</v>
      </c>
      <c r="AW25" s="25">
        <f t="shared" si="14"/>
        <v>360.7</v>
      </c>
      <c r="AX25" s="25">
        <f t="shared" si="15"/>
        <v>235.99999999999997</v>
      </c>
      <c r="AY25" s="25">
        <f t="shared" si="16"/>
        <v>0</v>
      </c>
      <c r="AZ25" s="25">
        <f t="shared" si="17"/>
        <v>0</v>
      </c>
      <c r="BA25" s="25">
        <f t="shared" si="18"/>
        <v>0</v>
      </c>
      <c r="BB25" s="25">
        <f t="shared" si="19"/>
        <v>79.2</v>
      </c>
      <c r="BC25" s="24"/>
    </row>
    <row r="26" spans="1:55" x14ac:dyDescent="0.25">
      <c r="A26" s="23">
        <v>2035</v>
      </c>
      <c r="B26" s="25">
        <v>350.09693999533368</v>
      </c>
      <c r="C26" s="25">
        <v>477.43988712688588</v>
      </c>
      <c r="D26" s="25">
        <v>1.8956146657799144</v>
      </c>
      <c r="E26" s="25">
        <v>262.45285486043122</v>
      </c>
      <c r="F26" s="25">
        <v>0</v>
      </c>
      <c r="G26" s="25">
        <v>56.990600000000001</v>
      </c>
      <c r="H26" s="25">
        <v>37.287999999999997</v>
      </c>
      <c r="I26" s="25">
        <v>0</v>
      </c>
      <c r="J26" s="25">
        <v>0</v>
      </c>
      <c r="K26" s="25">
        <v>0</v>
      </c>
      <c r="L26" s="25">
        <v>12.5136</v>
      </c>
      <c r="M26" s="24"/>
      <c r="O26" s="23">
        <v>2035</v>
      </c>
      <c r="P26" s="25">
        <v>350.09693999533368</v>
      </c>
      <c r="Q26" s="25">
        <v>477.43988712688588</v>
      </c>
      <c r="R26" s="25">
        <v>1.8956146657799144</v>
      </c>
      <c r="S26" s="25">
        <v>262.45285486043122</v>
      </c>
      <c r="T26" s="25">
        <v>0</v>
      </c>
      <c r="U26" s="25">
        <v>56.990600000000001</v>
      </c>
      <c r="V26" s="25">
        <v>37.287999999999997</v>
      </c>
      <c r="W26" s="25">
        <v>0</v>
      </c>
      <c r="X26" s="25">
        <v>0</v>
      </c>
      <c r="Y26" s="25">
        <v>0</v>
      </c>
      <c r="Z26" s="25">
        <v>12.5136</v>
      </c>
      <c r="AA26" s="24"/>
      <c r="AC26" s="23">
        <v>2035</v>
      </c>
      <c r="AD26" s="25">
        <f t="shared" si="20"/>
        <v>649.99599999999998</v>
      </c>
      <c r="AE26" s="25">
        <f t="shared" si="0"/>
        <v>800.10199999999998</v>
      </c>
      <c r="AF26" s="25">
        <f t="shared" si="1"/>
        <v>5</v>
      </c>
      <c r="AG26" s="25">
        <f t="shared" si="2"/>
        <v>405</v>
      </c>
      <c r="AH26" s="25">
        <f t="shared" si="3"/>
        <v>0</v>
      </c>
      <c r="AI26" s="25">
        <f t="shared" si="4"/>
        <v>360.7</v>
      </c>
      <c r="AJ26" s="25">
        <f t="shared" si="5"/>
        <v>235.99999999999997</v>
      </c>
      <c r="AK26" s="25">
        <f t="shared" si="6"/>
        <v>0</v>
      </c>
      <c r="AL26" s="25">
        <f t="shared" si="7"/>
        <v>0</v>
      </c>
      <c r="AM26" s="25">
        <f t="shared" si="8"/>
        <v>0</v>
      </c>
      <c r="AN26" s="25">
        <f t="shared" si="9"/>
        <v>79.2</v>
      </c>
      <c r="AO26" s="24"/>
      <c r="AQ26" s="23">
        <v>2035</v>
      </c>
      <c r="AR26" s="25">
        <f t="shared" si="21"/>
        <v>649.99599999999998</v>
      </c>
      <c r="AS26" s="25">
        <f t="shared" si="10"/>
        <v>800.10199999999998</v>
      </c>
      <c r="AT26" s="25">
        <f t="shared" si="11"/>
        <v>5</v>
      </c>
      <c r="AU26" s="25">
        <f t="shared" si="12"/>
        <v>405</v>
      </c>
      <c r="AV26" s="25">
        <f t="shared" si="13"/>
        <v>0</v>
      </c>
      <c r="AW26" s="25">
        <f t="shared" si="14"/>
        <v>360.7</v>
      </c>
      <c r="AX26" s="25">
        <f t="shared" si="15"/>
        <v>235.99999999999997</v>
      </c>
      <c r="AY26" s="25">
        <f t="shared" si="16"/>
        <v>0</v>
      </c>
      <c r="AZ26" s="25">
        <f t="shared" si="17"/>
        <v>0</v>
      </c>
      <c r="BA26" s="25">
        <f t="shared" si="18"/>
        <v>0</v>
      </c>
      <c r="BB26" s="25">
        <f t="shared" si="19"/>
        <v>79.2</v>
      </c>
      <c r="BC26" s="24"/>
    </row>
    <row r="27" spans="1:55" x14ac:dyDescent="0.25">
      <c r="A27" s="26">
        <v>2036</v>
      </c>
      <c r="B27" s="27">
        <v>350.09693999533368</v>
      </c>
      <c r="C27" s="27">
        <v>477.43988712688588</v>
      </c>
      <c r="D27" s="27">
        <v>1.8956146657799144</v>
      </c>
      <c r="E27" s="27">
        <v>262.45285486043122</v>
      </c>
      <c r="F27" s="27">
        <v>0</v>
      </c>
      <c r="G27" s="27">
        <v>56.990600000000001</v>
      </c>
      <c r="H27" s="27">
        <v>37.287999999999997</v>
      </c>
      <c r="I27" s="27">
        <v>0</v>
      </c>
      <c r="J27" s="27">
        <v>0</v>
      </c>
      <c r="K27" s="27">
        <v>0</v>
      </c>
      <c r="L27" s="27">
        <v>12.5136</v>
      </c>
      <c r="M27" s="22"/>
      <c r="O27" s="26">
        <v>2036</v>
      </c>
      <c r="P27" s="27">
        <v>350.09693999533368</v>
      </c>
      <c r="Q27" s="27">
        <v>477.43988712688588</v>
      </c>
      <c r="R27" s="27">
        <v>1.8956146657799144</v>
      </c>
      <c r="S27" s="27">
        <v>262.45285486043122</v>
      </c>
      <c r="T27" s="27">
        <v>0</v>
      </c>
      <c r="U27" s="27">
        <v>56.990600000000001</v>
      </c>
      <c r="V27" s="27">
        <v>37.287999999999997</v>
      </c>
      <c r="W27" s="27">
        <v>0</v>
      </c>
      <c r="X27" s="27">
        <v>0</v>
      </c>
      <c r="Y27" s="27">
        <v>0</v>
      </c>
      <c r="Z27" s="27">
        <v>12.5136</v>
      </c>
      <c r="AA27" s="22"/>
      <c r="AC27" s="26">
        <v>2036</v>
      </c>
      <c r="AD27" s="27">
        <f t="shared" si="20"/>
        <v>649.99599999999998</v>
      </c>
      <c r="AE27" s="27">
        <f t="shared" si="0"/>
        <v>800.10199999999998</v>
      </c>
      <c r="AF27" s="27">
        <f t="shared" si="1"/>
        <v>5</v>
      </c>
      <c r="AG27" s="27">
        <f t="shared" si="2"/>
        <v>405</v>
      </c>
      <c r="AH27" s="27">
        <f t="shared" si="3"/>
        <v>0</v>
      </c>
      <c r="AI27" s="27">
        <f t="shared" si="4"/>
        <v>360.7</v>
      </c>
      <c r="AJ27" s="27">
        <f t="shared" si="5"/>
        <v>235.99999999999997</v>
      </c>
      <c r="AK27" s="27">
        <f t="shared" si="6"/>
        <v>0</v>
      </c>
      <c r="AL27" s="27">
        <f t="shared" si="7"/>
        <v>0</v>
      </c>
      <c r="AM27" s="27">
        <f t="shared" si="8"/>
        <v>0</v>
      </c>
      <c r="AN27" s="27">
        <f t="shared" si="9"/>
        <v>79.2</v>
      </c>
      <c r="AO27" s="22"/>
      <c r="AQ27" s="26">
        <v>2036</v>
      </c>
      <c r="AR27" s="27">
        <f t="shared" si="21"/>
        <v>649.99599999999998</v>
      </c>
      <c r="AS27" s="27">
        <f t="shared" si="10"/>
        <v>800.10199999999998</v>
      </c>
      <c r="AT27" s="27">
        <f t="shared" si="11"/>
        <v>5</v>
      </c>
      <c r="AU27" s="27">
        <f t="shared" si="12"/>
        <v>405</v>
      </c>
      <c r="AV27" s="27">
        <f t="shared" si="13"/>
        <v>0</v>
      </c>
      <c r="AW27" s="27">
        <f t="shared" si="14"/>
        <v>360.7</v>
      </c>
      <c r="AX27" s="27">
        <f t="shared" si="15"/>
        <v>235.99999999999997</v>
      </c>
      <c r="AY27" s="27">
        <f t="shared" si="16"/>
        <v>0</v>
      </c>
      <c r="AZ27" s="27">
        <f t="shared" si="17"/>
        <v>0</v>
      </c>
      <c r="BA27" s="27">
        <f t="shared" si="18"/>
        <v>0</v>
      </c>
      <c r="BB27" s="27">
        <f t="shared" si="19"/>
        <v>79.2</v>
      </c>
      <c r="BC27" s="22"/>
    </row>
    <row r="29" spans="1:55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25"/>
      <c r="T29" s="63"/>
      <c r="AE29" s="58"/>
      <c r="AJ29" s="66"/>
      <c r="BB29" s="66"/>
    </row>
    <row r="30" spans="1:55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25"/>
      <c r="T30" s="63"/>
    </row>
    <row r="31" spans="1:55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25"/>
      <c r="T31" s="63"/>
    </row>
    <row r="32" spans="1:55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25"/>
      <c r="T32" s="63"/>
    </row>
    <row r="33" spans="1:20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25"/>
      <c r="T33" s="63"/>
    </row>
    <row r="34" spans="1:20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25"/>
      <c r="T34" s="63"/>
    </row>
    <row r="35" spans="1:20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25"/>
      <c r="T35" s="63"/>
    </row>
    <row r="36" spans="1:20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25"/>
      <c r="T36" s="63"/>
    </row>
    <row r="37" spans="1:20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25"/>
      <c r="T37" s="63"/>
    </row>
    <row r="38" spans="1:20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25"/>
      <c r="T38" s="63"/>
    </row>
    <row r="39" spans="1:20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25"/>
      <c r="T39" s="63"/>
    </row>
    <row r="40" spans="1:20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25"/>
      <c r="T40" s="63"/>
    </row>
    <row r="41" spans="1:20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25"/>
      <c r="T41" s="63"/>
    </row>
    <row r="42" spans="1:20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25"/>
      <c r="T42" s="63"/>
    </row>
    <row r="43" spans="1:20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25"/>
      <c r="T43" s="63"/>
    </row>
    <row r="44" spans="1:20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25"/>
      <c r="T44" s="63"/>
    </row>
    <row r="45" spans="1:20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25"/>
      <c r="T45" s="63"/>
    </row>
    <row r="46" spans="1:20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25"/>
      <c r="T46" s="63"/>
    </row>
    <row r="47" spans="1:20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25"/>
      <c r="T47" s="63"/>
    </row>
    <row r="48" spans="1:20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25"/>
      <c r="T48" s="63"/>
    </row>
    <row r="49" spans="1:20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</vt:lpstr>
      <vt:lpstr>AC</vt:lpstr>
      <vt:lpstr>Displacement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2018-09-25T17:53:24Z</dcterms:created>
  <dcterms:modified xsi:type="dcterms:W3CDTF">2018-09-25T20:15:37Z</dcterms:modified>
  <cp:contentStatus/>
</cp:coreProperties>
</file>