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70" windowHeight="10935" tabRatio="817"/>
  </bookViews>
  <sheets>
    <sheet name="Reporting Templates" sheetId="3" r:id="rId1"/>
  </sheets>
  <definedNames>
    <definedName name="_xlnm.Print_Area" localSheetId="0">'Reporting Templates'!$A$1:$F$148</definedName>
  </definedNames>
  <calcPr calcId="152511"/>
</workbook>
</file>

<file path=xl/calcChain.xml><?xml version="1.0" encoding="utf-8"?>
<calcChain xmlns="http://schemas.openxmlformats.org/spreadsheetml/2006/main">
  <c r="E107" i="3" l="1"/>
  <c r="C74" i="3" l="1"/>
  <c r="B74" i="3"/>
  <c r="D73" i="3"/>
  <c r="D72" i="3"/>
  <c r="D71" i="3"/>
  <c r="D70" i="3"/>
  <c r="D69" i="3"/>
  <c r="D68" i="3"/>
  <c r="C27" i="3"/>
  <c r="B27" i="3"/>
  <c r="D26" i="3"/>
  <c r="D25" i="3"/>
  <c r="D23" i="3"/>
  <c r="D22" i="3"/>
  <c r="D21" i="3"/>
  <c r="D74" i="3" l="1"/>
  <c r="D27" i="3"/>
  <c r="B41" i="3"/>
  <c r="F14" i="3" l="1"/>
  <c r="C14" i="3"/>
  <c r="B14" i="3"/>
  <c r="F61" i="3"/>
  <c r="B61" i="3"/>
  <c r="C61" i="3"/>
  <c r="D9" i="3" l="1"/>
  <c r="D10" i="3"/>
  <c r="D12" i="3"/>
  <c r="D13" i="3"/>
  <c r="D8" i="3"/>
  <c r="D14" i="3" l="1"/>
  <c r="D56" i="3"/>
  <c r="D57" i="3"/>
  <c r="D58" i="3"/>
  <c r="D59" i="3"/>
  <c r="D60" i="3"/>
  <c r="D55" i="3"/>
  <c r="D61" i="3"/>
  <c r="C88" i="3" l="1"/>
  <c r="B88" i="3"/>
  <c r="D87" i="3"/>
  <c r="D86" i="3"/>
  <c r="D85" i="3"/>
  <c r="D84" i="3"/>
  <c r="D83" i="3"/>
  <c r="D82" i="3"/>
  <c r="D81" i="3"/>
  <c r="D88" i="3" l="1"/>
  <c r="C41" i="3"/>
  <c r="D40" i="3"/>
  <c r="D39" i="3"/>
  <c r="D38" i="3"/>
  <c r="D37" i="3"/>
  <c r="D36" i="3"/>
  <c r="D35" i="3"/>
  <c r="D34" i="3"/>
  <c r="D41" i="3" l="1"/>
  <c r="B126" i="3"/>
  <c r="E102" i="3"/>
</calcChain>
</file>

<file path=xl/sharedStrings.xml><?xml version="1.0" encoding="utf-8"?>
<sst xmlns="http://schemas.openxmlformats.org/spreadsheetml/2006/main" count="105" uniqueCount="44">
  <si>
    <t>Fuel Cell</t>
  </si>
  <si>
    <t>Hydro</t>
  </si>
  <si>
    <t>Solar</t>
  </si>
  <si>
    <t>Wind</t>
  </si>
  <si>
    <t>Total</t>
  </si>
  <si>
    <t>Net Metering Facilities by Resource Type</t>
  </si>
  <si>
    <t>Resource</t>
  </si>
  <si>
    <t>Total Facilities</t>
  </si>
  <si>
    <t>Solar and Wind</t>
  </si>
  <si>
    <t>Non-Net Metering Facilities by Resource Type</t>
  </si>
  <si>
    <t>3. Total kW Combined Capacity</t>
  </si>
  <si>
    <t>2. Individual Capacity of Each Installation</t>
  </si>
  <si>
    <t>Customers</t>
  </si>
  <si>
    <t>kWh</t>
  </si>
  <si>
    <t>Value</t>
  </si>
  <si>
    <t>Total Value</t>
  </si>
  <si>
    <t>8. Measurement to Cap</t>
  </si>
  <si>
    <t>See Attachment A</t>
  </si>
  <si>
    <t>There are no unforeseen problems or barriers.</t>
  </si>
  <si>
    <t>Thermal</t>
  </si>
  <si>
    <t>Gas</t>
  </si>
  <si>
    <t>Net Metering Generation Capacity by Resource Type (kW)</t>
  </si>
  <si>
    <t>Non-Net Metering Generation Capacity by Resource Type (MW)</t>
  </si>
  <si>
    <r>
      <rPr>
        <b/>
        <sz val="12"/>
        <color theme="1"/>
        <rFont val="Times New Roman"/>
        <family val="1"/>
      </rPr>
      <t>Historic to December 31, 2009</t>
    </r>
    <r>
      <rPr>
        <sz val="12"/>
        <color theme="1"/>
        <rFont val="Times New Roman"/>
        <family val="1"/>
      </rPr>
      <t xml:space="preserve">
The information provided for non-net metering facilities represents the Company’s best efforts to identify generation facilities that have been approved and are interconnected to PacifiCorp’s distribution system.  PacifiCorp has reviewed the generation facilities within the Balancing Authority and eliminated those that are interconnected to third parties or to the Company’s transmission system.  This list may not be complete because previously there were no requirements to maintain records based upon the point of interconnection with the distribution system.</t>
    </r>
  </si>
  <si>
    <t>The information provided for non-net metering facilities represents the Company’s best efforts to identify generation facilities that have been approved and are interconnected to PacifiCorp’s distribution system.  PacifiCorp has reviewed the generation facilities within the Balancing Authority and eliminated those that are interconnected to third parties or to the Company’s transmission system.  This list may not be complete because previously there were no requirements to maintain records based upon the point of interconnection with the distribution system.</t>
  </si>
  <si>
    <t>Other</t>
  </si>
  <si>
    <t>Excess Net Metering Generation per Month- kWh</t>
  </si>
  <si>
    <t>4. Number of Expired Credits per Customer</t>
  </si>
  <si>
    <t>6. Excess Net Metering Generation per Month</t>
  </si>
  <si>
    <t>Facilities as of March 31, 2017</t>
  </si>
  <si>
    <t>New Facilities              April 1, 2017 to March 31, 2018</t>
  </si>
  <si>
    <t>New Facilities              January 1, 2017 to December 31, 2017</t>
  </si>
  <si>
    <t>1. Number of Customer Generation Systems (Data for report compiled on 6/5/2018)</t>
  </si>
  <si>
    <t>Customer Generation Facilities by Resource Type</t>
  </si>
  <si>
    <t>Customer Generation Capacity by Resource Type (kW)</t>
  </si>
  <si>
    <t>Customer Generation Activity to Cap as of March 31, 2018</t>
  </si>
  <si>
    <t>Maximum Cap MW</t>
  </si>
  <si>
    <t>Current Enrolled MW</t>
  </si>
  <si>
    <t>5. Total Value of Expired Credits (as reported on June 13, 2018)</t>
  </si>
  <si>
    <t>Expired Credits at End of Annualized Period (Schedule 136)</t>
  </si>
  <si>
    <t>Expired Credits at End of Annualized Period (Schedule 135)</t>
  </si>
  <si>
    <t>4a. Net Metering Excess Energy Valuation</t>
  </si>
  <si>
    <t>7. Unforeseen Problems or Barriers in the Tariff.</t>
  </si>
  <si>
    <t>See Attachment 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</si>
</sst>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quot;$&quot;#,##0.0000_);[Red]\(&quot;$&quot;#,##0.0000\)"/>
  </numFmts>
  <fonts count="9"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color theme="0"/>
      <name val="Times New Roman"/>
      <family val="1"/>
    </font>
    <font>
      <b/>
      <sz val="12"/>
      <name val="Times New Roman"/>
      <family val="1"/>
    </font>
    <font>
      <sz val="11"/>
      <name val="Calibri"/>
      <family val="2"/>
      <scheme val="minor"/>
    </font>
    <font>
      <sz val="10"/>
      <name val="Arial"/>
      <family val="2"/>
    </font>
    <font>
      <b/>
      <sz val="11"/>
      <color theme="1"/>
      <name val="Times New Roman"/>
      <family val="1"/>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0" fontId="7" fillId="0" borderId="0"/>
  </cellStyleXfs>
  <cellXfs count="86">
    <xf numFmtId="0" fontId="0" fillId="0" borderId="0" xfId="0"/>
    <xf numFmtId="0" fontId="6" fillId="0" borderId="0" xfId="0" applyFont="1" applyFill="1" applyBorder="1"/>
    <xf numFmtId="0" fontId="4" fillId="0" borderId="0" xfId="0" applyFont="1" applyFill="1" applyBorder="1" applyAlignment="1">
      <alignment horizontal="center" vertical="top" wrapText="1"/>
    </xf>
    <xf numFmtId="0" fontId="0" fillId="0" borderId="0" xfId="0" applyBorder="1"/>
    <xf numFmtId="0" fontId="2" fillId="0" borderId="7" xfId="0" applyFont="1" applyFill="1" applyBorder="1" applyAlignment="1">
      <alignment horizontal="center" vertical="top" wrapText="1"/>
    </xf>
    <xf numFmtId="0" fontId="0" fillId="0" borderId="0" xfId="0" applyFill="1"/>
    <xf numFmtId="0" fontId="2" fillId="0" borderId="6" xfId="0" applyFont="1" applyFill="1" applyBorder="1" applyAlignment="1">
      <alignment horizontal="center" vertical="top" wrapText="1"/>
    </xf>
    <xf numFmtId="0" fontId="2" fillId="0" borderId="8" xfId="0" applyFont="1" applyFill="1" applyBorder="1" applyAlignment="1">
      <alignment horizontal="center" vertical="top" wrapText="1"/>
    </xf>
    <xf numFmtId="0" fontId="3" fillId="0" borderId="6" xfId="0" applyFont="1" applyFill="1" applyBorder="1" applyAlignment="1">
      <alignment horizontal="center" vertical="top" wrapText="1"/>
    </xf>
    <xf numFmtId="3" fontId="0" fillId="0" borderId="0" xfId="0" applyNumberFormat="1" applyFill="1"/>
    <xf numFmtId="0" fontId="3" fillId="0" borderId="4" xfId="0" applyFont="1" applyFill="1" applyBorder="1" applyAlignment="1">
      <alignment horizontal="center" vertical="top" wrapText="1"/>
    </xf>
    <xf numFmtId="0" fontId="6" fillId="0" borderId="0" xfId="0" applyFont="1" applyFill="1"/>
    <xf numFmtId="0" fontId="5" fillId="0" borderId="0" xfId="0" applyFont="1" applyFill="1" applyBorder="1" applyAlignment="1">
      <alignment horizontal="center" vertical="top" wrapText="1"/>
    </xf>
    <xf numFmtId="0" fontId="5"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2" fillId="0" borderId="4" xfId="0" applyFont="1" applyFill="1" applyBorder="1"/>
    <xf numFmtId="0" fontId="2" fillId="0" borderId="7" xfId="0" applyFont="1" applyFill="1" applyBorder="1"/>
    <xf numFmtId="0" fontId="3" fillId="0" borderId="4" xfId="0" applyFont="1" applyFill="1" applyBorder="1"/>
    <xf numFmtId="0" fontId="2" fillId="0" borderId="4" xfId="0" applyFont="1" applyFill="1" applyBorder="1" applyAlignment="1">
      <alignment horizontal="center" vertical="top" wrapText="1"/>
    </xf>
    <xf numFmtId="0" fontId="0" fillId="0" borderId="0" xfId="0" applyFill="1" applyBorder="1"/>
    <xf numFmtId="164" fontId="2" fillId="0" borderId="0" xfId="0" applyNumberFormat="1"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0" fontId="0" fillId="0" borderId="0" xfId="0" applyFill="1" applyAlignment="1">
      <alignment horizontal="center"/>
    </xf>
    <xf numFmtId="0" fontId="2" fillId="0" borderId="3" xfId="0" applyFont="1" applyFill="1" applyBorder="1" applyAlignment="1">
      <alignment horizontal="center"/>
    </xf>
    <xf numFmtId="165" fontId="2" fillId="0" borderId="6" xfId="0" applyNumberFormat="1" applyFont="1" applyFill="1" applyBorder="1" applyAlignment="1">
      <alignment horizontal="center"/>
    </xf>
    <xf numFmtId="0" fontId="2" fillId="0" borderId="10" xfId="0" applyFont="1" applyFill="1" applyBorder="1" applyAlignment="1">
      <alignment horizontal="center" vertical="top" wrapText="1"/>
    </xf>
    <xf numFmtId="37" fontId="2" fillId="0" borderId="10" xfId="0" applyNumberFormat="1" applyFont="1" applyFill="1" applyBorder="1" applyAlignment="1">
      <alignment horizontal="center"/>
    </xf>
    <xf numFmtId="0" fontId="2" fillId="0" borderId="0" xfId="0" applyFont="1" applyFill="1" applyAlignment="1"/>
    <xf numFmtId="3" fontId="2" fillId="0" borderId="0" xfId="0" applyNumberFormat="1" applyFont="1" applyFill="1" applyAlignment="1">
      <alignment horizontal="center"/>
    </xf>
    <xf numFmtId="17" fontId="2" fillId="0" borderId="12" xfId="0" applyNumberFormat="1" applyFont="1" applyFill="1" applyBorder="1" applyAlignment="1">
      <alignment horizontal="center"/>
    </xf>
    <xf numFmtId="3" fontId="2" fillId="0" borderId="10" xfId="0" applyNumberFormat="1" applyFont="1" applyFill="1" applyBorder="1" applyAlignment="1">
      <alignment horizontal="center"/>
    </xf>
    <xf numFmtId="4" fontId="2" fillId="0" borderId="6" xfId="0" applyNumberFormat="1" applyFont="1" applyFill="1" applyBorder="1" applyAlignment="1">
      <alignment horizontal="center" vertical="top" wrapText="1"/>
    </xf>
    <xf numFmtId="4" fontId="0" fillId="0" borderId="0" xfId="0" applyNumberFormat="1" applyFill="1"/>
    <xf numFmtId="4" fontId="2" fillId="0" borderId="4" xfId="0" applyNumberFormat="1" applyFont="1" applyFill="1" applyBorder="1" applyAlignment="1">
      <alignment horizontal="center" vertical="top" wrapText="1"/>
    </xf>
    <xf numFmtId="4" fontId="2" fillId="0" borderId="8" xfId="0" applyNumberFormat="1" applyFont="1" applyFill="1" applyBorder="1" applyAlignment="1">
      <alignment horizontal="center" vertical="top" wrapText="1"/>
    </xf>
    <xf numFmtId="4" fontId="2" fillId="0" borderId="7" xfId="0" applyNumberFormat="1" applyFont="1" applyFill="1" applyBorder="1" applyAlignment="1">
      <alignment horizontal="center" vertical="top" wrapText="1"/>
    </xf>
    <xf numFmtId="4" fontId="3" fillId="0" borderId="6"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0" fontId="8" fillId="0" borderId="0" xfId="0" applyFont="1" applyFill="1"/>
    <xf numFmtId="0" fontId="3" fillId="0" borderId="0" xfId="0" applyFont="1" applyFill="1"/>
    <xf numFmtId="0" fontId="2" fillId="2" borderId="4" xfId="0" applyFont="1" applyFill="1" applyBorder="1"/>
    <xf numFmtId="0" fontId="2" fillId="2" borderId="6" xfId="0" applyFont="1" applyFill="1" applyBorder="1" applyAlignment="1">
      <alignment horizontal="center" vertical="top" wrapText="1"/>
    </xf>
    <xf numFmtId="0" fontId="2" fillId="2" borderId="7" xfId="0" applyFont="1" applyFill="1" applyBorder="1"/>
    <xf numFmtId="0" fontId="2" fillId="2" borderId="8" xfId="0" applyFont="1" applyFill="1" applyBorder="1" applyAlignment="1">
      <alignment horizontal="center" vertical="top" wrapText="1"/>
    </xf>
    <xf numFmtId="0" fontId="3" fillId="2" borderId="4" xfId="0" applyFont="1" applyFill="1" applyBorder="1"/>
    <xf numFmtId="0" fontId="3" fillId="2" borderId="6" xfId="0" applyFont="1" applyFill="1" applyBorder="1" applyAlignment="1">
      <alignment horizontal="center" vertical="top" wrapText="1"/>
    </xf>
    <xf numFmtId="2" fontId="2" fillId="2" borderId="8"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xf numFmtId="0" fontId="3" fillId="0" borderId="0" xfId="0"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2" fillId="0" borderId="3" xfId="0" applyFont="1" applyFill="1" applyBorder="1" applyAlignment="1">
      <alignment horizontal="center"/>
    </xf>
    <xf numFmtId="0" fontId="2" fillId="0" borderId="0" xfId="0" applyFont="1" applyFill="1" applyAlignment="1">
      <alignment horizontal="center"/>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2" fillId="0" borderId="9" xfId="0" applyFont="1" applyFill="1" applyBorder="1" applyAlignment="1">
      <alignment horizontal="center" vertical="top"/>
    </xf>
    <xf numFmtId="0" fontId="2" fillId="0" borderId="5" xfId="0" applyFont="1" applyFill="1" applyBorder="1" applyAlignment="1">
      <alignment horizontal="center" vertical="top"/>
    </xf>
    <xf numFmtId="0" fontId="2" fillId="0" borderId="4" xfId="0" applyFont="1" applyFill="1" applyBorder="1" applyAlignment="1">
      <alignment horizontal="center" vertical="top"/>
    </xf>
    <xf numFmtId="0" fontId="2" fillId="0" borderId="9"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4" xfId="0" applyFont="1" applyFill="1" applyBorder="1" applyAlignment="1">
      <alignment horizontal="center" vertical="top" wrapText="1"/>
    </xf>
    <xf numFmtId="0" fontId="0" fillId="0" borderId="0" xfId="0" applyFill="1" applyAlignment="1">
      <alignment horizontal="left" wrapText="1"/>
    </xf>
    <xf numFmtId="0" fontId="2" fillId="0" borderId="0" xfId="0" applyFont="1" applyFill="1" applyAlignment="1">
      <alignment horizontal="center"/>
    </xf>
    <xf numFmtId="0" fontId="5" fillId="0" borderId="1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44" fontId="2" fillId="0" borderId="1" xfId="1" applyFont="1" applyFill="1" applyBorder="1" applyAlignment="1">
      <alignment horizontal="center" vertical="top" wrapText="1"/>
    </xf>
    <xf numFmtId="44" fontId="2" fillId="0" borderId="3" xfId="1" applyFont="1" applyFill="1" applyBorder="1" applyAlignment="1">
      <alignment horizontal="center" vertical="top" wrapText="1"/>
    </xf>
    <xf numFmtId="0" fontId="5" fillId="0" borderId="0" xfId="0" applyFont="1" applyFill="1" applyBorder="1" applyAlignment="1">
      <alignment horizontal="left" vertical="top" wrapText="1"/>
    </xf>
    <xf numFmtId="0" fontId="3" fillId="0" borderId="0" xfId="0" applyFont="1" applyFill="1" applyAlignment="1">
      <alignment horizontal="left" wrapText="1"/>
    </xf>
    <xf numFmtId="0" fontId="2" fillId="0" borderId="0" xfId="0" applyFont="1" applyFill="1" applyAlignment="1">
      <alignment horizontal="left" wrapText="1"/>
    </xf>
    <xf numFmtId="0" fontId="2" fillId="2" borderId="9" xfId="0" applyFont="1" applyFill="1" applyBorder="1" applyAlignment="1">
      <alignment horizontal="center" vertical="top"/>
    </xf>
    <xf numFmtId="0" fontId="2" fillId="2" borderId="5" xfId="0" applyFont="1" applyFill="1" applyBorder="1" applyAlignment="1">
      <alignment horizontal="center" vertical="top"/>
    </xf>
    <xf numFmtId="0" fontId="2" fillId="2" borderId="4" xfId="0" applyFont="1" applyFill="1" applyBorder="1" applyAlignment="1">
      <alignment horizontal="center" vertical="top"/>
    </xf>
    <xf numFmtId="0" fontId="2" fillId="0" borderId="1" xfId="0" applyFont="1" applyFill="1" applyBorder="1" applyAlignment="1">
      <alignment horizontal="center"/>
    </xf>
    <xf numFmtId="0" fontId="2" fillId="0" borderId="3" xfId="0" applyFont="1" applyFill="1" applyBorder="1" applyAlignment="1">
      <alignment horizontal="center"/>
    </xf>
    <xf numFmtId="3" fontId="2" fillId="0" borderId="1" xfId="0" applyNumberFormat="1" applyFont="1" applyFill="1" applyBorder="1" applyAlignment="1">
      <alignment horizontal="center"/>
    </xf>
    <xf numFmtId="0" fontId="5" fillId="0" borderId="13" xfId="0" applyFont="1" applyFill="1" applyBorder="1" applyAlignment="1">
      <alignment horizontal="center" vertical="top" wrapText="1"/>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Customer</a:t>
            </a:r>
            <a:r>
              <a:rPr lang="en-US" baseline="0"/>
              <a:t> Generation Activity to Cap as of </a:t>
            </a:r>
          </a:p>
          <a:p>
            <a:pPr>
              <a:defRPr/>
            </a:pPr>
            <a:r>
              <a:rPr lang="en-US" baseline="0"/>
              <a:t>March 31, 2018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'Reporting Templates'!$B$137:$C$137</c:f>
              <c:strCache>
                <c:ptCount val="2"/>
                <c:pt idx="0">
                  <c:v>Maximum Cap MW</c:v>
                </c:pt>
                <c:pt idx="1">
                  <c:v>Current Enrolled MW</c:v>
                </c:pt>
              </c:strCache>
            </c:strRef>
          </c:cat>
          <c:val>
            <c:numRef>
              <c:f>'Reporting Templates'!$B$138:$C$138</c:f>
              <c:numCache>
                <c:formatCode>General</c:formatCode>
                <c:ptCount val="2"/>
                <c:pt idx="0">
                  <c:v>170</c:v>
                </c:pt>
                <c:pt idx="1">
                  <c:v>5.0259200000000002</c:v>
                </c:pt>
              </c:numCache>
            </c:numRef>
          </c:val>
        </c:ser>
        <c:dLbls>
          <c:showLegendKey val="0"/>
          <c:showVal val="0"/>
          <c:showCatName val="0"/>
          <c:showSerName val="0"/>
          <c:showPercent val="0"/>
          <c:showBubbleSize val="0"/>
        </c:dLbls>
        <c:gapWidth val="182"/>
        <c:axId val="137891688"/>
        <c:axId val="137889728"/>
      </c:barChart>
      <c:catAx>
        <c:axId val="13789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889728"/>
        <c:crosses val="autoZero"/>
        <c:auto val="1"/>
        <c:lblAlgn val="ctr"/>
        <c:lblOffset val="100"/>
        <c:noMultiLvlLbl val="0"/>
      </c:catAx>
      <c:valAx>
        <c:axId val="137889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891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266700</xdr:colOff>
      <xdr:row>133</xdr:row>
      <xdr:rowOff>80962</xdr:rowOff>
    </xdr:from>
    <xdr:to>
      <xdr:col>3</xdr:col>
      <xdr:colOff>981075</xdr:colOff>
      <xdr:row>147</xdr:row>
      <xdr:rowOff>138112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J151"/>
  <sheetViews>
    <sheetView tabSelected="1" showWhiteSpace="0" zoomScaleNormal="100" zoomScaleSheetLayoutView="95" workbookViewId="0">
      <selection activeCell="K18" sqref="K18"/>
    </sheetView>
  </sheetViews>
  <sheetFormatPr defaultRowHeight="15" x14ac:dyDescent="0.25"/>
  <cols>
    <col min="1" max="1" width="16.5703125" customWidth="1"/>
    <col min="2" max="2" width="20.42578125" customWidth="1"/>
    <col min="3" max="3" width="20.85546875" customWidth="1"/>
    <col min="4" max="4" width="23.42578125" customWidth="1"/>
    <col min="5" max="5" width="1.7109375" customWidth="1"/>
    <col min="6" max="6" width="23.42578125" customWidth="1"/>
    <col min="8" max="8" width="11" bestFit="1" customWidth="1"/>
    <col min="11" max="11" width="11.28515625" bestFit="1" customWidth="1"/>
  </cols>
  <sheetData>
    <row r="2" spans="1:10" s="1" customFormat="1" ht="16.5" customHeight="1" x14ac:dyDescent="0.25">
      <c r="A2" s="76" t="s">
        <v>32</v>
      </c>
      <c r="B2" s="76"/>
      <c r="C2" s="76"/>
      <c r="D2" s="76"/>
      <c r="E2" s="76"/>
    </row>
    <row r="3" spans="1:10" s="5" customFormat="1" ht="15.75" thickBot="1" x14ac:dyDescent="0.3">
      <c r="A3" s="11"/>
      <c r="B3" s="11"/>
      <c r="C3" s="11"/>
      <c r="D3" s="11"/>
      <c r="E3" s="11"/>
      <c r="F3" s="11"/>
      <c r="G3" s="1"/>
      <c r="H3" s="1"/>
      <c r="I3" s="1"/>
      <c r="J3" s="1"/>
    </row>
    <row r="4" spans="1:10" s="5" customFormat="1" ht="16.5" customHeight="1" thickBot="1" x14ac:dyDescent="0.3">
      <c r="A4" s="54" t="s">
        <v>5</v>
      </c>
      <c r="B4" s="55"/>
      <c r="C4" s="55"/>
      <c r="D4" s="56"/>
      <c r="E4" s="12"/>
      <c r="F4" s="13"/>
      <c r="G4" s="1"/>
      <c r="H4" s="1"/>
      <c r="I4" s="1"/>
      <c r="J4" s="1"/>
    </row>
    <row r="5" spans="1:10" s="5" customFormat="1" ht="31.5" customHeight="1" x14ac:dyDescent="0.25">
      <c r="A5" s="57" t="s">
        <v>6</v>
      </c>
      <c r="B5" s="60" t="s">
        <v>29</v>
      </c>
      <c r="C5" s="60" t="s">
        <v>30</v>
      </c>
      <c r="D5" s="60" t="s">
        <v>7</v>
      </c>
      <c r="F5" s="60" t="s">
        <v>31</v>
      </c>
      <c r="G5" s="1"/>
      <c r="H5" s="1"/>
      <c r="I5" s="1"/>
      <c r="J5" s="1"/>
    </row>
    <row r="6" spans="1:10" s="5" customFormat="1" x14ac:dyDescent="0.25">
      <c r="A6" s="58"/>
      <c r="B6" s="61"/>
      <c r="C6" s="61"/>
      <c r="D6" s="61"/>
      <c r="F6" s="61"/>
      <c r="G6" s="1"/>
      <c r="H6" s="1"/>
      <c r="I6" s="1"/>
      <c r="J6" s="1"/>
    </row>
    <row r="7" spans="1:10" s="5" customFormat="1" ht="15.75" thickBot="1" x14ac:dyDescent="0.3">
      <c r="A7" s="59"/>
      <c r="B7" s="62"/>
      <c r="C7" s="62"/>
      <c r="D7" s="62"/>
      <c r="F7" s="62"/>
      <c r="G7" s="1"/>
      <c r="H7" s="1"/>
      <c r="I7" s="1"/>
      <c r="J7" s="1"/>
    </row>
    <row r="8" spans="1:10" s="5" customFormat="1" ht="16.5" thickBot="1" x14ac:dyDescent="0.3">
      <c r="A8" s="15" t="s">
        <v>2</v>
      </c>
      <c r="B8" s="6">
        <v>20565</v>
      </c>
      <c r="C8" s="6">
        <v>9370</v>
      </c>
      <c r="D8" s="6">
        <f>B8+C8</f>
        <v>29935</v>
      </c>
      <c r="F8" s="18">
        <v>10757</v>
      </c>
      <c r="G8" s="1"/>
      <c r="H8" s="1"/>
      <c r="I8" s="1"/>
      <c r="J8" s="1"/>
    </row>
    <row r="9" spans="1:10" s="5" customFormat="1" ht="16.5" thickBot="1" x14ac:dyDescent="0.3">
      <c r="A9" s="15" t="s">
        <v>3</v>
      </c>
      <c r="B9" s="6">
        <v>50</v>
      </c>
      <c r="C9" s="6">
        <v>0</v>
      </c>
      <c r="D9" s="6">
        <f t="shared" ref="D9:D13" si="0">B9+C9</f>
        <v>50</v>
      </c>
      <c r="F9" s="18">
        <v>0</v>
      </c>
    </row>
    <row r="10" spans="1:10" s="5" customFormat="1" ht="16.5" thickBot="1" x14ac:dyDescent="0.3">
      <c r="A10" s="15" t="s">
        <v>8</v>
      </c>
      <c r="B10" s="6">
        <v>24</v>
      </c>
      <c r="C10" s="6">
        <v>1</v>
      </c>
      <c r="D10" s="6">
        <f t="shared" si="0"/>
        <v>25</v>
      </c>
      <c r="F10" s="18">
        <v>1</v>
      </c>
    </row>
    <row r="11" spans="1:10" s="5" customFormat="1" ht="16.5" thickBot="1" x14ac:dyDescent="0.3">
      <c r="A11" s="15" t="s">
        <v>25</v>
      </c>
      <c r="B11" s="6">
        <v>0</v>
      </c>
      <c r="C11" s="6">
        <v>0</v>
      </c>
      <c r="D11" s="6">
        <v>0</v>
      </c>
      <c r="F11" s="18">
        <v>0</v>
      </c>
    </row>
    <row r="12" spans="1:10" s="5" customFormat="1" ht="16.5" thickBot="1" x14ac:dyDescent="0.3">
      <c r="A12" s="15" t="s">
        <v>1</v>
      </c>
      <c r="B12" s="6">
        <v>3</v>
      </c>
      <c r="C12" s="6">
        <v>1</v>
      </c>
      <c r="D12" s="6">
        <f t="shared" si="0"/>
        <v>4</v>
      </c>
      <c r="F12" s="18">
        <v>1</v>
      </c>
    </row>
    <row r="13" spans="1:10" s="5" customFormat="1" ht="16.5" thickBot="1" x14ac:dyDescent="0.3">
      <c r="A13" s="16" t="s">
        <v>0</v>
      </c>
      <c r="B13" s="7">
        <v>1</v>
      </c>
      <c r="C13" s="7">
        <v>0</v>
      </c>
      <c r="D13" s="6">
        <f t="shared" si="0"/>
        <v>1</v>
      </c>
      <c r="F13" s="4">
        <v>0</v>
      </c>
    </row>
    <row r="14" spans="1:10" s="5" customFormat="1" ht="17.25" thickTop="1" thickBot="1" x14ac:dyDescent="0.3">
      <c r="A14" s="17" t="s">
        <v>4</v>
      </c>
      <c r="B14" s="8">
        <f>SUM(B8+B9+B10+B11+B12+B13)</f>
        <v>20643</v>
      </c>
      <c r="C14" s="8">
        <f>SUM(C8+C9+C10+C11+C12+C13)</f>
        <v>9372</v>
      </c>
      <c r="D14" s="6">
        <f>SUM(D8:D13)</f>
        <v>30015</v>
      </c>
      <c r="F14" s="10">
        <f>SUM(F8+F9+F10+F11+F12+F13)</f>
        <v>10759</v>
      </c>
    </row>
    <row r="15" spans="1:10" s="5" customFormat="1" ht="15.75" x14ac:dyDescent="0.25">
      <c r="A15" s="48"/>
      <c r="B15" s="49"/>
      <c r="C15" s="49"/>
      <c r="D15" s="47"/>
      <c r="F15" s="49"/>
    </row>
    <row r="16" spans="1:10" ht="15.75" thickBot="1" x14ac:dyDescent="0.3">
      <c r="A16" s="5"/>
      <c r="B16" s="5"/>
      <c r="C16" s="5"/>
      <c r="D16" s="5"/>
      <c r="E16" s="5"/>
      <c r="F16" s="5"/>
    </row>
    <row r="17" spans="1:6" ht="16.5" thickBot="1" x14ac:dyDescent="0.3">
      <c r="A17" s="54" t="s">
        <v>33</v>
      </c>
      <c r="B17" s="55"/>
      <c r="C17" s="55"/>
      <c r="D17" s="56"/>
      <c r="E17" s="5"/>
      <c r="F17" s="5"/>
    </row>
    <row r="18" spans="1:6" x14ac:dyDescent="0.25">
      <c r="A18" s="57" t="s">
        <v>6</v>
      </c>
      <c r="B18" s="60" t="s">
        <v>29</v>
      </c>
      <c r="C18" s="60" t="s">
        <v>30</v>
      </c>
      <c r="D18" s="60" t="s">
        <v>7</v>
      </c>
      <c r="E18" s="5"/>
      <c r="F18" s="5"/>
    </row>
    <row r="19" spans="1:6" x14ac:dyDescent="0.25">
      <c r="A19" s="58"/>
      <c r="B19" s="61"/>
      <c r="C19" s="61"/>
      <c r="D19" s="61"/>
      <c r="E19" s="5"/>
      <c r="F19" s="5"/>
    </row>
    <row r="20" spans="1:6" ht="15.75" thickBot="1" x14ac:dyDescent="0.3">
      <c r="A20" s="59"/>
      <c r="B20" s="62"/>
      <c r="C20" s="62"/>
      <c r="D20" s="62"/>
      <c r="E20" s="5"/>
      <c r="F20" s="5"/>
    </row>
    <row r="21" spans="1:6" ht="16.5" thickBot="1" x14ac:dyDescent="0.3">
      <c r="A21" s="15" t="s">
        <v>2</v>
      </c>
      <c r="B21" s="6">
        <v>0</v>
      </c>
      <c r="C21" s="6">
        <v>212</v>
      </c>
      <c r="D21" s="6">
        <f>B21+C21</f>
        <v>212</v>
      </c>
      <c r="E21" s="5"/>
      <c r="F21" s="5"/>
    </row>
    <row r="22" spans="1:6" ht="16.5" thickBot="1" x14ac:dyDescent="0.3">
      <c r="A22" s="15" t="s">
        <v>3</v>
      </c>
      <c r="B22" s="6">
        <v>0</v>
      </c>
      <c r="C22" s="6">
        <v>0</v>
      </c>
      <c r="D22" s="6">
        <f t="shared" ref="D22:D23" si="1">B22+C22</f>
        <v>0</v>
      </c>
      <c r="E22" s="5"/>
      <c r="F22" s="5"/>
    </row>
    <row r="23" spans="1:6" ht="16.5" thickBot="1" x14ac:dyDescent="0.3">
      <c r="A23" s="15" t="s">
        <v>8</v>
      </c>
      <c r="B23" s="6">
        <v>0</v>
      </c>
      <c r="C23" s="6">
        <v>0</v>
      </c>
      <c r="D23" s="6">
        <f t="shared" si="1"/>
        <v>0</v>
      </c>
      <c r="E23" s="5"/>
      <c r="F23" s="5"/>
    </row>
    <row r="24" spans="1:6" ht="16.5" thickBot="1" x14ac:dyDescent="0.3">
      <c r="A24" s="15" t="s">
        <v>25</v>
      </c>
      <c r="B24" s="6">
        <v>0</v>
      </c>
      <c r="C24" s="6">
        <v>0</v>
      </c>
      <c r="D24" s="6">
        <v>0</v>
      </c>
      <c r="E24" s="5"/>
      <c r="F24" s="5"/>
    </row>
    <row r="25" spans="1:6" ht="16.5" thickBot="1" x14ac:dyDescent="0.3">
      <c r="A25" s="15" t="s">
        <v>1</v>
      </c>
      <c r="B25" s="6">
        <v>0</v>
      </c>
      <c r="C25" s="6">
        <v>0</v>
      </c>
      <c r="D25" s="6">
        <f t="shared" ref="D25:D26" si="2">B25+C25</f>
        <v>0</v>
      </c>
      <c r="E25" s="5"/>
      <c r="F25" s="5"/>
    </row>
    <row r="26" spans="1:6" ht="16.5" thickBot="1" x14ac:dyDescent="0.3">
      <c r="A26" s="16" t="s">
        <v>0</v>
      </c>
      <c r="B26" s="7">
        <v>0</v>
      </c>
      <c r="C26" s="7">
        <v>0</v>
      </c>
      <c r="D26" s="6">
        <f t="shared" si="2"/>
        <v>0</v>
      </c>
      <c r="E26" s="5"/>
      <c r="F26" s="5"/>
    </row>
    <row r="27" spans="1:6" ht="17.25" thickTop="1" thickBot="1" x14ac:dyDescent="0.3">
      <c r="A27" s="17" t="s">
        <v>4</v>
      </c>
      <c r="B27" s="8">
        <f>SUM(B21+B22+B23+B24+B25+B26)</f>
        <v>0</v>
      </c>
      <c r="C27" s="8">
        <f>SUM(C21+C22+C23+C24+C25+C26)</f>
        <v>212</v>
      </c>
      <c r="D27" s="6">
        <f>SUM(D21:D26)</f>
        <v>212</v>
      </c>
      <c r="E27" s="5"/>
      <c r="F27" s="5"/>
    </row>
    <row r="28" spans="1:6" ht="15.75" x14ac:dyDescent="0.25">
      <c r="A28" s="48"/>
      <c r="B28" s="49"/>
      <c r="C28" s="49"/>
      <c r="D28" s="47"/>
      <c r="E28" s="5"/>
      <c r="F28" s="5"/>
    </row>
    <row r="29" spans="1:6" ht="15.75" thickBot="1" x14ac:dyDescent="0.3">
      <c r="A29" s="5"/>
      <c r="B29" s="5"/>
      <c r="C29" s="5"/>
      <c r="D29" s="5"/>
      <c r="E29" s="5"/>
      <c r="F29" s="5"/>
    </row>
    <row r="30" spans="1:6" ht="16.5" customHeight="1" thickBot="1" x14ac:dyDescent="0.3">
      <c r="A30" s="63" t="s">
        <v>9</v>
      </c>
      <c r="B30" s="64"/>
      <c r="C30" s="64"/>
      <c r="D30" s="65"/>
      <c r="E30" s="2"/>
      <c r="F30" s="5"/>
    </row>
    <row r="31" spans="1:6" ht="16.5" customHeight="1" x14ac:dyDescent="0.25">
      <c r="A31" s="79" t="s">
        <v>6</v>
      </c>
      <c r="B31" s="66" t="s">
        <v>29</v>
      </c>
      <c r="C31" s="66" t="s">
        <v>30</v>
      </c>
      <c r="D31" s="66" t="s">
        <v>7</v>
      </c>
      <c r="E31" s="5"/>
      <c r="F31" s="5"/>
    </row>
    <row r="32" spans="1:6" ht="15" customHeight="1" x14ac:dyDescent="0.25">
      <c r="A32" s="80"/>
      <c r="B32" s="67"/>
      <c r="C32" s="67"/>
      <c r="D32" s="67"/>
      <c r="E32" s="5"/>
      <c r="F32" s="5"/>
    </row>
    <row r="33" spans="1:6" ht="15" customHeight="1" thickBot="1" x14ac:dyDescent="0.3">
      <c r="A33" s="81"/>
      <c r="B33" s="68"/>
      <c r="C33" s="68"/>
      <c r="D33" s="68"/>
      <c r="E33" s="5"/>
      <c r="F33" s="5"/>
    </row>
    <row r="34" spans="1:6" ht="15.75" customHeight="1" thickBot="1" x14ac:dyDescent="0.3">
      <c r="A34" s="40" t="s">
        <v>2</v>
      </c>
      <c r="B34" s="41">
        <v>17</v>
      </c>
      <c r="C34" s="41">
        <v>0</v>
      </c>
      <c r="D34" s="41">
        <f>B34+C34</f>
        <v>17</v>
      </c>
      <c r="E34" s="5"/>
      <c r="F34" s="5"/>
    </row>
    <row r="35" spans="1:6" ht="16.5" thickBot="1" x14ac:dyDescent="0.3">
      <c r="A35" s="40" t="s">
        <v>3</v>
      </c>
      <c r="B35" s="41">
        <v>1</v>
      </c>
      <c r="C35" s="41">
        <v>0</v>
      </c>
      <c r="D35" s="41">
        <f t="shared" ref="D35:D40" si="3">B35+C35</f>
        <v>1</v>
      </c>
      <c r="E35" s="5"/>
      <c r="F35" s="5"/>
    </row>
    <row r="36" spans="1:6" ht="16.5" thickBot="1" x14ac:dyDescent="0.3">
      <c r="A36" s="40" t="s">
        <v>8</v>
      </c>
      <c r="B36" s="41">
        <v>0</v>
      </c>
      <c r="C36" s="41">
        <v>0</v>
      </c>
      <c r="D36" s="41">
        <f t="shared" si="3"/>
        <v>0</v>
      </c>
      <c r="E36" s="5"/>
      <c r="F36" s="5"/>
    </row>
    <row r="37" spans="1:6" ht="16.5" thickBot="1" x14ac:dyDescent="0.3">
      <c r="A37" s="40" t="s">
        <v>1</v>
      </c>
      <c r="B37" s="41">
        <v>21</v>
      </c>
      <c r="C37" s="41">
        <v>1</v>
      </c>
      <c r="D37" s="41">
        <f t="shared" si="3"/>
        <v>22</v>
      </c>
      <c r="E37" s="5"/>
      <c r="F37" s="5"/>
    </row>
    <row r="38" spans="1:6" ht="16.5" thickBot="1" x14ac:dyDescent="0.3">
      <c r="A38" s="40" t="s">
        <v>19</v>
      </c>
      <c r="B38" s="41">
        <v>4</v>
      </c>
      <c r="C38" s="41">
        <v>0</v>
      </c>
      <c r="D38" s="41">
        <f t="shared" si="3"/>
        <v>4</v>
      </c>
      <c r="E38" s="5"/>
      <c r="F38" s="5"/>
    </row>
    <row r="39" spans="1:6" ht="16.5" thickBot="1" x14ac:dyDescent="0.3">
      <c r="A39" s="40" t="s">
        <v>20</v>
      </c>
      <c r="B39" s="41">
        <v>6</v>
      </c>
      <c r="C39" s="41">
        <v>2</v>
      </c>
      <c r="D39" s="41">
        <f t="shared" si="3"/>
        <v>8</v>
      </c>
      <c r="E39" s="5"/>
      <c r="F39" s="5"/>
    </row>
    <row r="40" spans="1:6" ht="16.5" thickBot="1" x14ac:dyDescent="0.3">
      <c r="A40" s="42" t="s">
        <v>0</v>
      </c>
      <c r="B40" s="43">
        <v>0</v>
      </c>
      <c r="C40" s="43">
        <v>0</v>
      </c>
      <c r="D40" s="43">
        <f t="shared" si="3"/>
        <v>0</v>
      </c>
      <c r="E40" s="5"/>
      <c r="F40" s="5"/>
    </row>
    <row r="41" spans="1:6" ht="17.25" thickTop="1" thickBot="1" x14ac:dyDescent="0.3">
      <c r="A41" s="44" t="s">
        <v>4</v>
      </c>
      <c r="B41" s="45">
        <f>SUM(B34:B40)</f>
        <v>49</v>
      </c>
      <c r="C41" s="45">
        <f t="shared" ref="C41:D41" si="4">SUM(C34:C40)</f>
        <v>3</v>
      </c>
      <c r="D41" s="45">
        <f t="shared" si="4"/>
        <v>52</v>
      </c>
      <c r="E41" s="5"/>
      <c r="F41" s="5"/>
    </row>
    <row r="42" spans="1:6" x14ac:dyDescent="0.25">
      <c r="A42" s="5"/>
      <c r="B42" s="5"/>
      <c r="C42" s="5"/>
      <c r="D42" s="5"/>
      <c r="E42" s="5"/>
      <c r="F42" s="5"/>
    </row>
    <row r="43" spans="1:6" ht="15.75" x14ac:dyDescent="0.25">
      <c r="A43" s="78" t="s">
        <v>23</v>
      </c>
      <c r="B43" s="78"/>
      <c r="C43" s="78"/>
      <c r="D43" s="78"/>
      <c r="E43" s="78"/>
      <c r="F43" s="78"/>
    </row>
    <row r="44" spans="1:6" ht="83.25" customHeight="1" x14ac:dyDescent="0.25">
      <c r="A44" s="69" t="s">
        <v>24</v>
      </c>
      <c r="B44" s="69"/>
      <c r="C44" s="69"/>
      <c r="D44" s="69"/>
      <c r="E44" s="69"/>
      <c r="F44" s="69"/>
    </row>
    <row r="45" spans="1:6" x14ac:dyDescent="0.25">
      <c r="A45" s="5"/>
      <c r="B45" s="5"/>
      <c r="C45" s="5"/>
      <c r="D45" s="5"/>
      <c r="E45" s="5"/>
      <c r="F45" s="5"/>
    </row>
    <row r="46" spans="1:6" ht="15.75" x14ac:dyDescent="0.25">
      <c r="A46" s="76" t="s">
        <v>11</v>
      </c>
      <c r="B46" s="76"/>
      <c r="C46" s="76"/>
      <c r="D46" s="76"/>
      <c r="E46" s="76"/>
      <c r="F46" s="1"/>
    </row>
    <row r="47" spans="1:6" s="1" customFormat="1" ht="16.5" customHeight="1" x14ac:dyDescent="0.25">
      <c r="A47" s="70" t="s">
        <v>17</v>
      </c>
      <c r="B47" s="70"/>
      <c r="C47" s="5"/>
      <c r="D47" s="5"/>
      <c r="E47" s="5"/>
      <c r="F47" s="5"/>
    </row>
    <row r="48" spans="1:6" x14ac:dyDescent="0.25">
      <c r="A48" s="5"/>
      <c r="B48" s="5"/>
      <c r="C48" s="5"/>
      <c r="D48" s="5"/>
      <c r="E48" s="5"/>
      <c r="F48" s="5"/>
    </row>
    <row r="49" spans="1:7" s="5" customFormat="1" ht="15.75" x14ac:dyDescent="0.25">
      <c r="A49" s="76" t="s">
        <v>10</v>
      </c>
      <c r="B49" s="76"/>
      <c r="C49" s="76"/>
      <c r="D49" s="76"/>
      <c r="E49" s="76"/>
      <c r="F49" s="1"/>
    </row>
    <row r="50" spans="1:7" s="1" customFormat="1" ht="16.5" customHeight="1" thickBot="1" x14ac:dyDescent="0.3">
      <c r="A50" s="5"/>
      <c r="B50" s="5"/>
      <c r="C50" s="5"/>
      <c r="D50" s="5"/>
      <c r="E50" s="5"/>
      <c r="F50" s="5"/>
    </row>
    <row r="51" spans="1:7" s="5" customFormat="1" ht="16.5" thickBot="1" x14ac:dyDescent="0.3">
      <c r="A51" s="54" t="s">
        <v>21</v>
      </c>
      <c r="B51" s="55"/>
      <c r="C51" s="55"/>
      <c r="D51" s="56"/>
      <c r="E51" s="2"/>
      <c r="F51" s="14"/>
    </row>
    <row r="52" spans="1:7" s="5" customFormat="1" ht="16.5" customHeight="1" x14ac:dyDescent="0.25">
      <c r="A52" s="57" t="s">
        <v>6</v>
      </c>
      <c r="B52" s="60" t="s">
        <v>29</v>
      </c>
      <c r="C52" s="60" t="s">
        <v>30</v>
      </c>
      <c r="D52" s="60" t="s">
        <v>7</v>
      </c>
      <c r="F52" s="60" t="s">
        <v>31</v>
      </c>
    </row>
    <row r="53" spans="1:7" s="5" customFormat="1" ht="15" customHeight="1" x14ac:dyDescent="0.25">
      <c r="A53" s="58"/>
      <c r="B53" s="61"/>
      <c r="C53" s="61"/>
      <c r="D53" s="61"/>
      <c r="F53" s="61"/>
    </row>
    <row r="54" spans="1:7" s="5" customFormat="1" ht="15" customHeight="1" thickBot="1" x14ac:dyDescent="0.3">
      <c r="A54" s="59"/>
      <c r="B54" s="62"/>
      <c r="C54" s="62"/>
      <c r="D54" s="62"/>
      <c r="F54" s="62"/>
    </row>
    <row r="55" spans="1:7" s="5" customFormat="1" ht="15.75" customHeight="1" thickBot="1" x14ac:dyDescent="0.3">
      <c r="A55" s="15" t="s">
        <v>2</v>
      </c>
      <c r="B55" s="31">
        <v>162266.38</v>
      </c>
      <c r="C55" s="31">
        <v>73138.039999999994</v>
      </c>
      <c r="D55" s="31">
        <f>B55+C55</f>
        <v>235404.41999999998</v>
      </c>
      <c r="E55" s="32"/>
      <c r="F55" s="33">
        <v>84318.85</v>
      </c>
      <c r="G55" s="19"/>
    </row>
    <row r="56" spans="1:7" s="5" customFormat="1" ht="16.5" thickBot="1" x14ac:dyDescent="0.3">
      <c r="A56" s="15" t="s">
        <v>3</v>
      </c>
      <c r="B56" s="31">
        <v>195.7</v>
      </c>
      <c r="C56" s="31">
        <v>0</v>
      </c>
      <c r="D56" s="31">
        <f t="shared" ref="D56:D61" si="5">B56+C56</f>
        <v>195.7</v>
      </c>
      <c r="E56" s="32"/>
      <c r="F56" s="33">
        <v>0</v>
      </c>
      <c r="G56" s="20"/>
    </row>
    <row r="57" spans="1:7" s="5" customFormat="1" ht="16.5" thickBot="1" x14ac:dyDescent="0.3">
      <c r="A57" s="15" t="s">
        <v>8</v>
      </c>
      <c r="B57" s="31">
        <v>293.04000000000002</v>
      </c>
      <c r="C57" s="31">
        <v>20</v>
      </c>
      <c r="D57" s="31">
        <f t="shared" si="5"/>
        <v>313.04000000000002</v>
      </c>
      <c r="E57" s="32"/>
      <c r="F57" s="33">
        <v>28.36</v>
      </c>
      <c r="G57" s="20"/>
    </row>
    <row r="58" spans="1:7" s="5" customFormat="1" ht="16.5" thickBot="1" x14ac:dyDescent="0.3">
      <c r="A58" s="15" t="s">
        <v>25</v>
      </c>
      <c r="B58" s="31">
        <v>0</v>
      </c>
      <c r="C58" s="31">
        <v>0</v>
      </c>
      <c r="D58" s="31">
        <f t="shared" si="5"/>
        <v>0</v>
      </c>
      <c r="E58" s="32"/>
      <c r="F58" s="33">
        <v>0</v>
      </c>
      <c r="G58" s="20"/>
    </row>
    <row r="59" spans="1:7" s="5" customFormat="1" ht="16.5" thickBot="1" x14ac:dyDescent="0.3">
      <c r="A59" s="15" t="s">
        <v>1</v>
      </c>
      <c r="B59" s="31">
        <v>100.6</v>
      </c>
      <c r="C59" s="31">
        <v>2.6</v>
      </c>
      <c r="D59" s="31">
        <f t="shared" si="5"/>
        <v>103.19999999999999</v>
      </c>
      <c r="E59" s="32"/>
      <c r="F59" s="33">
        <v>2.6</v>
      </c>
      <c r="G59" s="20"/>
    </row>
    <row r="60" spans="1:7" s="5" customFormat="1" ht="16.5" thickBot="1" x14ac:dyDescent="0.3">
      <c r="A60" s="16" t="s">
        <v>0</v>
      </c>
      <c r="B60" s="34">
        <v>15</v>
      </c>
      <c r="C60" s="34">
        <v>0</v>
      </c>
      <c r="D60" s="31">
        <f t="shared" si="5"/>
        <v>15</v>
      </c>
      <c r="E60" s="32"/>
      <c r="F60" s="35">
        <v>0</v>
      </c>
      <c r="G60" s="20"/>
    </row>
    <row r="61" spans="1:7" s="5" customFormat="1" ht="17.25" thickTop="1" thickBot="1" x14ac:dyDescent="0.3">
      <c r="A61" s="17" t="s">
        <v>4</v>
      </c>
      <c r="B61" s="36">
        <f>SUM(B55+B56,B57,B58,B59,B60)</f>
        <v>162870.72000000003</v>
      </c>
      <c r="C61" s="36">
        <f>SUM(C55+C56,C57,C58,C59,C60)</f>
        <v>73160.639999999999</v>
      </c>
      <c r="D61" s="31">
        <f t="shared" si="5"/>
        <v>236031.36000000004</v>
      </c>
      <c r="E61" s="32"/>
      <c r="F61" s="37">
        <f>SUM(F55+F56+F57+F58+F59+F60)</f>
        <v>84349.810000000012</v>
      </c>
      <c r="G61" s="20"/>
    </row>
    <row r="62" spans="1:7" s="5" customFormat="1" ht="15.75" x14ac:dyDescent="0.25">
      <c r="A62" s="48"/>
      <c r="B62" s="50"/>
      <c r="C62" s="50"/>
      <c r="D62" s="51"/>
      <c r="E62" s="32"/>
      <c r="F62" s="50"/>
      <c r="G62" s="20"/>
    </row>
    <row r="63" spans="1:7" s="5" customFormat="1" ht="16.5" thickBot="1" x14ac:dyDescent="0.3">
      <c r="A63" s="48"/>
      <c r="B63" s="50"/>
      <c r="C63" s="50"/>
      <c r="D63" s="51"/>
      <c r="E63" s="32"/>
      <c r="F63" s="50"/>
      <c r="G63" s="20"/>
    </row>
    <row r="64" spans="1:7" s="5" customFormat="1" ht="16.5" thickBot="1" x14ac:dyDescent="0.3">
      <c r="A64" s="54" t="s">
        <v>34</v>
      </c>
      <c r="B64" s="55"/>
      <c r="C64" s="55"/>
      <c r="D64" s="56"/>
      <c r="E64" s="32"/>
      <c r="F64" s="50"/>
      <c r="G64" s="20"/>
    </row>
    <row r="65" spans="1:7" s="5" customFormat="1" ht="15.75" x14ac:dyDescent="0.25">
      <c r="A65" s="57" t="s">
        <v>6</v>
      </c>
      <c r="B65" s="60" t="s">
        <v>29</v>
      </c>
      <c r="C65" s="60" t="s">
        <v>30</v>
      </c>
      <c r="D65" s="60" t="s">
        <v>7</v>
      </c>
      <c r="E65" s="32"/>
      <c r="F65" s="50"/>
      <c r="G65" s="20"/>
    </row>
    <row r="66" spans="1:7" s="5" customFormat="1" ht="15.75" x14ac:dyDescent="0.25">
      <c r="A66" s="58"/>
      <c r="B66" s="61"/>
      <c r="C66" s="61"/>
      <c r="D66" s="61"/>
      <c r="E66" s="32"/>
      <c r="F66" s="50"/>
      <c r="G66" s="20"/>
    </row>
    <row r="67" spans="1:7" s="5" customFormat="1" ht="16.5" thickBot="1" x14ac:dyDescent="0.3">
      <c r="A67" s="59"/>
      <c r="B67" s="62"/>
      <c r="C67" s="62"/>
      <c r="D67" s="62"/>
      <c r="E67" s="32"/>
      <c r="F67" s="50"/>
      <c r="G67" s="20"/>
    </row>
    <row r="68" spans="1:7" s="5" customFormat="1" ht="16.5" thickBot="1" x14ac:dyDescent="0.3">
      <c r="A68" s="15" t="s">
        <v>2</v>
      </c>
      <c r="B68" s="31">
        <v>0</v>
      </c>
      <c r="C68" s="31">
        <v>1304.07</v>
      </c>
      <c r="D68" s="31">
        <f>B68+C68</f>
        <v>1304.07</v>
      </c>
      <c r="E68" s="32"/>
      <c r="F68" s="50"/>
      <c r="G68" s="20"/>
    </row>
    <row r="69" spans="1:7" s="5" customFormat="1" ht="16.5" thickBot="1" x14ac:dyDescent="0.3">
      <c r="A69" s="15" t="s">
        <v>3</v>
      </c>
      <c r="B69" s="31">
        <v>0</v>
      </c>
      <c r="C69" s="31">
        <v>0</v>
      </c>
      <c r="D69" s="31">
        <f t="shared" ref="D69:D74" si="6">B69+C69</f>
        <v>0</v>
      </c>
      <c r="E69" s="32"/>
      <c r="F69" s="50"/>
      <c r="G69" s="20"/>
    </row>
    <row r="70" spans="1:7" s="5" customFormat="1" ht="16.5" thickBot="1" x14ac:dyDescent="0.3">
      <c r="A70" s="15" t="s">
        <v>8</v>
      </c>
      <c r="B70" s="31">
        <v>0</v>
      </c>
      <c r="C70" s="31">
        <v>0</v>
      </c>
      <c r="D70" s="31">
        <f t="shared" si="6"/>
        <v>0</v>
      </c>
      <c r="E70" s="32"/>
      <c r="F70" s="50"/>
      <c r="G70" s="20"/>
    </row>
    <row r="71" spans="1:7" s="5" customFormat="1" ht="16.5" thickBot="1" x14ac:dyDescent="0.3">
      <c r="A71" s="15" t="s">
        <v>25</v>
      </c>
      <c r="B71" s="31">
        <v>0</v>
      </c>
      <c r="C71" s="31">
        <v>0</v>
      </c>
      <c r="D71" s="31">
        <f t="shared" si="6"/>
        <v>0</v>
      </c>
      <c r="E71" s="32"/>
      <c r="F71" s="50"/>
      <c r="G71" s="20"/>
    </row>
    <row r="72" spans="1:7" s="5" customFormat="1" ht="16.5" thickBot="1" x14ac:dyDescent="0.3">
      <c r="A72" s="15" t="s">
        <v>1</v>
      </c>
      <c r="B72" s="31">
        <v>0</v>
      </c>
      <c r="C72" s="31">
        <v>0</v>
      </c>
      <c r="D72" s="31">
        <f t="shared" si="6"/>
        <v>0</v>
      </c>
      <c r="E72" s="32"/>
      <c r="F72" s="50"/>
      <c r="G72" s="20"/>
    </row>
    <row r="73" spans="1:7" s="5" customFormat="1" ht="16.5" thickBot="1" x14ac:dyDescent="0.3">
      <c r="A73" s="16" t="s">
        <v>0</v>
      </c>
      <c r="B73" s="34">
        <v>0</v>
      </c>
      <c r="C73" s="34">
        <v>0</v>
      </c>
      <c r="D73" s="31">
        <f t="shared" si="6"/>
        <v>0</v>
      </c>
      <c r="G73" s="21"/>
    </row>
    <row r="74" spans="1:7" ht="17.25" thickTop="1" thickBot="1" x14ac:dyDescent="0.3">
      <c r="A74" s="17" t="s">
        <v>4</v>
      </c>
      <c r="B74" s="36">
        <f>SUM(B68+B69,B70,B71,B72,B73)</f>
        <v>0</v>
      </c>
      <c r="C74" s="36">
        <f>SUM(C68+C69,C70,C71,C72,C73)</f>
        <v>1304.07</v>
      </c>
      <c r="D74" s="31">
        <f t="shared" si="6"/>
        <v>1304.07</v>
      </c>
      <c r="E74" s="5"/>
      <c r="F74" s="5"/>
      <c r="G74" s="3"/>
    </row>
    <row r="75" spans="1:7" x14ac:dyDescent="0.25">
      <c r="A75" s="5"/>
      <c r="B75" s="5"/>
      <c r="C75" s="5"/>
      <c r="D75" s="5"/>
      <c r="E75" s="5"/>
      <c r="F75" s="5"/>
      <c r="G75" s="3"/>
    </row>
    <row r="76" spans="1:7" ht="15.75" thickBot="1" x14ac:dyDescent="0.3">
      <c r="A76" s="5"/>
      <c r="B76" s="5"/>
      <c r="C76" s="5"/>
      <c r="D76" s="5"/>
      <c r="E76" s="5"/>
      <c r="F76" s="5"/>
      <c r="G76" s="3"/>
    </row>
    <row r="77" spans="1:7" ht="16.5" customHeight="1" thickBot="1" x14ac:dyDescent="0.3">
      <c r="A77" s="63" t="s">
        <v>22</v>
      </c>
      <c r="B77" s="64"/>
      <c r="C77" s="64"/>
      <c r="D77" s="65"/>
      <c r="E77" s="2"/>
      <c r="F77" s="5"/>
    </row>
    <row r="78" spans="1:7" ht="15" customHeight="1" x14ac:dyDescent="0.25">
      <c r="A78" s="79" t="s">
        <v>6</v>
      </c>
      <c r="B78" s="66" t="s">
        <v>29</v>
      </c>
      <c r="C78" s="66" t="s">
        <v>30</v>
      </c>
      <c r="D78" s="66" t="s">
        <v>7</v>
      </c>
      <c r="E78" s="5"/>
      <c r="F78" s="5"/>
    </row>
    <row r="79" spans="1:7" ht="16.5" customHeight="1" x14ac:dyDescent="0.25">
      <c r="A79" s="80"/>
      <c r="B79" s="67"/>
      <c r="C79" s="67"/>
      <c r="D79" s="67"/>
      <c r="E79" s="5"/>
      <c r="F79" s="5"/>
    </row>
    <row r="80" spans="1:7" ht="15" customHeight="1" thickBot="1" x14ac:dyDescent="0.3">
      <c r="A80" s="81"/>
      <c r="B80" s="68"/>
      <c r="C80" s="68"/>
      <c r="D80" s="68"/>
      <c r="E80" s="5"/>
      <c r="F80" s="5"/>
    </row>
    <row r="81" spans="1:6" ht="15" customHeight="1" thickBot="1" x14ac:dyDescent="0.3">
      <c r="A81" s="40" t="s">
        <v>2</v>
      </c>
      <c r="B81" s="41">
        <v>44.695</v>
      </c>
      <c r="C81" s="41">
        <v>0</v>
      </c>
      <c r="D81" s="41">
        <f>B81+C81</f>
        <v>44.695</v>
      </c>
      <c r="E81" s="5"/>
      <c r="F81" s="5"/>
    </row>
    <row r="82" spans="1:6" ht="15.75" customHeight="1" thickBot="1" x14ac:dyDescent="0.3">
      <c r="A82" s="40" t="s">
        <v>3</v>
      </c>
      <c r="B82" s="41">
        <v>0.04</v>
      </c>
      <c r="C82" s="41">
        <v>0</v>
      </c>
      <c r="D82" s="41">
        <f t="shared" ref="D82:D87" si="7">B82+C82</f>
        <v>0.04</v>
      </c>
      <c r="E82" s="5"/>
      <c r="F82" s="5"/>
    </row>
    <row r="83" spans="1:6" ht="16.5" thickBot="1" x14ac:dyDescent="0.3">
      <c r="A83" s="40" t="s">
        <v>8</v>
      </c>
      <c r="B83" s="41">
        <v>0</v>
      </c>
      <c r="C83" s="41">
        <v>0</v>
      </c>
      <c r="D83" s="41">
        <f t="shared" si="7"/>
        <v>0</v>
      </c>
      <c r="E83" s="5"/>
      <c r="F83" s="5"/>
    </row>
    <row r="84" spans="1:6" ht="16.5" thickBot="1" x14ac:dyDescent="0.3">
      <c r="A84" s="40" t="s">
        <v>1</v>
      </c>
      <c r="B84" s="41">
        <v>36.6</v>
      </c>
      <c r="C84" s="41">
        <v>0.3</v>
      </c>
      <c r="D84" s="41">
        <f t="shared" si="7"/>
        <v>36.9</v>
      </c>
      <c r="E84" s="5"/>
      <c r="F84" s="5"/>
    </row>
    <row r="85" spans="1:6" ht="16.5" thickBot="1" x14ac:dyDescent="0.3">
      <c r="A85" s="40" t="s">
        <v>19</v>
      </c>
      <c r="B85" s="41">
        <v>42.5</v>
      </c>
      <c r="C85" s="41">
        <v>0</v>
      </c>
      <c r="D85" s="41">
        <f t="shared" si="7"/>
        <v>42.5</v>
      </c>
      <c r="E85" s="5"/>
      <c r="F85" s="5"/>
    </row>
    <row r="86" spans="1:6" ht="16.5" thickBot="1" x14ac:dyDescent="0.3">
      <c r="A86" s="40" t="s">
        <v>20</v>
      </c>
      <c r="B86" s="41">
        <v>7.41</v>
      </c>
      <c r="C86" s="41">
        <v>0.84499999999999997</v>
      </c>
      <c r="D86" s="41">
        <f t="shared" si="7"/>
        <v>8.2550000000000008</v>
      </c>
      <c r="E86" s="5"/>
      <c r="F86" s="5"/>
    </row>
    <row r="87" spans="1:6" ht="16.5" thickBot="1" x14ac:dyDescent="0.3">
      <c r="A87" s="42" t="s">
        <v>0</v>
      </c>
      <c r="B87" s="46">
        <v>0</v>
      </c>
      <c r="C87" s="43">
        <v>0</v>
      </c>
      <c r="D87" s="46">
        <f t="shared" si="7"/>
        <v>0</v>
      </c>
      <c r="E87" s="5"/>
      <c r="F87" s="5"/>
    </row>
    <row r="88" spans="1:6" ht="17.25" thickTop="1" thickBot="1" x14ac:dyDescent="0.3">
      <c r="A88" s="44" t="s">
        <v>4</v>
      </c>
      <c r="B88" s="45">
        <f>SUM(B81:B87)</f>
        <v>131.245</v>
      </c>
      <c r="C88" s="45">
        <f t="shared" ref="C88:D88" si="8">SUM(C81:C87)</f>
        <v>1.145</v>
      </c>
      <c r="D88" s="45">
        <f t="shared" si="8"/>
        <v>132.38999999999999</v>
      </c>
      <c r="E88" s="5"/>
      <c r="F88" s="5"/>
    </row>
    <row r="89" spans="1:6" x14ac:dyDescent="0.25">
      <c r="A89" s="5"/>
      <c r="B89" s="5"/>
      <c r="C89" s="5"/>
      <c r="D89" s="5"/>
      <c r="E89" s="5"/>
      <c r="F89" s="5"/>
    </row>
    <row r="90" spans="1:6" ht="15.75" x14ac:dyDescent="0.25">
      <c r="A90" s="77"/>
      <c r="B90" s="78"/>
      <c r="C90" s="78"/>
      <c r="D90" s="78"/>
      <c r="E90" s="78"/>
      <c r="F90" s="5"/>
    </row>
    <row r="91" spans="1:6" x14ac:dyDescent="0.25">
      <c r="A91" s="5"/>
      <c r="B91" s="5"/>
      <c r="C91" s="5"/>
      <c r="D91" s="5"/>
      <c r="E91" s="5"/>
      <c r="F91" s="5"/>
    </row>
    <row r="92" spans="1:6" ht="13.5" customHeight="1" x14ac:dyDescent="0.25">
      <c r="A92" s="76" t="s">
        <v>27</v>
      </c>
      <c r="B92" s="76"/>
      <c r="C92" s="76"/>
      <c r="D92" s="76"/>
      <c r="E92" s="76"/>
      <c r="F92" s="1"/>
    </row>
    <row r="93" spans="1:6" ht="15.75" x14ac:dyDescent="0.25">
      <c r="A93" s="70" t="s">
        <v>17</v>
      </c>
      <c r="B93" s="70"/>
      <c r="C93" s="5"/>
      <c r="D93" s="5"/>
      <c r="E93" s="5"/>
      <c r="F93" s="5"/>
    </row>
    <row r="94" spans="1:6" ht="15.75" x14ac:dyDescent="0.25">
      <c r="A94" s="53"/>
      <c r="B94" s="53"/>
      <c r="C94" s="5"/>
      <c r="D94" s="5"/>
      <c r="E94" s="5"/>
      <c r="F94" s="5"/>
    </row>
    <row r="95" spans="1:6" ht="15.75" x14ac:dyDescent="0.25">
      <c r="A95" s="76" t="s">
        <v>41</v>
      </c>
      <c r="B95" s="76"/>
      <c r="C95" s="76"/>
      <c r="D95" s="76"/>
      <c r="E95" s="76"/>
      <c r="F95" s="5"/>
    </row>
    <row r="96" spans="1:6" s="1" customFormat="1" ht="16.5" customHeight="1" x14ac:dyDescent="0.25">
      <c r="A96" s="70" t="s">
        <v>43</v>
      </c>
      <c r="B96" s="70"/>
      <c r="C96" s="5"/>
      <c r="D96" s="5"/>
      <c r="E96" s="5"/>
      <c r="F96" s="5"/>
    </row>
    <row r="97" spans="1:6" s="1" customFormat="1" ht="16.5" customHeight="1" x14ac:dyDescent="0.25">
      <c r="A97" s="53"/>
      <c r="B97" s="53"/>
      <c r="C97" s="5"/>
      <c r="D97" s="5"/>
      <c r="E97" s="5"/>
      <c r="F97" s="5"/>
    </row>
    <row r="98" spans="1:6" s="5" customFormat="1" ht="15.75" x14ac:dyDescent="0.25">
      <c r="A98" s="76" t="s">
        <v>38</v>
      </c>
      <c r="B98" s="76"/>
      <c r="C98" s="76"/>
      <c r="D98" s="76"/>
      <c r="E98" s="76"/>
      <c r="F98" s="1"/>
    </row>
    <row r="99" spans="1:6" s="5" customFormat="1" x14ac:dyDescent="0.25">
      <c r="A99" s="38"/>
    </row>
    <row r="100" spans="1:6" s="1" customFormat="1" ht="16.5" customHeight="1" thickBot="1" x14ac:dyDescent="0.3">
      <c r="A100" s="71" t="s">
        <v>40</v>
      </c>
      <c r="B100" s="71"/>
      <c r="C100" s="71"/>
      <c r="D100" s="71"/>
      <c r="E100" s="71"/>
      <c r="F100" s="71"/>
    </row>
    <row r="101" spans="1:6" s="5" customFormat="1" ht="16.5" thickBot="1" x14ac:dyDescent="0.3">
      <c r="A101" s="82" t="s">
        <v>12</v>
      </c>
      <c r="B101" s="83"/>
      <c r="C101" s="25" t="s">
        <v>13</v>
      </c>
      <c r="D101" s="23" t="s">
        <v>14</v>
      </c>
      <c r="E101" s="72" t="s">
        <v>15</v>
      </c>
      <c r="F101" s="73"/>
    </row>
    <row r="102" spans="1:6" s="5" customFormat="1" ht="16.5" customHeight="1" thickBot="1" x14ac:dyDescent="0.3">
      <c r="A102" s="84">
        <v>6428</v>
      </c>
      <c r="B102" s="83"/>
      <c r="C102" s="26">
        <v>7721729</v>
      </c>
      <c r="D102" s="24">
        <v>2.07E-2</v>
      </c>
      <c r="E102" s="74">
        <f>C102*D102</f>
        <v>159839.79029999999</v>
      </c>
      <c r="F102" s="75"/>
    </row>
    <row r="103" spans="1:6" s="5" customFormat="1" x14ac:dyDescent="0.25"/>
    <row r="104" spans="1:6" s="5" customFormat="1" x14ac:dyDescent="0.25"/>
    <row r="105" spans="1:6" s="5" customFormat="1" ht="16.5" customHeight="1" thickBot="1" x14ac:dyDescent="0.3">
      <c r="A105" s="71" t="s">
        <v>39</v>
      </c>
      <c r="B105" s="71"/>
      <c r="C105" s="71"/>
      <c r="D105" s="71"/>
      <c r="E105" s="71"/>
      <c r="F105" s="71"/>
    </row>
    <row r="106" spans="1:6" s="5" customFormat="1" ht="16.5" thickBot="1" x14ac:dyDescent="0.3">
      <c r="A106" s="82" t="s">
        <v>12</v>
      </c>
      <c r="B106" s="83"/>
      <c r="C106" s="25" t="s">
        <v>13</v>
      </c>
      <c r="D106" s="52" t="s">
        <v>14</v>
      </c>
      <c r="E106" s="72" t="s">
        <v>15</v>
      </c>
      <c r="F106" s="73"/>
    </row>
    <row r="107" spans="1:6" s="5" customFormat="1" ht="16.5" thickBot="1" x14ac:dyDescent="0.3">
      <c r="A107" s="84">
        <v>212</v>
      </c>
      <c r="B107" s="83"/>
      <c r="C107" s="26">
        <v>1645</v>
      </c>
      <c r="D107" s="24">
        <v>9.1999999999999998E-2</v>
      </c>
      <c r="E107" s="74">
        <f>C107*D107</f>
        <v>151.34</v>
      </c>
      <c r="F107" s="75"/>
    </row>
    <row r="108" spans="1:6" s="5" customFormat="1" x14ac:dyDescent="0.25"/>
    <row r="109" spans="1:6" s="5" customFormat="1" ht="15.75" customHeight="1" x14ac:dyDescent="0.25"/>
    <row r="110" spans="1:6" s="5" customFormat="1" x14ac:dyDescent="0.25"/>
    <row r="111" spans="1:6" s="5" customFormat="1" ht="15.75" x14ac:dyDescent="0.25">
      <c r="A111" s="76" t="s">
        <v>28</v>
      </c>
      <c r="B111" s="76"/>
      <c r="C111" s="76"/>
      <c r="D111" s="76"/>
      <c r="E111" s="76"/>
      <c r="F111" s="1"/>
    </row>
    <row r="112" spans="1:6" s="5" customFormat="1" ht="16.5" thickBot="1" x14ac:dyDescent="0.3">
      <c r="A112" s="38"/>
      <c r="B112" s="39"/>
      <c r="C112" s="39"/>
      <c r="D112" s="39"/>
      <c r="E112" s="39"/>
      <c r="F112" s="39"/>
    </row>
    <row r="113" spans="1:6" s="1" customFormat="1" ht="31.5" customHeight="1" thickBot="1" x14ac:dyDescent="0.3">
      <c r="A113" s="54" t="s">
        <v>26</v>
      </c>
      <c r="B113" s="85"/>
      <c r="C113" s="5"/>
      <c r="D113" s="5"/>
      <c r="E113" s="5"/>
      <c r="F113" s="5"/>
    </row>
    <row r="114" spans="1:6" s="5" customFormat="1" ht="16.5" thickBot="1" x14ac:dyDescent="0.3">
      <c r="A114" s="29">
        <v>42826</v>
      </c>
      <c r="B114" s="30">
        <v>2987017</v>
      </c>
    </row>
    <row r="115" spans="1:6" s="5" customFormat="1" ht="18.75" customHeight="1" thickBot="1" x14ac:dyDescent="0.3">
      <c r="A115" s="29">
        <v>42856</v>
      </c>
      <c r="B115" s="30">
        <v>5722008</v>
      </c>
    </row>
    <row r="116" spans="1:6" s="5" customFormat="1" ht="16.5" thickBot="1" x14ac:dyDescent="0.3">
      <c r="A116" s="29">
        <v>42887</v>
      </c>
      <c r="B116" s="30">
        <v>5986846</v>
      </c>
    </row>
    <row r="117" spans="1:6" s="5" customFormat="1" ht="16.5" thickBot="1" x14ac:dyDescent="0.3">
      <c r="A117" s="29">
        <v>42917</v>
      </c>
      <c r="B117" s="30">
        <v>2457042</v>
      </c>
    </row>
    <row r="118" spans="1:6" s="5" customFormat="1" ht="16.5" thickBot="1" x14ac:dyDescent="0.3">
      <c r="A118" s="29">
        <v>42948</v>
      </c>
      <c r="B118" s="30">
        <v>1437027</v>
      </c>
    </row>
    <row r="119" spans="1:6" s="5" customFormat="1" ht="16.5" thickBot="1" x14ac:dyDescent="0.3">
      <c r="A119" s="29">
        <v>42979</v>
      </c>
      <c r="B119" s="30">
        <v>1478178</v>
      </c>
    </row>
    <row r="120" spans="1:6" s="5" customFormat="1" ht="16.5" thickBot="1" x14ac:dyDescent="0.3">
      <c r="A120" s="29">
        <v>43009</v>
      </c>
      <c r="B120" s="30">
        <v>2802214</v>
      </c>
    </row>
    <row r="121" spans="1:6" s="5" customFormat="1" ht="16.5" thickBot="1" x14ac:dyDescent="0.3">
      <c r="A121" s="29">
        <v>43040</v>
      </c>
      <c r="B121" s="30">
        <v>2158964</v>
      </c>
    </row>
    <row r="122" spans="1:6" s="5" customFormat="1" ht="16.5" thickBot="1" x14ac:dyDescent="0.3">
      <c r="A122" s="29">
        <v>43070</v>
      </c>
      <c r="B122" s="30">
        <v>413595</v>
      </c>
    </row>
    <row r="123" spans="1:6" s="5" customFormat="1" ht="16.5" thickBot="1" x14ac:dyDescent="0.3">
      <c r="A123" s="29">
        <v>43101</v>
      </c>
      <c r="B123" s="30">
        <v>285293</v>
      </c>
    </row>
    <row r="124" spans="1:6" s="5" customFormat="1" ht="16.5" thickBot="1" x14ac:dyDescent="0.3">
      <c r="A124" s="29">
        <v>43132</v>
      </c>
      <c r="B124" s="30">
        <v>374778</v>
      </c>
    </row>
    <row r="125" spans="1:6" s="5" customFormat="1" ht="16.5" thickBot="1" x14ac:dyDescent="0.3">
      <c r="A125" s="29">
        <v>43160</v>
      </c>
      <c r="B125" s="30">
        <v>802815</v>
      </c>
    </row>
    <row r="126" spans="1:6" s="5" customFormat="1" ht="15.75" x14ac:dyDescent="0.25">
      <c r="A126" s="22"/>
      <c r="B126" s="28">
        <f>SUM(B114:B125)</f>
        <v>26905777</v>
      </c>
    </row>
    <row r="127" spans="1:6" s="5" customFormat="1" x14ac:dyDescent="0.25"/>
    <row r="128" spans="1:6" s="5" customFormat="1" x14ac:dyDescent="0.25"/>
    <row r="129" spans="1:10" s="5" customFormat="1" ht="15.75" x14ac:dyDescent="0.25">
      <c r="A129" s="76" t="s">
        <v>42</v>
      </c>
      <c r="B129" s="76"/>
      <c r="C129" s="76"/>
      <c r="D129" s="76"/>
      <c r="E129" s="76"/>
      <c r="F129" s="1"/>
    </row>
    <row r="130" spans="1:10" s="5" customFormat="1" ht="15.75" x14ac:dyDescent="0.25">
      <c r="A130" s="27" t="s">
        <v>18</v>
      </c>
      <c r="B130" s="27"/>
    </row>
    <row r="131" spans="1:10" s="1" customFormat="1" ht="16.5" customHeight="1" x14ac:dyDescent="0.25">
      <c r="A131" s="5"/>
      <c r="B131" s="5"/>
      <c r="C131" s="5"/>
      <c r="D131" s="5"/>
      <c r="E131" s="5"/>
      <c r="F131" s="5"/>
    </row>
    <row r="132" spans="1:10" s="5" customFormat="1" x14ac:dyDescent="0.25"/>
    <row r="133" spans="1:10" s="5" customFormat="1" ht="15.75" x14ac:dyDescent="0.25">
      <c r="A133" s="76" t="s">
        <v>16</v>
      </c>
      <c r="B133" s="76"/>
      <c r="C133" s="76"/>
      <c r="D133" s="76"/>
      <c r="E133" s="76"/>
      <c r="F133" s="1"/>
    </row>
    <row r="134" spans="1:10" s="5" customFormat="1" x14ac:dyDescent="0.25"/>
    <row r="135" spans="1:10" s="1" customFormat="1" ht="16.5" customHeight="1" x14ac:dyDescent="0.25">
      <c r="A135" s="5"/>
      <c r="B135" s="5" t="s">
        <v>35</v>
      </c>
      <c r="C135" s="5"/>
      <c r="D135" s="5"/>
      <c r="E135" s="5"/>
      <c r="F135" s="5"/>
    </row>
    <row r="136" spans="1:10" s="5" customFormat="1" x14ac:dyDescent="0.25"/>
    <row r="137" spans="1:10" s="5" customFormat="1" x14ac:dyDescent="0.25">
      <c r="B137" s="5" t="s">
        <v>36</v>
      </c>
      <c r="C137" s="5" t="s">
        <v>37</v>
      </c>
    </row>
    <row r="138" spans="1:10" s="5" customFormat="1" x14ac:dyDescent="0.25">
      <c r="B138" s="5">
        <v>170</v>
      </c>
      <c r="C138" s="5">
        <v>5.0259200000000002</v>
      </c>
    </row>
    <row r="139" spans="1:10" s="5" customFormat="1" x14ac:dyDescent="0.25"/>
    <row r="140" spans="1:10" s="5" customFormat="1" x14ac:dyDescent="0.25"/>
    <row r="141" spans="1:10" s="5" customFormat="1" x14ac:dyDescent="0.25">
      <c r="J141" s="9"/>
    </row>
    <row r="142" spans="1:10" s="5" customFormat="1" x14ac:dyDescent="0.25"/>
    <row r="143" spans="1:10" s="5" customFormat="1" x14ac:dyDescent="0.25"/>
    <row r="144" spans="1:10" s="5" customFormat="1" x14ac:dyDescent="0.25"/>
    <row r="145" spans="1:6" s="5" customFormat="1" x14ac:dyDescent="0.25"/>
    <row r="146" spans="1:6" s="5" customFormat="1" x14ac:dyDescent="0.25"/>
    <row r="147" spans="1:6" s="5" customFormat="1" x14ac:dyDescent="0.25"/>
    <row r="148" spans="1:6" s="5" customFormat="1" ht="27.75" customHeight="1" x14ac:dyDescent="0.25"/>
    <row r="149" spans="1:6" s="5" customFormat="1" x14ac:dyDescent="0.25"/>
    <row r="150" spans="1:6" x14ac:dyDescent="0.25">
      <c r="A150" s="5"/>
      <c r="B150" s="5"/>
      <c r="C150" s="5"/>
      <c r="D150" s="5"/>
      <c r="E150" s="5"/>
      <c r="F150" s="5"/>
    </row>
    <row r="151" spans="1:6" x14ac:dyDescent="0.25">
      <c r="A151" s="5"/>
      <c r="B151" s="5"/>
      <c r="C151" s="5"/>
      <c r="D151" s="5"/>
      <c r="E151" s="5"/>
      <c r="F151" s="5"/>
    </row>
  </sheetData>
  <mergeCells count="58">
    <mergeCell ref="A2:E2"/>
    <mergeCell ref="A49:E49"/>
    <mergeCell ref="A46:E46"/>
    <mergeCell ref="A92:E92"/>
    <mergeCell ref="A4:D4"/>
    <mergeCell ref="A5:A7"/>
    <mergeCell ref="D5:D7"/>
    <mergeCell ref="A31:A33"/>
    <mergeCell ref="B5:B7"/>
    <mergeCell ref="C5:C7"/>
    <mergeCell ref="B31:B33"/>
    <mergeCell ref="C31:C33"/>
    <mergeCell ref="A52:A54"/>
    <mergeCell ref="A43:F43"/>
    <mergeCell ref="F5:F7"/>
    <mergeCell ref="F52:F54"/>
    <mergeCell ref="A129:E129"/>
    <mergeCell ref="A133:E133"/>
    <mergeCell ref="A101:B101"/>
    <mergeCell ref="A102:B102"/>
    <mergeCell ref="A111:E111"/>
    <mergeCell ref="A113:B113"/>
    <mergeCell ref="A106:B106"/>
    <mergeCell ref="E106:F106"/>
    <mergeCell ref="A107:B107"/>
    <mergeCell ref="E107:F107"/>
    <mergeCell ref="A105:F105"/>
    <mergeCell ref="A100:F100"/>
    <mergeCell ref="E101:F101"/>
    <mergeCell ref="E102:F102"/>
    <mergeCell ref="A77:D77"/>
    <mergeCell ref="A98:E98"/>
    <mergeCell ref="A90:E90"/>
    <mergeCell ref="A78:A80"/>
    <mergeCell ref="A93:B93"/>
    <mergeCell ref="B78:B80"/>
    <mergeCell ref="C78:C80"/>
    <mergeCell ref="D78:D80"/>
    <mergeCell ref="A95:E95"/>
    <mergeCell ref="A96:B96"/>
    <mergeCell ref="A30:D30"/>
    <mergeCell ref="D31:D33"/>
    <mergeCell ref="B52:B54"/>
    <mergeCell ref="C52:C54"/>
    <mergeCell ref="D52:D54"/>
    <mergeCell ref="A51:D51"/>
    <mergeCell ref="A44:F44"/>
    <mergeCell ref="A47:B47"/>
    <mergeCell ref="A17:D17"/>
    <mergeCell ref="A18:A20"/>
    <mergeCell ref="B18:B20"/>
    <mergeCell ref="C18:C20"/>
    <mergeCell ref="D18:D20"/>
    <mergeCell ref="A64:D64"/>
    <mergeCell ref="A65:A67"/>
    <mergeCell ref="B65:B67"/>
    <mergeCell ref="C65:C67"/>
    <mergeCell ref="D65:D67"/>
  </mergeCells>
  <printOptions horizontalCentered="1"/>
  <pageMargins left="0.7" right="0.7" top="1.5" bottom="1.5" header="0.3" footer="0.3"/>
  <pageSetup scale="76" orientation="portrait" r:id="rId1"/>
  <headerFooter>
    <oddHeader>&amp;C&amp;"Times New Roman,Bold"&amp;14Rocky Mountain Power
Docket 08-035-T04
Customer Generation Report
For the period April 1, 2017 to March 31, 2018</oddHeader>
    <oddFooter>&amp;CPage &amp;P of &amp;N</oddFooter>
  </headerFooter>
  <rowBreaks count="2" manualBreakCount="2">
    <brk id="48" max="5" man="1"/>
    <brk id="11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Reporting Templates</vt:lpstr>
      <vt:lpstr>'Reporting Templates'!Print_Area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2018-07-02T21:20:42Z</dcterms:created>
  <dcterms:modified xsi:type="dcterms:W3CDTF">2018-07-02T22:34:51Z</dcterms:modified>
  <cp:contentStatus/>
</cp:coreProperties>
</file>