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Attach DPU 2.1(2)" sheetId="1" r:id="rId1"/>
  </sheets>
  <externalReferences>
    <externalReference r:id="rId2"/>
    <externalReference r:id="rId3"/>
    <externalReference r:id="rId4"/>
    <externalReference r:id="rId5"/>
  </externalReferences>
  <definedNames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sd" hidden="1">[1]Inputs!#REF!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DPU 2.1(2)'!$A$1:$J$56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D53" i="1"/>
  <c r="H52" i="1"/>
  <c r="H51" i="1"/>
  <c r="H50" i="1"/>
  <c r="H46" i="1"/>
  <c r="H45" i="1"/>
  <c r="H44" i="1"/>
  <c r="D47" i="1"/>
  <c r="H43" i="1"/>
  <c r="H39" i="1"/>
  <c r="H38" i="1"/>
  <c r="F40" i="1"/>
  <c r="D40" i="1"/>
  <c r="H36" i="1"/>
  <c r="D33" i="1"/>
  <c r="H26" i="1"/>
  <c r="H25" i="1"/>
  <c r="H24" i="1"/>
  <c r="D27" i="1"/>
  <c r="H23" i="1"/>
  <c r="H19" i="1"/>
  <c r="H18" i="1"/>
  <c r="H17" i="1"/>
  <c r="D20" i="1"/>
  <c r="H16" i="1"/>
  <c r="H12" i="1"/>
  <c r="H11" i="1"/>
  <c r="F13" i="1"/>
  <c r="H10" i="1"/>
  <c r="D13" i="1"/>
  <c r="D54" i="1" s="1"/>
  <c r="H8" i="1"/>
  <c r="H31" i="1" l="1"/>
  <c r="F33" i="1"/>
  <c r="F20" i="1"/>
  <c r="F27" i="1"/>
  <c r="F54" i="1" s="1"/>
  <c r="F56" i="1" s="1"/>
  <c r="F47" i="1"/>
  <c r="H37" i="1"/>
  <c r="H9" i="1"/>
  <c r="H30" i="1"/>
  <c r="H32" i="1"/>
</calcChain>
</file>

<file path=xl/sharedStrings.xml><?xml version="1.0" encoding="utf-8"?>
<sst xmlns="http://schemas.openxmlformats.org/spreadsheetml/2006/main" count="82" uniqueCount="30">
  <si>
    <t>Rocky Mountain Power</t>
  </si>
  <si>
    <t>State of Utah</t>
  </si>
  <si>
    <t>2017-2018 Revenue Adjustments Comparison</t>
  </si>
  <si>
    <t xml:space="preserve"> </t>
  </si>
  <si>
    <t>Adjustment</t>
  </si>
  <si>
    <t>Change 2018/2017</t>
  </si>
  <si>
    <t>Explanation for difference between 2017 and 2018 amounts &gt; 10%</t>
  </si>
  <si>
    <t>Residential</t>
  </si>
  <si>
    <t>Solar Removed</t>
  </si>
  <si>
    <t>Cancelation of Schedule 195 on January 1, 2017</t>
  </si>
  <si>
    <t>Rev Adj - Deferred NPC</t>
  </si>
  <si>
    <t>Decreases in both the EBA amortization and REC Sales Liability</t>
  </si>
  <si>
    <t>Rev Accounting Adj</t>
  </si>
  <si>
    <t>Mainly related to the change in accounting for DSM/STEP since 1/1/2017.</t>
  </si>
  <si>
    <t>DSM/STEP</t>
  </si>
  <si>
    <t>Removal of combined DSM/STEP revenues from Company's 305 Report  in 2017</t>
  </si>
  <si>
    <t>Blue Sky</t>
  </si>
  <si>
    <t>Subtotal</t>
  </si>
  <si>
    <t>Commercial</t>
  </si>
  <si>
    <t>Industrial</t>
  </si>
  <si>
    <t>Situs Contracts</t>
  </si>
  <si>
    <t>Buy-through</t>
  </si>
  <si>
    <t>Increases in buy-through</t>
  </si>
  <si>
    <t>Irrigation</t>
  </si>
  <si>
    <t>Changes in both the EBA amortization and REC Sales Liability</t>
  </si>
  <si>
    <t>Public Street &amp; Highway Lighting</t>
  </si>
  <si>
    <t>Other Sales to Public Authorities</t>
  </si>
  <si>
    <t>Customers in this class migrated to other class in 2018</t>
  </si>
  <si>
    <t>Total</t>
  </si>
  <si>
    <t>2018/2017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</si>
</sst>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name val="Times New Roman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u val="double"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9" fontId="2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vertical="top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/>
    <xf numFmtId="9" fontId="2" fillId="0" borderId="0" xfId="0" applyNumberFormat="1" applyFont="1" applyFill="1" applyBorder="1" applyAlignment="1">
      <alignment horizontal="center" vertical="top"/>
    </xf>
    <xf numFmtId="43" fontId="2" fillId="0" borderId="0" xfId="1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9" fontId="2" fillId="0" borderId="0" xfId="0" applyNumberFormat="1" applyFont="1" applyFill="1" applyAlignment="1">
      <alignment horizontal="center" vertical="top"/>
    </xf>
    <xf numFmtId="9" fontId="4" fillId="0" borderId="0" xfId="0" applyNumberFormat="1" applyFont="1" applyFill="1" applyAlignment="1">
      <alignment vertical="top"/>
    </xf>
    <xf numFmtId="0" fontId="4" fillId="0" borderId="3" xfId="0" applyFont="1" applyFill="1" applyBorder="1"/>
    <xf numFmtId="0" fontId="10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1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/>
    <xf numFmtId="164" fontId="4" fillId="0" borderId="0" xfId="1" applyNumberFormat="1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L6" sqref="L6"/>
    </sheetView>
  </sheetViews>
  <sheetFormatPr defaultColWidth="9" defaultRowHeight="12.75" x14ac:dyDescent="0.2"/>
  <cols>
    <col min="1" max="1" width="2.25" style="4" customWidth="1"/>
    <col min="2" max="2" width="18.5" style="4" bestFit="1" customWidth="1"/>
    <col min="3" max="3" width="2.25" style="4" customWidth="1"/>
    <col min="4" max="4" width="12.25" style="4" bestFit="1" customWidth="1"/>
    <col min="5" max="5" width="2.25" style="4" customWidth="1"/>
    <col min="6" max="6" width="11.75" style="4" bestFit="1" customWidth="1"/>
    <col min="7" max="7" width="2.25" style="4" customWidth="1"/>
    <col min="8" max="8" width="15.5" style="4" bestFit="1" customWidth="1"/>
    <col min="9" max="9" width="2.25" style="4" customWidth="1"/>
    <col min="10" max="10" width="61" style="4" bestFit="1" customWidth="1"/>
    <col min="11" max="16384" width="9" style="4"/>
  </cols>
  <sheetData>
    <row r="1" spans="1:12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2" x14ac:dyDescent="0.2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</row>
    <row r="3" spans="1:12" x14ac:dyDescent="0.2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</row>
    <row r="4" spans="1:12" x14ac:dyDescent="0.2">
      <c r="A4" s="1"/>
      <c r="B4" s="5" t="s">
        <v>3</v>
      </c>
      <c r="C4" s="6"/>
      <c r="D4" s="7"/>
      <c r="E4" s="6"/>
      <c r="F4" s="7"/>
    </row>
    <row r="5" spans="1:12" x14ac:dyDescent="0.2">
      <c r="A5" s="1"/>
      <c r="B5" s="6"/>
      <c r="C5" s="6"/>
      <c r="D5" s="8" t="s">
        <v>4</v>
      </c>
      <c r="E5" s="9"/>
      <c r="F5" s="8"/>
      <c r="G5" s="8"/>
      <c r="H5" s="10"/>
    </row>
    <row r="6" spans="1:12" ht="15.75" x14ac:dyDescent="0.25">
      <c r="B6" s="11"/>
      <c r="D6" s="12">
        <v>2018</v>
      </c>
      <c r="E6" s="13"/>
      <c r="F6" s="12">
        <v>2017</v>
      </c>
      <c r="G6" s="12"/>
      <c r="H6" s="12" t="s">
        <v>5</v>
      </c>
      <c r="J6" s="14" t="s">
        <v>6</v>
      </c>
      <c r="L6" s="15"/>
    </row>
    <row r="7" spans="1:12" x14ac:dyDescent="0.2">
      <c r="A7" s="11" t="s">
        <v>7</v>
      </c>
      <c r="B7" s="11"/>
      <c r="D7" s="16"/>
      <c r="F7" s="16"/>
      <c r="H7" s="17"/>
    </row>
    <row r="8" spans="1:12" x14ac:dyDescent="0.2">
      <c r="A8" s="11"/>
      <c r="B8" s="5" t="s">
        <v>8</v>
      </c>
      <c r="D8" s="18">
        <v>0</v>
      </c>
      <c r="E8" s="19"/>
      <c r="F8" s="18">
        <v>-121797.14369062298</v>
      </c>
      <c r="G8" s="5"/>
      <c r="H8" s="20">
        <f>IF(ISERROR(D8/F8-1),"n/a",D8/F8-1)</f>
        <v>-1</v>
      </c>
      <c r="J8" s="4" t="s">
        <v>9</v>
      </c>
    </row>
    <row r="9" spans="1:12" s="21" customFormat="1" x14ac:dyDescent="0.2">
      <c r="B9" s="5" t="s">
        <v>10</v>
      </c>
      <c r="C9" s="4"/>
      <c r="D9" s="18">
        <v>-520102.3</v>
      </c>
      <c r="E9" s="19"/>
      <c r="F9" s="18">
        <v>-2772751.56</v>
      </c>
      <c r="G9" s="22"/>
      <c r="H9" s="20">
        <f t="shared" ref="H9:H12" si="0">IF(ISERROR(D9/F9-1),"n/a",D9/F9-1)</f>
        <v>-0.81242376435629882</v>
      </c>
      <c r="J9" s="4" t="s">
        <v>11</v>
      </c>
    </row>
    <row r="10" spans="1:12" s="21" customFormat="1" x14ac:dyDescent="0.2">
      <c r="B10" s="5" t="s">
        <v>12</v>
      </c>
      <c r="C10" s="4"/>
      <c r="D10" s="18">
        <v>1070428.78</v>
      </c>
      <c r="E10" s="19"/>
      <c r="F10" s="18">
        <v>22557575.210000001</v>
      </c>
      <c r="G10" s="22"/>
      <c r="H10" s="20">
        <f t="shared" si="0"/>
        <v>-0.95254681542520281</v>
      </c>
      <c r="J10" s="4" t="s">
        <v>13</v>
      </c>
    </row>
    <row r="11" spans="1:12" s="21" customFormat="1" x14ac:dyDescent="0.2">
      <c r="B11" s="23" t="s">
        <v>14</v>
      </c>
      <c r="C11" s="16"/>
      <c r="D11" s="18">
        <v>0</v>
      </c>
      <c r="E11" s="18"/>
      <c r="F11" s="18">
        <v>-20424216.505999994</v>
      </c>
      <c r="G11" s="24"/>
      <c r="H11" s="20">
        <f t="shared" si="0"/>
        <v>-1</v>
      </c>
      <c r="J11" s="4" t="s">
        <v>15</v>
      </c>
    </row>
    <row r="12" spans="1:12" s="21" customFormat="1" x14ac:dyDescent="0.2">
      <c r="B12" s="25" t="s">
        <v>16</v>
      </c>
      <c r="C12" s="26"/>
      <c r="D12" s="27">
        <v>9</v>
      </c>
      <c r="E12" s="27"/>
      <c r="F12" s="27">
        <v>12.67</v>
      </c>
      <c r="G12" s="22"/>
      <c r="H12" s="20">
        <f t="shared" si="0"/>
        <v>-0.28966061562746648</v>
      </c>
      <c r="J12" s="28" t="s">
        <v>3</v>
      </c>
    </row>
    <row r="13" spans="1:12" x14ac:dyDescent="0.2">
      <c r="B13" s="29" t="s">
        <v>17</v>
      </c>
      <c r="C13" s="11"/>
      <c r="D13" s="30">
        <f>SUM(D8:D12)</f>
        <v>550335.48</v>
      </c>
      <c r="E13" s="30"/>
      <c r="F13" s="30">
        <f>SUM(F8:F12)</f>
        <v>-761177.3296906146</v>
      </c>
      <c r="G13" s="31"/>
      <c r="H13" s="32"/>
      <c r="J13" s="33"/>
    </row>
    <row r="14" spans="1:12" x14ac:dyDescent="0.2">
      <c r="B14" s="29"/>
      <c r="C14" s="11"/>
      <c r="D14" s="30"/>
      <c r="E14" s="30"/>
      <c r="F14" s="30"/>
      <c r="G14" s="31"/>
      <c r="H14" s="32"/>
      <c r="J14" s="33"/>
    </row>
    <row r="15" spans="1:12" x14ac:dyDescent="0.2">
      <c r="A15" s="11" t="s">
        <v>18</v>
      </c>
      <c r="B15" s="11"/>
      <c r="D15" s="18"/>
      <c r="E15" s="19"/>
      <c r="F15" s="18"/>
      <c r="G15" s="23"/>
      <c r="H15" s="34"/>
      <c r="J15" s="33"/>
    </row>
    <row r="16" spans="1:12" x14ac:dyDescent="0.2">
      <c r="A16" s="11"/>
      <c r="B16" s="5" t="s">
        <v>8</v>
      </c>
      <c r="D16" s="18">
        <v>0</v>
      </c>
      <c r="E16" s="19"/>
      <c r="F16" s="18">
        <v>-113066.51631412416</v>
      </c>
      <c r="G16" s="5"/>
      <c r="H16" s="20">
        <f t="shared" ref="H16:H19" si="1">IF(ISERROR(D16/F16-1),"n/a",D16/F16-1)</f>
        <v>-1</v>
      </c>
      <c r="J16" s="4" t="s">
        <v>9</v>
      </c>
    </row>
    <row r="17" spans="1:10" s="21" customFormat="1" x14ac:dyDescent="0.2">
      <c r="B17" s="5" t="s">
        <v>10</v>
      </c>
      <c r="C17" s="4"/>
      <c r="D17" s="18">
        <v>-676337.46</v>
      </c>
      <c r="E17" s="19"/>
      <c r="F17" s="18">
        <v>-2879767.47</v>
      </c>
      <c r="G17" s="22"/>
      <c r="H17" s="20">
        <f t="shared" si="1"/>
        <v>-0.76514164180068334</v>
      </c>
      <c r="J17" s="4" t="s">
        <v>11</v>
      </c>
    </row>
    <row r="18" spans="1:10" s="21" customFormat="1" x14ac:dyDescent="0.2">
      <c r="B18" s="5" t="s">
        <v>12</v>
      </c>
      <c r="C18" s="4"/>
      <c r="D18" s="18">
        <v>769264.88</v>
      </c>
      <c r="E18" s="19"/>
      <c r="F18" s="18">
        <v>18423529.960000001</v>
      </c>
      <c r="G18" s="22"/>
      <c r="H18" s="20">
        <f t="shared" si="1"/>
        <v>-0.95824552180444356</v>
      </c>
      <c r="J18" s="4" t="s">
        <v>13</v>
      </c>
    </row>
    <row r="19" spans="1:10" s="21" customFormat="1" x14ac:dyDescent="0.2">
      <c r="B19" s="5" t="s">
        <v>14</v>
      </c>
      <c r="C19" s="26"/>
      <c r="D19" s="27">
        <v>0</v>
      </c>
      <c r="E19" s="27"/>
      <c r="F19" s="27">
        <v>-19129478.513333336</v>
      </c>
      <c r="G19" s="22"/>
      <c r="H19" s="20">
        <f t="shared" si="1"/>
        <v>-1</v>
      </c>
      <c r="J19" s="4" t="s">
        <v>15</v>
      </c>
    </row>
    <row r="20" spans="1:10" x14ac:dyDescent="0.2">
      <c r="B20" s="29" t="s">
        <v>17</v>
      </c>
      <c r="C20" s="11"/>
      <c r="D20" s="30">
        <f>SUM(D16:D19)</f>
        <v>92927.420000000042</v>
      </c>
      <c r="E20" s="30"/>
      <c r="F20" s="30">
        <f>SUM(F16:F19)</f>
        <v>-3698782.53964746</v>
      </c>
      <c r="G20" s="31"/>
      <c r="H20" s="32"/>
      <c r="J20" s="33"/>
    </row>
    <row r="21" spans="1:10" x14ac:dyDescent="0.2">
      <c r="B21" s="29"/>
      <c r="C21" s="11"/>
      <c r="D21" s="30"/>
      <c r="E21" s="30"/>
      <c r="F21" s="30"/>
      <c r="G21" s="31"/>
      <c r="H21" s="32"/>
      <c r="J21" s="33"/>
    </row>
    <row r="22" spans="1:10" x14ac:dyDescent="0.2">
      <c r="A22" s="11" t="s">
        <v>19</v>
      </c>
      <c r="B22" s="11"/>
      <c r="D22" s="18"/>
      <c r="E22" s="19"/>
      <c r="F22" s="18"/>
      <c r="G22" s="23"/>
      <c r="H22" s="34"/>
      <c r="J22" s="33"/>
    </row>
    <row r="23" spans="1:10" x14ac:dyDescent="0.2">
      <c r="A23" s="11"/>
      <c r="B23" s="5" t="s">
        <v>8</v>
      </c>
      <c r="D23" s="35">
        <v>0</v>
      </c>
      <c r="E23" s="19"/>
      <c r="F23" s="18">
        <v>-62839.868513974441</v>
      </c>
      <c r="G23" s="5"/>
      <c r="H23" s="20">
        <f t="shared" ref="H23:H26" si="2">IF(ISERROR(D23/F23-1),"n/a",D23/F23-1)</f>
        <v>-1</v>
      </c>
      <c r="I23" s="4" t="s">
        <v>3</v>
      </c>
      <c r="J23" s="4" t="s">
        <v>9</v>
      </c>
    </row>
    <row r="24" spans="1:10" s="21" customFormat="1" x14ac:dyDescent="0.2">
      <c r="B24" s="5" t="s">
        <v>10</v>
      </c>
      <c r="C24" s="4"/>
      <c r="D24" s="18">
        <v>-492340.26</v>
      </c>
      <c r="E24" s="19"/>
      <c r="F24" s="18">
        <v>-1779138.91</v>
      </c>
      <c r="G24" s="22"/>
      <c r="H24" s="20">
        <f t="shared" si="2"/>
        <v>-0.72327047807638589</v>
      </c>
      <c r="J24" s="4" t="s">
        <v>11</v>
      </c>
    </row>
    <row r="25" spans="1:10" s="21" customFormat="1" x14ac:dyDescent="0.2">
      <c r="B25" s="5" t="s">
        <v>12</v>
      </c>
      <c r="C25" s="4"/>
      <c r="D25" s="18">
        <v>165528.44</v>
      </c>
      <c r="E25" s="19"/>
      <c r="F25" s="18">
        <v>9193488.7200000007</v>
      </c>
      <c r="G25" s="22"/>
      <c r="H25" s="20">
        <f t="shared" si="2"/>
        <v>-0.98199503528623466</v>
      </c>
      <c r="J25" s="4" t="s">
        <v>13</v>
      </c>
    </row>
    <row r="26" spans="1:10" s="21" customFormat="1" x14ac:dyDescent="0.2">
      <c r="B26" s="5" t="s">
        <v>14</v>
      </c>
      <c r="C26" s="26"/>
      <c r="D26" s="27">
        <v>0</v>
      </c>
      <c r="E26" s="27"/>
      <c r="F26" s="27">
        <v>-9431629.1909999996</v>
      </c>
      <c r="G26" s="22"/>
      <c r="H26" s="20">
        <f t="shared" si="2"/>
        <v>-1</v>
      </c>
      <c r="J26" s="4" t="s">
        <v>15</v>
      </c>
    </row>
    <row r="27" spans="1:10" x14ac:dyDescent="0.2">
      <c r="B27" s="29" t="s">
        <v>17</v>
      </c>
      <c r="C27" s="11"/>
      <c r="D27" s="30">
        <f>SUM(D23:D26)</f>
        <v>-326811.82</v>
      </c>
      <c r="E27" s="30"/>
      <c r="F27" s="30">
        <f>SUM(F23:F26)</f>
        <v>-2080119.2495139735</v>
      </c>
      <c r="G27" s="31"/>
      <c r="H27" s="32"/>
      <c r="J27" s="33"/>
    </row>
    <row r="28" spans="1:10" x14ac:dyDescent="0.2">
      <c r="B28" s="29"/>
      <c r="C28" s="11"/>
      <c r="D28" s="30"/>
      <c r="E28" s="30"/>
      <c r="F28" s="30"/>
      <c r="G28" s="31"/>
      <c r="H28" s="32"/>
      <c r="J28" s="33"/>
    </row>
    <row r="29" spans="1:10" x14ac:dyDescent="0.2">
      <c r="A29" s="11" t="s">
        <v>20</v>
      </c>
      <c r="D29" s="18"/>
      <c r="E29" s="19"/>
      <c r="F29" s="18"/>
      <c r="G29" s="23"/>
      <c r="H29" s="34"/>
      <c r="J29" s="33"/>
    </row>
    <row r="30" spans="1:10" x14ac:dyDescent="0.2">
      <c r="A30" s="11"/>
      <c r="B30" s="5" t="s">
        <v>21</v>
      </c>
      <c r="D30" s="18">
        <v>-3664463.5300000054</v>
      </c>
      <c r="E30" s="19"/>
      <c r="F30" s="18">
        <v>-1598710.13</v>
      </c>
      <c r="G30" s="23"/>
      <c r="H30" s="20">
        <f t="shared" ref="H30:H32" si="3">IF(ISERROR(D30/F30-1),"n/a",D30/F30-1)</f>
        <v>1.2921375559182864</v>
      </c>
      <c r="J30" s="4" t="s">
        <v>22</v>
      </c>
    </row>
    <row r="31" spans="1:10" x14ac:dyDescent="0.2">
      <c r="A31" s="11"/>
      <c r="B31" s="5" t="s">
        <v>14</v>
      </c>
      <c r="D31" s="18">
        <v>0</v>
      </c>
      <c r="E31" s="19"/>
      <c r="F31" s="18">
        <v>-172340.32659799818</v>
      </c>
      <c r="G31" s="23"/>
      <c r="H31" s="20">
        <f t="shared" si="3"/>
        <v>-1</v>
      </c>
      <c r="J31" s="4" t="s">
        <v>15</v>
      </c>
    </row>
    <row r="32" spans="1:10" x14ac:dyDescent="0.2">
      <c r="A32" s="11"/>
      <c r="B32" s="25" t="s">
        <v>8</v>
      </c>
      <c r="C32" s="26"/>
      <c r="D32" s="27">
        <v>0</v>
      </c>
      <c r="E32" s="27"/>
      <c r="F32" s="27">
        <v>-8878.7134020000012</v>
      </c>
      <c r="G32" s="23"/>
      <c r="H32" s="20">
        <f t="shared" si="3"/>
        <v>-1</v>
      </c>
      <c r="J32" s="4" t="s">
        <v>9</v>
      </c>
    </row>
    <row r="33" spans="1:10" x14ac:dyDescent="0.2">
      <c r="A33" s="11"/>
      <c r="B33" s="29" t="s">
        <v>17</v>
      </c>
      <c r="C33" s="11"/>
      <c r="D33" s="30">
        <f>SUM(D30:D32)</f>
        <v>-3664463.5300000054</v>
      </c>
      <c r="E33" s="30" t="s">
        <v>3</v>
      </c>
      <c r="F33" s="30">
        <f>SUM(F30:F32)</f>
        <v>-1779929.1699999981</v>
      </c>
      <c r="G33" s="31"/>
      <c r="H33" s="32" t="s">
        <v>3</v>
      </c>
      <c r="J33" s="33"/>
    </row>
    <row r="34" spans="1:10" x14ac:dyDescent="0.2">
      <c r="A34" s="11"/>
      <c r="B34" s="29"/>
      <c r="C34" s="11"/>
      <c r="D34" s="30"/>
      <c r="E34" s="30"/>
      <c r="F34" s="30"/>
      <c r="G34" s="31"/>
      <c r="H34" s="32"/>
      <c r="J34" s="33"/>
    </row>
    <row r="35" spans="1:10" x14ac:dyDescent="0.2">
      <c r="A35" s="11" t="s">
        <v>23</v>
      </c>
      <c r="D35" s="18"/>
      <c r="E35" s="19"/>
      <c r="F35" s="18"/>
      <c r="G35" s="23"/>
      <c r="H35" s="34"/>
      <c r="J35" s="33"/>
    </row>
    <row r="36" spans="1:10" x14ac:dyDescent="0.2">
      <c r="A36" s="11"/>
      <c r="B36" s="5" t="s">
        <v>8</v>
      </c>
      <c r="D36" s="18">
        <v>0</v>
      </c>
      <c r="E36" s="19"/>
      <c r="F36" s="18">
        <v>-227.46637500000003</v>
      </c>
      <c r="G36" s="5"/>
      <c r="H36" s="20">
        <f t="shared" ref="H36:H39" si="4">IF(ISERROR(D36/F36-1),"n/a",D36/F36-1)</f>
        <v>-1</v>
      </c>
      <c r="J36" s="4" t="s">
        <v>9</v>
      </c>
    </row>
    <row r="37" spans="1:10" x14ac:dyDescent="0.2">
      <c r="B37" s="5" t="s">
        <v>10</v>
      </c>
      <c r="D37" s="18">
        <v>-17439.689999999999</v>
      </c>
      <c r="E37" s="19"/>
      <c r="F37" s="18">
        <v>0</v>
      </c>
      <c r="G37" s="5"/>
      <c r="H37" s="20" t="str">
        <f t="shared" si="4"/>
        <v>n/a</v>
      </c>
      <c r="J37" s="4" t="s">
        <v>24</v>
      </c>
    </row>
    <row r="38" spans="1:10" x14ac:dyDescent="0.2">
      <c r="B38" s="5" t="s">
        <v>12</v>
      </c>
      <c r="D38" s="18">
        <v>13852.04</v>
      </c>
      <c r="E38" s="19"/>
      <c r="F38" s="18">
        <v>44337.67</v>
      </c>
      <c r="G38" s="5"/>
      <c r="H38" s="20">
        <f t="shared" si="4"/>
        <v>-0.68757853085198206</v>
      </c>
      <c r="J38" s="4" t="s">
        <v>13</v>
      </c>
    </row>
    <row r="39" spans="1:10" x14ac:dyDescent="0.2">
      <c r="B39" s="25" t="s">
        <v>14</v>
      </c>
      <c r="C39" s="26"/>
      <c r="D39" s="27">
        <v>0</v>
      </c>
      <c r="E39" s="27"/>
      <c r="F39" s="27">
        <v>-512548.85833333328</v>
      </c>
      <c r="G39" s="23"/>
      <c r="H39" s="20">
        <f t="shared" si="4"/>
        <v>-1</v>
      </c>
      <c r="J39" s="4" t="s">
        <v>15</v>
      </c>
    </row>
    <row r="40" spans="1:10" x14ac:dyDescent="0.2">
      <c r="B40" s="29" t="s">
        <v>17</v>
      </c>
      <c r="C40" s="11"/>
      <c r="D40" s="30">
        <f>SUM(D36:D39)</f>
        <v>-3587.6499999999978</v>
      </c>
      <c r="E40" s="30"/>
      <c r="F40" s="30">
        <f>SUM(F36:F39)</f>
        <v>-468438.65470833331</v>
      </c>
      <c r="G40" s="31"/>
      <c r="H40" s="32"/>
      <c r="J40" s="33"/>
    </row>
    <row r="41" spans="1:10" x14ac:dyDescent="0.2">
      <c r="B41" s="29"/>
      <c r="C41" s="11"/>
      <c r="D41" s="30"/>
      <c r="E41" s="30"/>
      <c r="F41" s="30"/>
      <c r="G41" s="31"/>
      <c r="H41" s="32"/>
      <c r="J41" s="33"/>
    </row>
    <row r="42" spans="1:10" x14ac:dyDescent="0.2">
      <c r="A42" s="11" t="s">
        <v>25</v>
      </c>
      <c r="B42" s="11"/>
      <c r="D42" s="18"/>
      <c r="E42" s="19"/>
      <c r="F42" s="18"/>
      <c r="G42" s="23"/>
      <c r="H42" s="34"/>
      <c r="J42" s="33"/>
    </row>
    <row r="43" spans="1:10" x14ac:dyDescent="0.2">
      <c r="A43" s="11"/>
      <c r="B43" s="5" t="s">
        <v>8</v>
      </c>
      <c r="D43" s="18">
        <v>0</v>
      </c>
      <c r="E43" s="19"/>
      <c r="F43" s="18">
        <v>-1194.5482951582878</v>
      </c>
      <c r="G43" s="5"/>
      <c r="H43" s="20">
        <f t="shared" ref="H43:H46" si="5">IF(ISERROR(D43/F43-1),"n/a",D43/F43-1)</f>
        <v>-1</v>
      </c>
      <c r="J43" s="4" t="s">
        <v>9</v>
      </c>
    </row>
    <row r="44" spans="1:10" x14ac:dyDescent="0.2">
      <c r="B44" s="5" t="s">
        <v>10</v>
      </c>
      <c r="D44" s="18">
        <v>-5658.58</v>
      </c>
      <c r="E44" s="19"/>
      <c r="F44" s="18">
        <v>0</v>
      </c>
      <c r="G44" s="5"/>
      <c r="H44" s="20" t="str">
        <f t="shared" si="5"/>
        <v>n/a</v>
      </c>
      <c r="J44" s="4" t="s">
        <v>24</v>
      </c>
    </row>
    <row r="45" spans="1:10" x14ac:dyDescent="0.2">
      <c r="B45" s="5" t="s">
        <v>12</v>
      </c>
      <c r="D45" s="18">
        <v>19170.61</v>
      </c>
      <c r="E45" s="19"/>
      <c r="F45" s="18">
        <v>303998.94</v>
      </c>
      <c r="G45" s="5"/>
      <c r="H45" s="20">
        <f t="shared" si="5"/>
        <v>-0.9369385630094631</v>
      </c>
      <c r="J45" s="4" t="s">
        <v>13</v>
      </c>
    </row>
    <row r="46" spans="1:10" x14ac:dyDescent="0.2">
      <c r="B46" s="25" t="s">
        <v>14</v>
      </c>
      <c r="C46" s="26"/>
      <c r="D46" s="27">
        <v>0</v>
      </c>
      <c r="E46" s="27"/>
      <c r="F46" s="27">
        <v>-222879.5953333333</v>
      </c>
      <c r="G46" s="5"/>
      <c r="H46" s="20">
        <f t="shared" si="5"/>
        <v>-1</v>
      </c>
      <c r="J46" s="4" t="s">
        <v>15</v>
      </c>
    </row>
    <row r="47" spans="1:10" x14ac:dyDescent="0.2">
      <c r="B47" s="29" t="s">
        <v>17</v>
      </c>
      <c r="C47" s="36"/>
      <c r="D47" s="30">
        <f>SUM(D43:D46)</f>
        <v>13512.03</v>
      </c>
      <c r="E47" s="30"/>
      <c r="F47" s="30">
        <f>SUM(F43:F46)</f>
        <v>79924.79637150839</v>
      </c>
      <c r="G47" s="31"/>
      <c r="H47" s="20" t="s">
        <v>3</v>
      </c>
      <c r="J47" s="33"/>
    </row>
    <row r="48" spans="1:10" x14ac:dyDescent="0.2">
      <c r="B48" s="29"/>
      <c r="C48" s="36"/>
      <c r="D48" s="30"/>
      <c r="E48" s="30"/>
      <c r="F48" s="30"/>
      <c r="G48" s="31"/>
      <c r="H48" s="32"/>
      <c r="J48" s="33"/>
    </row>
    <row r="49" spans="1:10" x14ac:dyDescent="0.2">
      <c r="A49" s="11" t="s">
        <v>26</v>
      </c>
      <c r="B49" s="11"/>
      <c r="D49" s="18"/>
      <c r="E49" s="19"/>
      <c r="F49" s="18"/>
      <c r="G49" s="5"/>
      <c r="H49" s="37"/>
      <c r="J49" s="33"/>
    </row>
    <row r="50" spans="1:10" x14ac:dyDescent="0.2">
      <c r="A50" s="11"/>
      <c r="B50" s="5" t="s">
        <v>8</v>
      </c>
      <c r="D50" s="18">
        <v>0</v>
      </c>
      <c r="E50" s="19"/>
      <c r="F50" s="18">
        <v>-628.48624580937337</v>
      </c>
      <c r="G50" s="5"/>
      <c r="H50" s="20">
        <f t="shared" ref="H50:H52" si="6">IF(ISERROR(D50/F50-1),"n/a",D50/F50-1)</f>
        <v>-1</v>
      </c>
      <c r="J50" s="4" t="s">
        <v>27</v>
      </c>
    </row>
    <row r="51" spans="1:10" x14ac:dyDescent="0.2">
      <c r="B51" s="5" t="s">
        <v>12</v>
      </c>
      <c r="D51" s="18">
        <v>0</v>
      </c>
      <c r="E51" s="19"/>
      <c r="F51" s="18">
        <v>72058.38</v>
      </c>
      <c r="G51" s="5"/>
      <c r="H51" s="20">
        <f t="shared" si="6"/>
        <v>-1</v>
      </c>
      <c r="J51" s="4" t="s">
        <v>27</v>
      </c>
    </row>
    <row r="52" spans="1:10" x14ac:dyDescent="0.2">
      <c r="B52" s="25" t="s">
        <v>14</v>
      </c>
      <c r="C52" s="26"/>
      <c r="D52" s="27">
        <v>0</v>
      </c>
      <c r="E52" s="27"/>
      <c r="F52" s="27">
        <v>-92698.59</v>
      </c>
      <c r="G52" s="5"/>
      <c r="H52" s="20">
        <f t="shared" si="6"/>
        <v>-1</v>
      </c>
      <c r="J52" s="4" t="s">
        <v>27</v>
      </c>
    </row>
    <row r="53" spans="1:10" x14ac:dyDescent="0.2">
      <c r="B53" s="29" t="s">
        <v>17</v>
      </c>
      <c r="C53" s="11"/>
      <c r="D53" s="30">
        <f>SUM(D50:D52)</f>
        <v>0</v>
      </c>
      <c r="E53" s="30"/>
      <c r="F53" s="30">
        <f>SUM(F50:F52)</f>
        <v>-21268.696245809362</v>
      </c>
      <c r="G53" s="29"/>
      <c r="H53" s="38"/>
      <c r="J53" s="33"/>
    </row>
    <row r="54" spans="1:10" s="44" customFormat="1" ht="13.5" thickBot="1" x14ac:dyDescent="0.25">
      <c r="A54" s="39" t="s">
        <v>28</v>
      </c>
      <c r="B54" s="40"/>
      <c r="C54" s="41"/>
      <c r="D54" s="42">
        <f>D13+D20+D27+D33+D40+D47+D53</f>
        <v>-3338088.0700000054</v>
      </c>
      <c r="E54" s="42"/>
      <c r="F54" s="42">
        <f>F13+F20+F27+F33+F40+F47+F53</f>
        <v>-8729790.8434346821</v>
      </c>
      <c r="G54" s="43"/>
      <c r="H54" s="38"/>
      <c r="J54" s="45"/>
    </row>
    <row r="55" spans="1:10" ht="13.5" thickTop="1" x14ac:dyDescent="0.2">
      <c r="D55" s="18"/>
      <c r="E55" s="19"/>
      <c r="F55" s="18"/>
      <c r="G55" s="5"/>
      <c r="H55" s="5"/>
      <c r="J55" s="33"/>
    </row>
    <row r="56" spans="1:10" x14ac:dyDescent="0.2">
      <c r="B56" s="46" t="s">
        <v>29</v>
      </c>
      <c r="C56" s="47" t="s">
        <v>3</v>
      </c>
      <c r="D56" s="11"/>
      <c r="E56" s="48"/>
      <c r="F56" s="48">
        <f>D54-F54</f>
        <v>5391702.7734346762</v>
      </c>
      <c r="G56" s="5"/>
      <c r="H56" s="5"/>
    </row>
    <row r="57" spans="1:10" x14ac:dyDescent="0.2">
      <c r="F57" s="18"/>
    </row>
    <row r="58" spans="1:10" x14ac:dyDescent="0.2">
      <c r="F58" s="18"/>
    </row>
    <row r="59" spans="1:10" x14ac:dyDescent="0.2">
      <c r="F59" s="18"/>
    </row>
    <row r="60" spans="1:10" x14ac:dyDescent="0.2">
      <c r="F60" s="18"/>
    </row>
    <row r="61" spans="1:10" x14ac:dyDescent="0.2">
      <c r="F61" s="18"/>
    </row>
    <row r="62" spans="1:10" x14ac:dyDescent="0.2">
      <c r="F62" s="18"/>
    </row>
    <row r="63" spans="1:10" x14ac:dyDescent="0.2">
      <c r="F63" s="18"/>
    </row>
    <row r="64" spans="1:10" x14ac:dyDescent="0.2">
      <c r="F64" s="18"/>
    </row>
  </sheetData>
  <printOptions horizontalCentered="1"/>
  <pageMargins left="0.5" right="0.5" top="1" bottom="0.5" header="0.3" footer="0.3"/>
  <pageSetup scale="73" orientation="landscape" r:id="rId1"/>
  <headerFooter>
    <oddHeader>&amp;LUT - 19-035-08
DPU 2.1&amp;RAttachment DPU 2.1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DPU 2.1(2)</vt:lpstr>
      <vt:lpstr>'Attach DPU 2.1(2)'!Print_Area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2019-07-30T15:38:59Z</dcterms:created>
  <dcterms:modified xsi:type="dcterms:W3CDTF">2019-08-30T18:58:58Z</dcterms:modified>
</cp:coreProperties>
</file>