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8\"/>
    </mc:Choice>
  </mc:AlternateContent>
  <bookViews>
    <workbookView xWindow="0" yWindow="0" windowWidth="28800" windowHeight="14235" tabRatio="910" activeTab="3"/>
  </bookViews>
  <sheets>
    <sheet name="Ratemaking - Rate Base " sheetId="1" r:id="rId1"/>
    <sheet name="Summary Rate Base Recon" sheetId="5" r:id="rId2"/>
    <sheet name="BS Reconciliation" sheetId="3" r:id="rId3"/>
    <sheet name="Rtmkg FERC accts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[1]Inputs!#REF!</definedName>
    <definedName name="__123Graph_A" hidden="1">[2]Inputs!#REF!</definedName>
    <definedName name="__123Graph_B" localSheetId="2" hidden="1">[1]Inputs!#REF!</definedName>
    <definedName name="__123Graph_B" hidden="1">[2]Inputs!#REF!</definedName>
    <definedName name="__123Graph_D" localSheetId="2" hidden="1">[1]Inputs!#REF!</definedName>
    <definedName name="__123Graph_D" hidden="1">[2]Inputs!#REF!</definedName>
    <definedName name="__123Graph_E" localSheetId="2" hidden="1">[3]Input!$E$22:$E$37</definedName>
    <definedName name="__123Graph_E" hidden="1">[4]Input!$E$22:$E$37</definedName>
    <definedName name="__123Graph_F" localSheetId="2" hidden="1">[3]Input!$D$22:$D$37</definedName>
    <definedName name="__123Graph_F" hidden="1">[4]Input!$D$22:$D$37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2" hidden="1">#REF!</definedName>
    <definedName name="_Fill" hidden="1">#REF!</definedName>
    <definedName name="_xlnm._FilterDatabase" localSheetId="2" hidden="1">'BS Reconciliation'!$A$30:$I$175</definedName>
    <definedName name="_xlnm._FilterDatabase" localSheetId="3" hidden="1">'Rtmkg FERC accts'!$A$1:$C$126</definedName>
    <definedName name="_xlnm._FilterDatabase" localSheetId="1" hidden="1">'Summary Rate Base Recon'!$A$5:$D$23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2" hidden="1">0</definedName>
    <definedName name="_Order2" hidden="1">255</definedName>
    <definedName name="_Sort" localSheetId="2" hidden="1">#REF!</definedName>
    <definedName name="_Sort" hidden="1">#REF!</definedName>
    <definedName name="a" localSheetId="2" hidden="1">'[1]DSM Output'!$J$21:$J$23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djs2avg" localSheetId="2">[5]Inputs!$L$255:'[5]Inputs'!$T$505</definedName>
    <definedName name="Adjs2avg">[6]Inputs!$L$255:'[6]Inputs'!$T$505</definedName>
    <definedName name="ADJTOTAL">#REF!</definedName>
    <definedName name="AdjustInput" localSheetId="2">[5]Inputs!$L$3:$T$283</definedName>
    <definedName name="AdjustInput">[6]Inputs!$L$3:$T$283</definedName>
    <definedName name="AdjustSwitch" localSheetId="2">[5]Variables!$AH$3:$AJ$3</definedName>
    <definedName name="AdjustSwitch">[6]Variables!$AH$3:$AJ$3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 localSheetId="2">[5]UTCR!$AC$22:$AQ$108</definedName>
    <definedName name="AverageFactors">[6]UTCR!$AC$22:$AQ$108</definedName>
    <definedName name="AverageInput" localSheetId="2">[5]Inputs!$F$3:$I$1731</definedName>
    <definedName name="AverageInput">[6]Inputs!$F$3:$I$1731</definedName>
    <definedName name="B1_Print" localSheetId="2">#REF!</definedName>
    <definedName name="B1_Print">#REF!</definedName>
    <definedName name="B2_Print" localSheetId="2">#REF!</definedName>
    <definedName name="B2_Print">#REF!</definedName>
    <definedName name="B3_Print" localSheetId="2">#REF!</definedName>
    <definedName name="B3_Print">#REF!</definedName>
    <definedName name="Bottom" localSheetId="2">[7]Variance!#REF!</definedName>
    <definedName name="Bottom">[8]Variance!#REF!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 localSheetId="2">[5]Inputs!$J$1</definedName>
    <definedName name="Checksumavg">[6]Inputs!$J$1</definedName>
    <definedName name="Checksumend" localSheetId="2">[5]Inputs!$E$1</definedName>
    <definedName name="Checksumend">[6]Inputs!$E$1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 localSheetId="2">[9]Variables!$AQ$27</definedName>
    <definedName name="Common">[10]Variables!$AQ$27</definedName>
    <definedName name="DATA5" localSheetId="2">[11]DS13!$E$2:$E$103</definedName>
    <definedName name="DATA5">[12]DS13!$E$2:$E$103</definedName>
    <definedName name="DATA6" localSheetId="2">[11]DS13!$F$2:$F$103</definedName>
    <definedName name="DATA6">[12]DS13!$F$2:$F$103</definedName>
    <definedName name="date2000">[13]Sheet16!$A$40:$F$51</definedName>
    <definedName name="date2005">[13]Sheet16!$A$53:$F$64</definedName>
    <definedName name="Debt" localSheetId="2">[9]Variables!$AQ$25</definedName>
    <definedName name="Debt">[10]Variables!$AQ$25</definedName>
    <definedName name="DebtCost" localSheetId="2">[9]Variables!$AT$25</definedName>
    <definedName name="DebtCost">[10]Variables!$AT$25</definedName>
    <definedName name="DUDE" localSheetId="2" hidden="1">#REF!</definedName>
    <definedName name="DUDE" hidden="1">#REF!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Method" localSheetId="2">[5]Variables!$AC$2</definedName>
    <definedName name="FactorMethod">[6]Variables!$AC$2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2">[5]Variables!$B$28</definedName>
    <definedName name="FranchiseTax">[6]Variables!$B$28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_Ftrs" localSheetId="2">[5]Function1149!$E$6:$P$88</definedName>
    <definedName name="Func_Ftrs">[6]Function1149!$E$6:$P$88</definedName>
    <definedName name="gohere">'[14]Tab E'!#REF!</definedName>
    <definedName name="GrossReceipts" localSheetId="2">[5]Variables!$B$31</definedName>
    <definedName name="GrossReceipts">[6]Variables!$B$31</definedName>
    <definedName name="Header">#REF!</definedName>
    <definedName name="High_Plan" localSheetId="2">#REF!</definedName>
    <definedName name="High_Plan">#REF!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2">[7]Variance!#REF!</definedName>
    <definedName name="LastCell">[8]Variance!#REF!</definedName>
    <definedName name="LeadLag" localSheetId="2">[5]Inputs!#REF!</definedName>
    <definedName name="LeadLag">[6]Inputs!#REF!</definedName>
    <definedName name="limcount" hidden="1">1</definedName>
    <definedName name="ListOffset" hidden="1">1</definedName>
    <definedName name="Low_Plan" localSheetId="2">#REF!</definedName>
    <definedName name="Low_Plan">#REF!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 localSheetId="2">'[7]Master Data'!$A$2</definedName>
    <definedName name="MD_High1">'[8]Master Data'!$A$2</definedName>
    <definedName name="MD_Low1" localSheetId="2">'[7]Master Data'!$D$29</definedName>
    <definedName name="MD_Low1">'[8]Master Data'!$D$29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 localSheetId="2">[5]Inputs!#REF!</definedName>
    <definedName name="MSPAverageInput">[6]Inputs!#REF!</definedName>
    <definedName name="MSPYearEndInput" localSheetId="2">[5]Inputs!#REF!</definedName>
    <definedName name="MSPYearEndInput">[6]Inputs!#REF!</definedName>
    <definedName name="NetToGross" localSheetId="2">[5]Variables!$B$25</definedName>
    <definedName name="NetToGross">[6]Variables!$B$25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EX_High1">#REF!</definedName>
    <definedName name="OMEX_Low1">#REF!</definedName>
    <definedName name="OMEX_Low2">#REF!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2">[5]Variables!#REF!</definedName>
    <definedName name="PostDE">[6]Variables!#REF!</definedName>
    <definedName name="PostDG" localSheetId="2">[5]Variables!#REF!</definedName>
    <definedName name="PostDG">[6]Variables!#REF!</definedName>
    <definedName name="PreDG" localSheetId="2">[5]Variables!#REF!</definedName>
    <definedName name="PreDG">[6]Variables!#REF!</definedName>
    <definedName name="Pref" localSheetId="2">[9]Variables!$AQ$26</definedName>
    <definedName name="Pref">[10]Variables!$AQ$26</definedName>
    <definedName name="PrefCost" localSheetId="2">[9]Variables!$AT$26</definedName>
    <definedName name="PrefCost">[10]Variables!$AT$26</definedName>
    <definedName name="PricingInfo" localSheetId="2" hidden="1">[15]Inputs!#REF!</definedName>
    <definedName name="PricingInfo" hidden="1">[16]Inputs!#REF!</definedName>
    <definedName name="_xlnm.Print_Area" localSheetId="2">'BS Reconciliation'!$A$2:$K$176</definedName>
    <definedName name="_xlnm.Print_Titles" localSheetId="2">'BS Reconciliation'!$B:$B,'BS Reconciliation'!$5:$5</definedName>
    <definedName name="PrintDetail">#REF!</definedName>
    <definedName name="PrintStateReport">#REF!</definedName>
    <definedName name="ResourceSupplier" localSheetId="2">[5]Variables!$B$30</definedName>
    <definedName name="ResourceSupplier">[6]Variables!$B$30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Tax" localSheetId="2">[5]Variables!$B$29</definedName>
    <definedName name="RevenueTax">[6]Variables!$B$29</definedName>
    <definedName name="REVN_High1">'[17]Master Data'!$AB$2</definedName>
    <definedName name="REVN_Low1">'[17]Master Data'!$AB$15</definedName>
    <definedName name="REVN_Low2">'[17]Master Data'!$AE$15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"45LH92Q3939V4QXK6YGUNRITN"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2">[5]Variables!$AF$32</definedName>
    <definedName name="SIT">[6]Variables!$AF$32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 localSheetId="2">[7]Variance!#REF!</definedName>
    <definedName name="ST_Bottom1">[8]Variance!#REF!</definedName>
    <definedName name="ST_Top1" localSheetId="2">[7]Variance!#REF!</definedName>
    <definedName name="ST_Top1">[8]Variance!#REF!</definedName>
    <definedName name="ST_Top2" localSheetId="2">[7]Variance!#REF!</definedName>
    <definedName name="ST_Top2">[8]Variance!#REF!</definedName>
    <definedName name="ST_Top3" localSheetId="2">#REF!</definedName>
    <definedName name="ST_Top3">#REF!</definedName>
    <definedName name="standard1" localSheetId="2" hidden="1">{"YTD-Total",#N/A,FALSE,"Provision"}</definedName>
    <definedName name="standard1" hidden="1">{"YTD-Total",#N/A,FALSE,"Provision"}</definedName>
    <definedName name="T1_Print" localSheetId="2">#REF!</definedName>
    <definedName name="T1_Print">#REF!</definedName>
    <definedName name="T2_Print" localSheetId="2">#REF!</definedName>
    <definedName name="T2_Print">#REF!</definedName>
    <definedName name="T3_Print" localSheetId="2">#REF!</definedName>
    <definedName name="T3_Print">#REF!</definedName>
    <definedName name="Top" localSheetId="2">#REF!</definedName>
    <definedName name="Top">#REF!</definedName>
    <definedName name="UncollectibleAccounts" localSheetId="2">[5]Variables!$B$27</definedName>
    <definedName name="UncollectibleAccounts">[6]Variables!$B$27</definedName>
    <definedName name="w" localSheetId="2" hidden="1">[18]Inputs!#REF!</definedName>
    <definedName name="w" hidden="1">[19]Inputs!#REF!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2" hidden="1">'[1]DSM Output'!$B$21:$B$23</definedName>
    <definedName name="y" hidden="1">'[2]DSM Output'!$B$21:$B$23</definedName>
    <definedName name="YearEndFactors" localSheetId="2">[5]UTCR!$G$22:$U$108</definedName>
    <definedName name="YearEndFactors">[6]UTCR!$G$22:$U$108</definedName>
    <definedName name="YearEndInput" localSheetId="2">[5]Inputs!$A$3:$D$1680</definedName>
    <definedName name="YearEndInput">[6]Inputs!$A$3:$D$1680</definedName>
    <definedName name="z" localSheetId="2" hidden="1">'[1]DSM Output'!$G$21:$G$23</definedName>
    <definedName name="z" hidden="1">'[2]DSM Output'!$G$21:$G$23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3" l="1"/>
  <c r="F97" i="1" l="1"/>
  <c r="H175" i="3"/>
  <c r="G175" i="3"/>
  <c r="F175" i="3"/>
  <c r="E175" i="3"/>
  <c r="D175" i="3"/>
  <c r="G179" i="3"/>
  <c r="F11" i="1"/>
  <c r="C39" i="1"/>
  <c r="F122" i="1" l="1"/>
  <c r="F78" i="1"/>
  <c r="F70" i="1"/>
  <c r="K168" i="3"/>
  <c r="K146" i="3"/>
  <c r="K141" i="3"/>
  <c r="K58" i="3"/>
  <c r="F153" i="1" l="1"/>
  <c r="H19" i="1" l="1"/>
  <c r="D23" i="5" l="1"/>
  <c r="F140" i="1" l="1"/>
  <c r="F107" i="1"/>
  <c r="H14" i="1"/>
  <c r="C15" i="5"/>
  <c r="F47" i="1" l="1"/>
  <c r="C30" i="5" l="1"/>
  <c r="D30" i="5" s="1"/>
  <c r="C29" i="5"/>
  <c r="D29" i="5" s="1"/>
  <c r="C17" i="5" l="1"/>
  <c r="H31" i="1"/>
  <c r="H30" i="1"/>
  <c r="H29" i="1"/>
  <c r="H28" i="1"/>
  <c r="H27" i="1"/>
  <c r="H21" i="1" l="1"/>
  <c r="H20" i="1"/>
  <c r="H18" i="1"/>
  <c r="H17" i="1"/>
  <c r="H26" i="1"/>
  <c r="H35" i="1" l="1"/>
  <c r="H37" i="1"/>
  <c r="H13" i="1"/>
  <c r="H15" i="1" s="1"/>
  <c r="H38" i="1" l="1"/>
  <c r="H22" i="1"/>
  <c r="D36" i="5"/>
  <c r="F28" i="1" l="1"/>
  <c r="F31" i="1"/>
  <c r="F35" i="1"/>
  <c r="F37" i="1"/>
  <c r="F27" i="1"/>
  <c r="F22" i="1"/>
  <c r="F18" i="1"/>
  <c r="D36" i="1"/>
  <c r="F30" i="1"/>
  <c r="F29" i="1"/>
  <c r="F26" i="1"/>
  <c r="D23" i="1"/>
  <c r="F21" i="1"/>
  <c r="F20" i="1"/>
  <c r="F19" i="1"/>
  <c r="F17" i="1"/>
  <c r="F14" i="1"/>
  <c r="F13" i="1"/>
  <c r="J19" i="1" l="1"/>
  <c r="B12" i="5"/>
  <c r="D12" i="5" s="1"/>
  <c r="J26" i="1"/>
  <c r="B16" i="5"/>
  <c r="D16" i="5" s="1"/>
  <c r="J18" i="1"/>
  <c r="B11" i="5"/>
  <c r="D11" i="5" s="1"/>
  <c r="J35" i="1"/>
  <c r="F38" i="1"/>
  <c r="D38" i="1" s="1"/>
  <c r="F154" i="1" s="1"/>
  <c r="B27" i="5"/>
  <c r="B8" i="5"/>
  <c r="J13" i="1"/>
  <c r="J20" i="1"/>
  <c r="B13" i="5"/>
  <c r="D13" i="5" s="1"/>
  <c r="J29" i="1"/>
  <c r="B19" i="5"/>
  <c r="J22" i="1"/>
  <c r="B15" i="5"/>
  <c r="D15" i="5" s="1"/>
  <c r="J31" i="1"/>
  <c r="B21" i="5"/>
  <c r="D14" i="1"/>
  <c r="B9" i="5"/>
  <c r="D9" i="5" s="1"/>
  <c r="J14" i="1"/>
  <c r="J21" i="1"/>
  <c r="B14" i="5"/>
  <c r="D14" i="5" s="1"/>
  <c r="J30" i="1"/>
  <c r="B20" i="5"/>
  <c r="J27" i="1"/>
  <c r="B17" i="5"/>
  <c r="D17" i="5" s="1"/>
  <c r="J28" i="1"/>
  <c r="B18" i="5"/>
  <c r="J17" i="1"/>
  <c r="B10" i="5"/>
  <c r="D10" i="5" s="1"/>
  <c r="J37" i="1"/>
  <c r="B28" i="5"/>
  <c r="D28" i="5" s="1"/>
  <c r="D30" i="1"/>
  <c r="F141" i="1" s="1"/>
  <c r="F15" i="1"/>
  <c r="F24" i="1" s="1"/>
  <c r="F32" i="1" s="1"/>
  <c r="D29" i="1"/>
  <c r="F123" i="1" s="1"/>
  <c r="D37" i="1"/>
  <c r="D26" i="1"/>
  <c r="F98" i="1" s="1"/>
  <c r="D18" i="1"/>
  <c r="D27" i="1"/>
  <c r="F108" i="1" s="1"/>
  <c r="D28" i="1"/>
  <c r="F113" i="1" s="1"/>
  <c r="D31" i="1"/>
  <c r="D22" i="1"/>
  <c r="D35" i="1"/>
  <c r="D13" i="1"/>
  <c r="D17" i="1"/>
  <c r="F51" i="1" s="1"/>
  <c r="D19" i="1"/>
  <c r="F79" i="1" s="1"/>
  <c r="D20" i="1"/>
  <c r="D21" i="1"/>
  <c r="C21" i="5" l="1"/>
  <c r="C34" i="5" s="1"/>
  <c r="D34" i="5" s="1"/>
  <c r="C19" i="5"/>
  <c r="C32" i="5" s="1"/>
  <c r="D32" i="5" s="1"/>
  <c r="C18" i="5"/>
  <c r="D18" i="5" s="1"/>
  <c r="C20" i="5"/>
  <c r="C33" i="5" s="1"/>
  <c r="D33" i="5" s="1"/>
  <c r="B22" i="5"/>
  <c r="D8" i="5"/>
  <c r="D27" i="5"/>
  <c r="B35" i="5"/>
  <c r="J15" i="1"/>
  <c r="F71" i="1"/>
  <c r="F48" i="1"/>
  <c r="D15" i="1"/>
  <c r="D24" i="1" s="1"/>
  <c r="D32" i="1"/>
  <c r="D39" i="1" s="1"/>
  <c r="D19" i="5" l="1"/>
  <c r="C31" i="5"/>
  <c r="D31" i="5" s="1"/>
  <c r="D35" i="5" s="1"/>
  <c r="C35" i="5"/>
  <c r="D21" i="5"/>
  <c r="D20" i="5"/>
  <c r="H23" i="1"/>
  <c r="H24" i="1" s="1"/>
  <c r="H32" i="1" s="1"/>
  <c r="J24" i="1"/>
  <c r="D22" i="5" l="1"/>
  <c r="J32" i="1"/>
</calcChain>
</file>

<file path=xl/sharedStrings.xml><?xml version="1.0" encoding="utf-8"?>
<sst xmlns="http://schemas.openxmlformats.org/spreadsheetml/2006/main" count="673" uniqueCount="474">
  <si>
    <t>GAAP-to-FERC</t>
  </si>
  <si>
    <t>SEC/GAAP</t>
  </si>
  <si>
    <t>Differences</t>
  </si>
  <si>
    <t>FERC</t>
  </si>
  <si>
    <t>Plant In Service</t>
  </si>
  <si>
    <t>(a)</t>
  </si>
  <si>
    <t>CWIP</t>
  </si>
  <si>
    <t>Subtotal PP&amp;E</t>
  </si>
  <si>
    <t>Regulatory Assets</t>
  </si>
  <si>
    <t>(b)</t>
  </si>
  <si>
    <t>Misc Deferred Debits/Other Assets</t>
  </si>
  <si>
    <t>(c)</t>
  </si>
  <si>
    <t>Prepaids</t>
  </si>
  <si>
    <t>(d)</t>
  </si>
  <si>
    <t>Fuel Stock</t>
  </si>
  <si>
    <t>Materials and Supplies</t>
  </si>
  <si>
    <t>Working Capital</t>
  </si>
  <si>
    <t>Weatherization Loans</t>
  </si>
  <si>
    <t>Total Electric Plant</t>
  </si>
  <si>
    <t>Accum Prov For Depr &amp; Amort</t>
  </si>
  <si>
    <t>(e)</t>
  </si>
  <si>
    <t>Accumulated Deferred Income Taxes</t>
  </si>
  <si>
    <t>(f)</t>
  </si>
  <si>
    <t>Unamortized ITC</t>
  </si>
  <si>
    <t>(g)</t>
  </si>
  <si>
    <t>Customer Advances for Construction</t>
  </si>
  <si>
    <t>(h)</t>
  </si>
  <si>
    <t>Regulatory Liabilities</t>
  </si>
  <si>
    <t>(i)</t>
  </si>
  <si>
    <t>Misc Deferred Credit/Other Liabilities</t>
  </si>
  <si>
    <t>Total Rate Base</t>
  </si>
  <si>
    <t>Capital Structure</t>
  </si>
  <si>
    <t>Long-term debt</t>
  </si>
  <si>
    <t>Current portion of long-term debt</t>
  </si>
  <si>
    <t>Equity</t>
  </si>
  <si>
    <t>(j)</t>
  </si>
  <si>
    <t>Explanations for "Adjustments from GAAP to FERC" notes to reconciliations:</t>
  </si>
  <si>
    <t>Reconciliation</t>
  </si>
  <si>
    <t>GL Account</t>
  </si>
  <si>
    <t>Amount</t>
  </si>
  <si>
    <t>Notes:</t>
  </si>
  <si>
    <t>Add to GAAP:</t>
  </si>
  <si>
    <t>146450 Capital Leases - Accumulated Amortization</t>
  </si>
  <si>
    <t>Remove from GAAP:</t>
  </si>
  <si>
    <t>140920 Nonutility Property</t>
  </si>
  <si>
    <t>140238 Prod Plant-WA-Disallowance Loss</t>
  </si>
  <si>
    <t>Total Unamortized Loss on Reacquired Debt</t>
  </si>
  <si>
    <t>Total Restricted Cash</t>
  </si>
  <si>
    <t>for GAAP, included in Cash and Cash Equivalents</t>
  </si>
  <si>
    <t>for GAAP, included in Working Capital</t>
  </si>
  <si>
    <t>134305 Oth Def Chrg - IT Licenses/Maintenance</t>
  </si>
  <si>
    <t>146500 Non-Utility Property - Accum Depn</t>
  </si>
  <si>
    <t>184750 Preliminary Survey &amp; Investigation</t>
  </si>
  <si>
    <t>Total Unamortized Issuance Expense</t>
  </si>
  <si>
    <t>for GAAP, included in LT Debt</t>
  </si>
  <si>
    <t>Investment in mining subsidiaries</t>
  </si>
  <si>
    <t>for GAAP, addback investment in subsidiaries as PCorp's subsidiaries</t>
  </si>
  <si>
    <t>156905 Other Accts Receivable-Noncurrent</t>
  </si>
  <si>
    <t>134000 Long-Term Prepayments - Reclass from Current</t>
  </si>
  <si>
    <t>for FERC, included in Working Capital</t>
  </si>
  <si>
    <t>288301 Reg Liab - Removal Costs - Steam Prod</t>
  </si>
  <si>
    <t>288302 Reg Liab - Removal Costs - Hydro Prod</t>
  </si>
  <si>
    <t>288303 Reg Liab - Removal Costs - Other Prod</t>
  </si>
  <si>
    <t>288304 Reg Liab - Removal Costs - Transmission</t>
  </si>
  <si>
    <t>288305 Reg Liab - Removal Costs - Distribution</t>
  </si>
  <si>
    <t>288306 Reg Liab - Removal Costs - General</t>
  </si>
  <si>
    <t>288308 Reg Liab - Removal Costs - Buildings</t>
  </si>
  <si>
    <t>288351 Reg Liab Contra - Carbon Decomm - ID</t>
  </si>
  <si>
    <t>288353 Reg Liab Contra - Carbon Decomm - UT</t>
  </si>
  <si>
    <t>288355 Reg Liab Contra - Carbon Decomm - WY</t>
  </si>
  <si>
    <t xml:space="preserve">for GAAP, included in Plant in Service - see (a) </t>
  </si>
  <si>
    <t>for FERC, included in Plant in Service - see (a)</t>
  </si>
  <si>
    <t>287806 Non-curr deferred federal tax correction liab</t>
  </si>
  <si>
    <t>for GAAP, uncertain positions on temporary deferred tax accounts which are recorded in Misc Deferred Credit/Other Liabilities</t>
  </si>
  <si>
    <t>287816 Non-curr deferred federal uncertain tax pos. liab</t>
  </si>
  <si>
    <t>287826 Non-curr deferred state tax correction liab</t>
  </si>
  <si>
    <t>287836 Non-curr deferred state uncertain tax pos. liab</t>
  </si>
  <si>
    <t>PMI deferred taxes</t>
  </si>
  <si>
    <t>for GAAP, addback subsidiary activity as PCorp's subsidiaries</t>
  </si>
  <si>
    <t>Total Investment Tax Credits</t>
  </si>
  <si>
    <t>for GAAP, unamortized Investment Tax Credits are included</t>
  </si>
  <si>
    <t xml:space="preserve"> in Misc Deferred Credit/Other Liabilities</t>
  </si>
  <si>
    <t>210550 Payments Received Uncompleted Projects</t>
  </si>
  <si>
    <t>for GAAP, customer advances for construction are included in Misc Deferred Credit/Other Liabilities</t>
  </si>
  <si>
    <t>210553 Transmission Payments Received - Capital</t>
  </si>
  <si>
    <t>285500 Line Extension Refunds Between Customers</t>
  </si>
  <si>
    <t>285460 Transm Intercon Deposits - w/3rd Party</t>
  </si>
  <si>
    <t>246050 Currently Maturing First Mortgage Bonds</t>
  </si>
  <si>
    <t>for GAAP, current portion of debt is included in Working Capital</t>
  </si>
  <si>
    <t>246053 Currently Maturing PCRB's - Secured</t>
  </si>
  <si>
    <t>246054 Currently Maturing PCRB's - Unsecured</t>
  </si>
  <si>
    <t>Total Unamortized Debt Expense-Long Term</t>
  </si>
  <si>
    <t>for FERC, included in Misc Deferred Debits/Other Assets</t>
  </si>
  <si>
    <t>Total Long Term Debt Currently Maturing</t>
  </si>
  <si>
    <t>for FERC, current portion of LT debt and capital leases are included in Working Capital</t>
  </si>
  <si>
    <t>Total Capital Lease Obligations - Noncurrent</t>
  </si>
  <si>
    <t>Total Capital Lease Obligations - Current</t>
  </si>
  <si>
    <t>DO NOT UPDATE. VALUES POPULATE FROM FERC FINANCIALS.</t>
  </si>
  <si>
    <t>Utility Plant (101-106, 114)</t>
  </si>
  <si>
    <t>x</t>
  </si>
  <si>
    <t>Construction Work in Progress (107)</t>
  </si>
  <si>
    <t>(Less) Accum. Prov. For Depr. Amort. Depl. (108, 111, 115)</t>
  </si>
  <si>
    <t>Nuclear Fuel in Process of Ref, Conv, Enrich, &amp; Fab. (120.1)</t>
  </si>
  <si>
    <t>Nuclear Fuel Materials and Assemblies-Stock Account (120.2)</t>
  </si>
  <si>
    <t>Nuclear Fuel Assemblies in Reactor (120.3)</t>
  </si>
  <si>
    <t>Spent Nuclear Fuel (120.4)</t>
  </si>
  <si>
    <t>Nuclear Fuel Under Capital Leases (120.6)</t>
  </si>
  <si>
    <t>(Less) Accum. Prov For Amort of Nucl Fuel Assemblies (120.5)</t>
  </si>
  <si>
    <t>Utility Plant Adjustments (116)</t>
  </si>
  <si>
    <t>Gas Stored Underground - Noncurrent (117)</t>
  </si>
  <si>
    <t>Nonutility Property (121)</t>
  </si>
  <si>
    <t>A</t>
  </si>
  <si>
    <t>(Less) Accum. Prov. For Depr. And Amort. (122)</t>
  </si>
  <si>
    <t>Investments in Associated Companies (123)</t>
  </si>
  <si>
    <t>Investments in Subsidiary Companies (123.1)</t>
  </si>
  <si>
    <t>Noncurrent Portion of Allowances</t>
  </si>
  <si>
    <t>Other Investments (124)</t>
  </si>
  <si>
    <t>Sinking Funds (125)</t>
  </si>
  <si>
    <t>Depreciation Funds (126)</t>
  </si>
  <si>
    <t>Amortization Fund - Federal (127)</t>
  </si>
  <si>
    <t>Other Special Funds (128)</t>
  </si>
  <si>
    <t>Special Funds Non-major (129)</t>
  </si>
  <si>
    <t>Long-Term Portion of Derivative Assets (175)</t>
  </si>
  <si>
    <t>Long-Term Portion of Derivative Assets - Hedges (176)</t>
  </si>
  <si>
    <t>Cash (131)</t>
  </si>
  <si>
    <t>F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</si>
  <si>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</si>
  <si>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</si>
  <si>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</si>
  <si>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</si>
  <si>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</si>
  <si>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</si>
  <si>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</si>
  <si>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Notes Receivable from Associated Companies (145)</t>
  </si>
  <si>
    <t>Accounts Receivable from Assoc. Companies (146)</t>
  </si>
  <si>
    <t>Fuel Stock (151)</t>
  </si>
  <si>
    <t>Fuel Stock Expenses Undistributed (152)</t>
  </si>
  <si>
    <t>Residuals (Elec) and Extracted Products (153)</t>
  </si>
  <si>
    <t>Plant Materials and Operating Supplies (154)</t>
  </si>
  <si>
    <t>Merchandise (155)</t>
  </si>
  <si>
    <t>Other Material and Supplies (156)</t>
  </si>
  <si>
    <t>Nuclear Materials Held for Sale (157)</t>
  </si>
  <si>
    <t>Allowances (158.1 &amp; 158.2)</t>
  </si>
  <si>
    <t>(Less) Noncurrent Portion of Allowances</t>
  </si>
  <si>
    <t>Stores Expenses Undistributed (163)</t>
  </si>
  <si>
    <t>Gas Stored Underground - Current (164.1)</t>
  </si>
  <si>
    <t>LNG Stored and Held for Processing (164.2-164.3)</t>
  </si>
  <si>
    <t>Prepayments (165)</t>
  </si>
  <si>
    <t>Advances for Gas (166-167)</t>
  </si>
  <si>
    <t>Interest and Dividends Receivable (171)</t>
  </si>
  <si>
    <t>Rents Receivable (172)</t>
  </si>
  <si>
    <t>Accrued Utility Revenues (173)</t>
  </si>
  <si>
    <t>Miscellaneous Current and Accrued Assets (174)</t>
  </si>
  <si>
    <t>Derivative Instrument Assets (175)</t>
  </si>
  <si>
    <t>(Less) Long-Term Portion of Deriv Instrument Assets (175)</t>
  </si>
  <si>
    <t>Derivative Instrument Assets - Hedges (176)</t>
  </si>
  <si>
    <t>(Less) Long-Term Portion of Deriv Instrmt Assets Hedge (176)</t>
  </si>
  <si>
    <t>Unamortized Debt Expenses (181)</t>
  </si>
  <si>
    <t>Extraordinary Property Losses (182.1)</t>
  </si>
  <si>
    <t>Unrecovered Plant and Regulatory Study Costs (182.2)</t>
  </si>
  <si>
    <t>Other Regulatory Assets (182.3)</t>
  </si>
  <si>
    <t>Preliminary Survey and Investigation Charges (183)</t>
  </si>
  <si>
    <t>Preliminary Natrl Gas Survey &amp; Investigation Charges (183.1)</t>
  </si>
  <si>
    <t>Other Preliminary Survey and Investigation Charges (183.2)</t>
  </si>
  <si>
    <t>Clearing Accounts (184)</t>
  </si>
  <si>
    <t>Temporary Facilities (185)</t>
  </si>
  <si>
    <t>Miscellaneous Deferred Debits (186)</t>
  </si>
  <si>
    <t>Differed Loss from Disposition of Utility Plant (187)</t>
  </si>
  <si>
    <t>Research, Develpmt, and Demonstration Expenditures (188)</t>
  </si>
  <si>
    <t>Unamortized Loss on Reacquired Debt (189)</t>
  </si>
  <si>
    <t>Accumulated Deferred Income Taxes (190)</t>
  </si>
  <si>
    <t>B</t>
  </si>
  <si>
    <t>Unrecovered Purchase Gas Costs (191)</t>
  </si>
  <si>
    <t>Common Stock Issued (201)</t>
  </si>
  <si>
    <t>E</t>
  </si>
  <si>
    <t>Preferred Stock Issue (204)</t>
  </si>
  <si>
    <t>Capital Stock Subscribed (202, 205)</t>
  </si>
  <si>
    <t>Stock Liability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</si>
  <si>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</si>
  <si>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</si>
  <si>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</si>
  <si>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</si>
  <si>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</si>
  <si>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>Retained Earnings (215, 215.1, 216)</t>
  </si>
  <si>
    <t>Unappropriated Undistributed Subsidiary Earnings (216.1)</t>
  </si>
  <si>
    <t>(Less) Reacquired Capital Stock (217)</t>
  </si>
  <si>
    <t>Accumulated Other Comprehensive Income (219)</t>
  </si>
  <si>
    <t>Bonds (221)</t>
  </si>
  <si>
    <t>D</t>
  </si>
  <si>
    <t>(Less) Reacquired Bonds (222)</t>
  </si>
  <si>
    <t>Advances from Associated Companies (223)</t>
  </si>
  <si>
    <t>Other Long-Term Debt (224)</t>
  </si>
  <si>
    <t>Unamortized Premium on Long-Term Debt (225)</t>
  </si>
  <si>
    <t>(Less) Unamortized Discount on Long-Term Debt-Debit (226)</t>
  </si>
  <si>
    <t>Obligations Under Capital Leases - Noncurrent (227)</t>
  </si>
  <si>
    <t>C</t>
  </si>
  <si>
    <t>Accumulated Provision of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</si>
  <si>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</si>
  <si>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</si>
  <si>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</si>
  <si>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</si>
  <si>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</si>
  <si>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Liab. - Hedges</t>
  </si>
  <si>
    <t>Asset Retirement Obligations (230)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</si>
  <si>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</si>
  <si>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</si>
  <si>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</si>
  <si>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</si>
  <si>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</si>
  <si>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</si>
  <si>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</si>
  <si>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</si>
  <si>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</si>
  <si>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</si>
  <si>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Taxes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</si>
  <si>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</si>
  <si>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</si>
  <si>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</si>
  <si>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 Instrument Liab</t>
  </si>
  <si>
    <t>Derivative Instrument Liabilities -  Hedges (245)</t>
  </si>
  <si>
    <t>(Less) Long-term Portion of Deriv Instrument Liab - Hedges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</si>
  <si>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</si>
  <si>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</si>
  <si>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</si>
  <si>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</si>
  <si>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</si>
  <si>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</si>
  <si>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Accumulated Deferred Income Taxes - Accel. Amort. (281)</t>
  </si>
  <si>
    <t>Accumulated Deferred Income Taxes - Other Property (282)</t>
  </si>
  <si>
    <t>Accumulated Deferred Income Taxes - Other (283)</t>
  </si>
  <si>
    <t>PACIFICORP</t>
  </si>
  <si>
    <t>FERC Account</t>
  </si>
  <si>
    <t>Description</t>
  </si>
  <si>
    <t>FERC Form 1 
Ref Pg</t>
  </si>
  <si>
    <t>FERC Form 1</t>
  </si>
  <si>
    <t>Non-Co. Code 1000 in Regulatory Results (1)</t>
  </si>
  <si>
    <t>Non-Regulatory Items</t>
  </si>
  <si>
    <t>Regulatory Results</t>
  </si>
  <si>
    <t>Difference</t>
  </si>
  <si>
    <t>Explanation of Difference and Comments</t>
  </si>
  <si>
    <t>301-303</t>
  </si>
  <si>
    <t xml:space="preserve">Intangible Plant </t>
  </si>
  <si>
    <t>Differences offset</t>
  </si>
  <si>
    <t>310-317</t>
  </si>
  <si>
    <t xml:space="preserve">Steam Production Plant </t>
  </si>
  <si>
    <t>330-336</t>
  </si>
  <si>
    <t xml:space="preserve">Hydraulic Production Plant </t>
  </si>
  <si>
    <t>340-347</t>
  </si>
  <si>
    <t xml:space="preserve">Other Production Plant </t>
  </si>
  <si>
    <t>350-359.1</t>
  </si>
  <si>
    <t xml:space="preserve">Transmission Plant </t>
  </si>
  <si>
    <t>360-374</t>
  </si>
  <si>
    <t xml:space="preserve">Distribution Plant </t>
  </si>
  <si>
    <t>389-399.1</t>
  </si>
  <si>
    <t xml:space="preserve">General Plant </t>
  </si>
  <si>
    <t>Electric Plant Purchased</t>
  </si>
  <si>
    <t>101, 102, 106</t>
  </si>
  <si>
    <t>Electric Plant in Service</t>
  </si>
  <si>
    <t>Capital Leases</t>
  </si>
  <si>
    <t>Capital lease removed in regulatory results</t>
  </si>
  <si>
    <t>Plant Held for Future Use</t>
  </si>
  <si>
    <t xml:space="preserve">Elec Plant Acq Adj </t>
  </si>
  <si>
    <t xml:space="preserve">Utility Plant </t>
  </si>
  <si>
    <t xml:space="preserve">Construction Work in Progress </t>
  </si>
  <si>
    <t xml:space="preserve">Total Utility Plant </t>
  </si>
  <si>
    <t xml:space="preserve">Accum Prov For Depr </t>
  </si>
  <si>
    <t xml:space="preserve">Accum Prov For Amort </t>
  </si>
  <si>
    <t>Accum Prov For Acq Adj</t>
  </si>
  <si>
    <t xml:space="preserve">(Less) Accum. Prov. for Depr. Amort. Depl. </t>
  </si>
  <si>
    <t>NET Utility Plant</t>
  </si>
  <si>
    <t>OTHER PROPERTY AND INVESTMENTS</t>
  </si>
  <si>
    <t/>
  </si>
  <si>
    <t xml:space="preserve">Nonutility Property </t>
  </si>
  <si>
    <t xml:space="preserve">(Less) Accum. Prov. for Depr. and Amort. </t>
  </si>
  <si>
    <t xml:space="preserve">Investments in Associated Companies </t>
  </si>
  <si>
    <t xml:space="preserve">Investment in Subsidiary Companies </t>
  </si>
  <si>
    <t xml:space="preserve">Other Investments </t>
  </si>
  <si>
    <t xml:space="preserve">Sinking Funds </t>
  </si>
  <si>
    <t>Depreciation Fund</t>
  </si>
  <si>
    <t>Amortization Fund - Federal</t>
  </si>
  <si>
    <t xml:space="preserve">Other Special Funds </t>
  </si>
  <si>
    <t xml:space="preserve">Special Funds (Non Major Only) </t>
  </si>
  <si>
    <t>Long-Term Portion of Derivative Assets</t>
  </si>
  <si>
    <t>Offset in current section below</t>
  </si>
  <si>
    <t xml:space="preserve">Long-Term Portion of Derivative Assets – Hedges </t>
  </si>
  <si>
    <t xml:space="preserve">TOTAL Other Property and Investments </t>
  </si>
  <si>
    <t>CURRENT AND ACCRUED ASSETS</t>
  </si>
  <si>
    <t>CWC</t>
  </si>
  <si>
    <t>Cash Working Capital</t>
  </si>
  <si>
    <t>CWC not included in Form 1 - calculated in JAM</t>
  </si>
  <si>
    <t xml:space="preserve">Cash and Working Funds (Non-major Only) </t>
  </si>
  <si>
    <t>Cash</t>
  </si>
  <si>
    <t xml:space="preserve">Special Deposits </t>
  </si>
  <si>
    <t xml:space="preserve">Working Fund </t>
  </si>
  <si>
    <t xml:space="preserve">Temporary Cash Investments </t>
  </si>
  <si>
    <t xml:space="preserve">Notes Receivable </t>
  </si>
  <si>
    <t xml:space="preserve">Customer Accounts Receivable </t>
  </si>
  <si>
    <t>Other Accounts Receivable</t>
  </si>
  <si>
    <t>143 is on 12 month average basis in JAM</t>
  </si>
  <si>
    <t>143 UTIL Y/E</t>
  </si>
  <si>
    <t xml:space="preserve">(Less) Accum. Prov. for Uncollectible Acct.-Credit </t>
  </si>
  <si>
    <t>143 12 mo avg</t>
  </si>
  <si>
    <t xml:space="preserve">Notes Receivable from Associated Companies </t>
  </si>
  <si>
    <t xml:space="preserve">Accounts Receivable from Assoc. Companies </t>
  </si>
  <si>
    <t xml:space="preserve">Fuel Stock Expenses Undistributed </t>
  </si>
  <si>
    <t>Residuals (Elec) and Extracted Products</t>
  </si>
  <si>
    <t xml:space="preserve">Plant Materials and Operating Supplies </t>
  </si>
  <si>
    <t>Merchandise</t>
  </si>
  <si>
    <t>Other Materials and Supplies</t>
  </si>
  <si>
    <t xml:space="preserve">Nuclear Materials Held for Sale </t>
  </si>
  <si>
    <t xml:space="preserve">Allowances </t>
  </si>
  <si>
    <t xml:space="preserve">Stores Expense Undistributed </t>
  </si>
  <si>
    <t>Gas Stored Underground - Current</t>
  </si>
  <si>
    <t>165.2-164.3</t>
  </si>
  <si>
    <t xml:space="preserve">Liquefied Natural Gas Stored and Held for Processing </t>
  </si>
  <si>
    <t>Prepayments</t>
  </si>
  <si>
    <t>166-167</t>
  </si>
  <si>
    <t xml:space="preserve">Advances for Gas </t>
  </si>
  <si>
    <t>Interest and Dividends Receivable</t>
  </si>
  <si>
    <t xml:space="preserve">Rents Receivable </t>
  </si>
  <si>
    <t>Accrued Utility Revenues</t>
  </si>
  <si>
    <t>Miscellaneous Current and Accrued Assets</t>
  </si>
  <si>
    <t xml:space="preserve">Derivative Instrument Assets </t>
  </si>
  <si>
    <t xml:space="preserve">(Less) Long-Term Portion of Derivative Instrument Assets </t>
  </si>
  <si>
    <t>Offset on in noncurrent section above</t>
  </si>
  <si>
    <t xml:space="preserve">Derivative Instrument Assets - Hedges </t>
  </si>
  <si>
    <t xml:space="preserve">(Less) Long-Term Portion of Derivative Instrument Assets - Hedges </t>
  </si>
  <si>
    <t>Total Current and Accrued Assets</t>
  </si>
  <si>
    <t>DEFERRED DEBITS</t>
  </si>
  <si>
    <t xml:space="preserve">Unamortized Debt Expenses </t>
  </si>
  <si>
    <t>Extraordinary Property Losses</t>
  </si>
  <si>
    <t xml:space="preserve">Unrecovered Plant and Regulatory Study Costs </t>
  </si>
  <si>
    <t xml:space="preserve">Other Regulatory Assets </t>
  </si>
  <si>
    <t xml:space="preserve">Prelim. Survey and Investigation Charges (Electric) </t>
  </si>
  <si>
    <t xml:space="preserve">Preliminary Natural Gas Survey and Investigation Charges </t>
  </si>
  <si>
    <t xml:space="preserve">Other Preliminary Survey and Investigation Charges </t>
  </si>
  <si>
    <t>Clearing Accounts</t>
  </si>
  <si>
    <t>Temporary Facilities</t>
  </si>
  <si>
    <t xml:space="preserve">Miscellaneous Deferred Debits </t>
  </si>
  <si>
    <t>Def. Losses from Disposition of Utility Plt.</t>
  </si>
  <si>
    <t>Research, Devel. and Demonstration Expend.</t>
  </si>
  <si>
    <t xml:space="preserve">Unamortized Loss on Reaquired Debt </t>
  </si>
  <si>
    <t xml:space="preserve">Accumulated Deferred Income Taxes </t>
  </si>
  <si>
    <t xml:space="preserve">Unrecovered Purchased Gas Costs </t>
  </si>
  <si>
    <t xml:space="preserve">Total Deferred Debits </t>
  </si>
  <si>
    <t xml:space="preserve">TOTAL ASSETS </t>
  </si>
  <si>
    <t>PROPRIETARY CAPITAL</t>
  </si>
  <si>
    <t>Common Stock Issued</t>
  </si>
  <si>
    <t xml:space="preserve">Preferred Stock Issued </t>
  </si>
  <si>
    <t>202, 205</t>
  </si>
  <si>
    <t>Capital Stock Subscribed</t>
  </si>
  <si>
    <t>203, 206</t>
  </si>
  <si>
    <t>Stock Liability for Conversion</t>
  </si>
  <si>
    <t xml:space="preserve">Premium on Capital Stock </t>
  </si>
  <si>
    <t>Other Paid-In Capital</t>
  </si>
  <si>
    <t>Installments Received on Capital Stock</t>
  </si>
  <si>
    <t xml:space="preserve">(Less) Discount on Capital Stock </t>
  </si>
  <si>
    <t>(Less) Capital Stock Expense</t>
  </si>
  <si>
    <t>215, 215.1, 216</t>
  </si>
  <si>
    <t xml:space="preserve">Retained Earnings </t>
  </si>
  <si>
    <t xml:space="preserve">Unappropriated Undistributed Subsidiary Earnings </t>
  </si>
  <si>
    <t xml:space="preserve">(Less) Reaquired Capital Stock </t>
  </si>
  <si>
    <t xml:space="preserve"> Noncorporate Proprietorship (Non-major only) </t>
  </si>
  <si>
    <t>Accumulated Other Comprehensive Income</t>
  </si>
  <si>
    <t xml:space="preserve">Total Proprietary Capital </t>
  </si>
  <si>
    <t>LONG-TERM DEBT</t>
  </si>
  <si>
    <t>Bonds</t>
  </si>
  <si>
    <t xml:space="preserve">(Less) Reaquired Bonds </t>
  </si>
  <si>
    <t xml:space="preserve">Advances from Associated Companies </t>
  </si>
  <si>
    <t>Other Long-Term Debt</t>
  </si>
  <si>
    <t xml:space="preserve">Unamortized Premium on Long-Term Debt </t>
  </si>
  <si>
    <t xml:space="preserve">(Less) Unamortized Discount on Long-Term Debt-Debit </t>
  </si>
  <si>
    <t xml:space="preserve">Total Long-Term Debt </t>
  </si>
  <si>
    <t>OTHER NONCURRENT LIABILITIES</t>
  </si>
  <si>
    <t xml:space="preserve">Obligations Under Capital Leases - Noncurrent </t>
  </si>
  <si>
    <t>Accumulated Provision for Property Insurance</t>
  </si>
  <si>
    <t xml:space="preserve">Accumulated Provision for Injuries and Damages </t>
  </si>
  <si>
    <t xml:space="preserve">Accumulated Provision for Pensions and Benefits </t>
  </si>
  <si>
    <t xml:space="preserve">Accumulated Miscellaneous Operating Provisions </t>
  </si>
  <si>
    <t xml:space="preserve">Accumulated Provision for Rate Refunds </t>
  </si>
  <si>
    <t>Offset on in current section below</t>
  </si>
  <si>
    <t>Long-Term Portion of Derivative Instrument Liabilities - Hedges</t>
  </si>
  <si>
    <t xml:space="preserve">Asset Retirement Obligations </t>
  </si>
  <si>
    <t>Used in Working Capital. JAM is 12 month average</t>
  </si>
  <si>
    <t>230 UTIL Y/E</t>
  </si>
  <si>
    <t>Total Other Noncurrent Liabilities</t>
  </si>
  <si>
    <t>230 12 mo avg</t>
  </si>
  <si>
    <t>CURRENT AND ACCRUED LIABILITIES</t>
  </si>
  <si>
    <t xml:space="preserve">Notes Payable </t>
  </si>
  <si>
    <t>Accounts Payable</t>
  </si>
  <si>
    <t>232 UTIL Y/E</t>
  </si>
  <si>
    <t xml:space="preserve">Notes Payable to Associated Companies </t>
  </si>
  <si>
    <t>232 12 mo avg</t>
  </si>
  <si>
    <t>Accounts Payable to Associated Companies</t>
  </si>
  <si>
    <t xml:space="preserve">Customer Deposits </t>
  </si>
  <si>
    <t>Taxes Accrued</t>
  </si>
  <si>
    <t>Interest Accrued</t>
  </si>
  <si>
    <t xml:space="preserve">Dividends Declared </t>
  </si>
  <si>
    <t xml:space="preserve">Matured Long-Term Debt </t>
  </si>
  <si>
    <t xml:space="preserve">Matured Interest </t>
  </si>
  <si>
    <t xml:space="preserve">Tax Collections Payable </t>
  </si>
  <si>
    <t xml:space="preserve">Miscellaneous Current and Accrued Liabilities </t>
  </si>
  <si>
    <t>Obligations Under Capital Leases-Current</t>
  </si>
  <si>
    <t xml:space="preserve">Derivative Instrument Liabilities </t>
  </si>
  <si>
    <t>(Less) Long-Term Portion of Derivative Instrument Liabilities</t>
  </si>
  <si>
    <t xml:space="preserve">Derivative Instrument Liabilities - Hedges </t>
  </si>
  <si>
    <t>(Less) Long-Term Portion of Derivative Instrument Liabilities-Hedges</t>
  </si>
  <si>
    <t xml:space="preserve">Total Current and Accrued Liabilities </t>
  </si>
  <si>
    <t>DEFERRED CREDITS</t>
  </si>
  <si>
    <t xml:space="preserve">Customer Advances for Construction </t>
  </si>
  <si>
    <t>Accumulated Deferred Investment Tax Credits</t>
  </si>
  <si>
    <t xml:space="preserve">Deferred Gains from Disposition of Utility Plant </t>
  </si>
  <si>
    <t xml:space="preserve">Other Deferred Credits </t>
  </si>
  <si>
    <t>253 UTIL Y/E</t>
  </si>
  <si>
    <t>253 12 mo avg</t>
  </si>
  <si>
    <t xml:space="preserve">Other Regulatory Liabilities </t>
  </si>
  <si>
    <t xml:space="preserve">Unamortized Gain on Reaquired Debt </t>
  </si>
  <si>
    <t>Accum. Deferred Income Taxes-Accel. Amort.</t>
  </si>
  <si>
    <t xml:space="preserve">Accum. Deferred Income Taxes-Other Property </t>
  </si>
  <si>
    <t>Accum. Deferred Income Taxes-Other</t>
  </si>
  <si>
    <t>Total Deferred Credits</t>
  </si>
  <si>
    <t>TOTAL LIABILITIES AND STOCKHOLDER EQUITY (lines 16, 24, 35, 54 and 65)</t>
  </si>
  <si>
    <t>Check - from JAM</t>
  </si>
  <si>
    <t>(1)  In the Form 1, Electric subsidiaries are accounted for using the equity method of accounting for subsidiaries.  The balance sheet amounts of those subsidiaries are included in Account 123.1.</t>
  </si>
  <si>
    <t>For Regulatory Reporting, these subsidiaries' balance sheet accounts are added to the applicable PacifiCorp categories.</t>
  </si>
  <si>
    <t>Form 1</t>
  </si>
  <si>
    <t>(1) - (2)</t>
  </si>
  <si>
    <t>FERC to Form 1</t>
  </si>
  <si>
    <t>(1)</t>
  </si>
  <si>
    <t>(2)</t>
  </si>
  <si>
    <t>Assets</t>
  </si>
  <si>
    <t>Liabilities and Equity</t>
  </si>
  <si>
    <t>FERC Balances</t>
  </si>
  <si>
    <t>Reclassify</t>
  </si>
  <si>
    <t>Deferred Income Tax</t>
  </si>
  <si>
    <t>Per Form 1</t>
  </si>
  <si>
    <t>RECONCILE FERC BALANCE TOTALS TO FORM 1</t>
  </si>
  <si>
    <t>RECONCILIATION OF 10K TO FORM 1</t>
  </si>
  <si>
    <t>BALANCE SHEET</t>
  </si>
  <si>
    <t xml:space="preserve">GAAP-to-FERC Financial Results - Rate Base </t>
  </si>
  <si>
    <t>Recon YTD FERC to Form 1 Rate Base</t>
  </si>
  <si>
    <t>203000 Discount on Short Term Securities</t>
  </si>
  <si>
    <t xml:space="preserve">for GAAP, included in Accum Prov for Depr &amp; Amort - see (e) </t>
  </si>
  <si>
    <t xml:space="preserve">for FERC, included in Misc. Deferred Debits/Other Assets - see (c) </t>
  </si>
  <si>
    <t xml:space="preserve">for FERC, included in Accum Prove for Depr - see (e) </t>
  </si>
  <si>
    <t xml:space="preserve">for GAAP, included in Plant In Service - see (c) </t>
  </si>
  <si>
    <t xml:space="preserve">for GAAP, included in Accum Prov For Depr &amp; Amort - see (e) </t>
  </si>
  <si>
    <t>for GAAP, included in CWIP</t>
  </si>
  <si>
    <t xml:space="preserve">for GAAP, included in Regulatory Assets - see (b) </t>
  </si>
  <si>
    <t>for FERC, included in Prepaids - see (d)</t>
  </si>
  <si>
    <t xml:space="preserve">for GAAP included in Misc. Deferred Debits/Other Assets - see (c) </t>
  </si>
  <si>
    <t>132055 Prepaid Employee Benefit Costs</t>
  </si>
  <si>
    <t>for GAAP, removal costs and related costs associated with Carbon decommissioning are included in Regulatory Liabilities - see (i)</t>
  </si>
  <si>
    <t>210556 UT Solar-Net Metering Fees-Refundable</t>
  </si>
  <si>
    <t xml:space="preserve">for FERC, included in Accum Prov For Depr &amp; Amort 
- see (e) </t>
  </si>
  <si>
    <t>288700 Reg Liab - OR Injuries &amp; Damages Reserve</t>
  </si>
  <si>
    <t>288714 Reg Liab - ID Property Insurance Reserve</t>
  </si>
  <si>
    <t>Included in Misc Deferred Credit/Other Liabilities</t>
  </si>
  <si>
    <t>288715 Reg Liab - UT Property Insurance Reserve</t>
  </si>
  <si>
    <t>288716 Reg Liab - WY Property Insurance Reserve</t>
  </si>
  <si>
    <t>246090 Currently Maturing Discount - FMB</t>
  </si>
  <si>
    <t>114610 Invest in LTIP Trust - Current</t>
  </si>
  <si>
    <t>114620 Invest in Def Comp Trust - Current</t>
  </si>
  <si>
    <t>134300 Other Current Deferred Charges</t>
  </si>
  <si>
    <t>210556 Net Meter Fees-Refundable</t>
  </si>
  <si>
    <t>Misc. deferred/other    A</t>
  </si>
  <si>
    <t>Deferred taxes    B</t>
  </si>
  <si>
    <t>Misc. deferred/other    C</t>
  </si>
  <si>
    <t>LT Debt    D</t>
  </si>
  <si>
    <t>Equity     E</t>
  </si>
  <si>
    <t>Working Capital     F</t>
  </si>
  <si>
    <t>December 2018</t>
  </si>
  <si>
    <t>December 31, 2018</t>
  </si>
  <si>
    <t>RECONCILIATION OF CY 2018 FERC FORM 1 BALANCE SHEET TO SEMIANNUAL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</si>
</sst>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##,000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rgb="FF1F497D"/>
      <name val="Verdana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u/>
      <sz val="10"/>
      <name val="Arial"/>
      <family val="2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0" fontId="5" fillId="0" borderId="0"/>
    <xf numFmtId="4" fontId="10" fillId="3" borderId="10" applyNumberFormat="0" applyProtection="0">
      <alignment horizontal="left" vertical="center" indent="1"/>
    </xf>
    <xf numFmtId="0" fontId="5" fillId="0" borderId="0"/>
    <xf numFmtId="0" fontId="13" fillId="0" borderId="0"/>
    <xf numFmtId="43" fontId="3" fillId="0" borderId="0" applyFont="0" applyFill="0" applyBorder="0" applyAlignment="0" applyProtection="0"/>
    <xf numFmtId="0" fontId="14" fillId="0" borderId="0"/>
    <xf numFmtId="166" fontId="15" fillId="0" borderId="16" applyNumberFormat="0" applyProtection="0">
      <alignment horizontal="right" vertical="center"/>
    </xf>
    <xf numFmtId="166" fontId="15" fillId="8" borderId="17" applyNumberFormat="0" applyAlignment="0" applyProtection="0">
      <alignment horizontal="left" vertical="center" indent="1"/>
    </xf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0" borderId="0"/>
  </cellStyleXfs>
  <cellXfs count="286">
    <xf numFmtId="0" fontId="0" fillId="0" borderId="0" xfId="0"/>
    <xf numFmtId="165" fontId="6" fillId="2" borderId="0" xfId="1" applyNumberFormat="1" applyFont="1" applyFill="1" applyAlignment="1"/>
    <xf numFmtId="0" fontId="7" fillId="2" borderId="0" xfId="6" applyFont="1" applyFill="1" applyAlignment="1"/>
    <xf numFmtId="0" fontId="8" fillId="0" borderId="0" xfId="4" applyFont="1"/>
    <xf numFmtId="0" fontId="9" fillId="0" borderId="0" xfId="4" applyFont="1"/>
    <xf numFmtId="0" fontId="11" fillId="0" borderId="10" xfId="7" quotePrefix="1" applyNumberFormat="1" applyFont="1" applyFill="1" applyProtection="1">
      <alignment horizontal="left" vertical="center" indent="1"/>
      <protection locked="0"/>
    </xf>
    <xf numFmtId="43" fontId="8" fillId="0" borderId="0" xfId="1" applyFont="1"/>
    <xf numFmtId="43" fontId="8" fillId="4" borderId="0" xfId="1" applyFont="1" applyFill="1"/>
    <xf numFmtId="43" fontId="8" fillId="0" borderId="0" xfId="1" applyFont="1" applyFill="1"/>
    <xf numFmtId="43" fontId="8" fillId="5" borderId="0" xfId="1" applyFont="1" applyFill="1"/>
    <xf numFmtId="43" fontId="8" fillId="6" borderId="0" xfId="1" applyFont="1" applyFill="1"/>
    <xf numFmtId="0" fontId="8" fillId="0" borderId="0" xfId="4" applyFont="1" applyAlignment="1">
      <alignment horizontal="right"/>
    </xf>
    <xf numFmtId="0" fontId="12" fillId="7" borderId="0" xfId="0" applyFont="1" applyFill="1" applyAlignment="1">
      <alignment horizontal="center" wrapText="1"/>
    </xf>
    <xf numFmtId="0" fontId="5" fillId="0" borderId="0" xfId="8" applyFont="1" applyFill="1"/>
    <xf numFmtId="0" fontId="5" fillId="0" borderId="0" xfId="8" applyFont="1" applyFill="1" applyAlignment="1">
      <alignment horizontal="center"/>
    </xf>
    <xf numFmtId="41" fontId="5" fillId="0" borderId="0" xfId="8" applyNumberFormat="1" applyFont="1" applyFill="1"/>
    <xf numFmtId="41" fontId="5" fillId="0" borderId="0" xfId="8" applyNumberFormat="1" applyFont="1" applyFill="1" applyBorder="1"/>
    <xf numFmtId="165" fontId="5" fillId="0" borderId="0" xfId="10" applyNumberFormat="1" applyFont="1" applyFill="1"/>
    <xf numFmtId="165" fontId="5" fillId="0" borderId="0" xfId="10" applyNumberFormat="1" applyFont="1" applyFill="1" applyBorder="1" applyAlignment="1">
      <alignment wrapText="1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center"/>
    </xf>
    <xf numFmtId="0" fontId="12" fillId="0" borderId="0" xfId="8" applyFont="1" applyFill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/>
    </xf>
    <xf numFmtId="41" fontId="5" fillId="0" borderId="0" xfId="8" applyNumberFormat="1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13" xfId="0" applyFont="1" applyFill="1" applyBorder="1"/>
    <xf numFmtId="41" fontId="5" fillId="0" borderId="11" xfId="8" applyNumberFormat="1" applyFont="1" applyFill="1" applyBorder="1"/>
    <xf numFmtId="165" fontId="5" fillId="0" borderId="11" xfId="10" applyNumberFormat="1" applyFont="1" applyFill="1" applyBorder="1"/>
    <xf numFmtId="0" fontId="5" fillId="0" borderId="0" xfId="8" applyFont="1"/>
    <xf numFmtId="0" fontId="5" fillId="0" borderId="0" xfId="8" applyFont="1" applyAlignment="1">
      <alignment horizontal="center"/>
    </xf>
    <xf numFmtId="41" fontId="5" fillId="0" borderId="0" xfId="8" applyNumberFormat="1" applyFont="1"/>
    <xf numFmtId="0" fontId="12" fillId="7" borderId="0" xfId="8" applyFont="1" applyFill="1"/>
    <xf numFmtId="0" fontId="5" fillId="7" borderId="0" xfId="8" applyFont="1" applyFill="1" applyAlignment="1">
      <alignment horizontal="center"/>
    </xf>
    <xf numFmtId="41" fontId="5" fillId="7" borderId="11" xfId="8" applyNumberFormat="1" applyFont="1" applyFill="1" applyBorder="1"/>
    <xf numFmtId="0" fontId="12" fillId="0" borderId="0" xfId="8" applyFont="1"/>
    <xf numFmtId="165" fontId="5" fillId="0" borderId="0" xfId="10" applyNumberFormat="1" applyFont="1" applyFill="1" applyAlignment="1">
      <alignment wrapText="1"/>
    </xf>
    <xf numFmtId="0" fontId="12" fillId="0" borderId="0" xfId="8" applyFont="1" applyAlignment="1">
      <alignment horizontal="center"/>
    </xf>
    <xf numFmtId="41" fontId="12" fillId="0" borderId="0" xfId="8" applyNumberFormat="1" applyFont="1"/>
    <xf numFmtId="41" fontId="12" fillId="0" borderId="0" xfId="8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 indent="2"/>
    </xf>
    <xf numFmtId="43" fontId="8" fillId="0" borderId="0" xfId="4" applyNumberFormat="1" applyFont="1"/>
    <xf numFmtId="0" fontId="6" fillId="2" borderId="0" xfId="11" applyFont="1" applyFill="1"/>
    <xf numFmtId="0" fontId="12" fillId="7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41" fontId="17" fillId="0" borderId="0" xfId="0" applyNumberFormat="1" applyFont="1"/>
    <xf numFmtId="41" fontId="17" fillId="0" borderId="0" xfId="0" applyNumberFormat="1" applyFont="1" applyFill="1"/>
    <xf numFmtId="0" fontId="12" fillId="7" borderId="0" xfId="0" applyFont="1" applyFill="1"/>
    <xf numFmtId="0" fontId="12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right"/>
    </xf>
    <xf numFmtId="43" fontId="17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Border="1" applyAlignment="1">
      <alignment wrapText="1"/>
    </xf>
    <xf numFmtId="41" fontId="5" fillId="0" borderId="0" xfId="0" applyNumberFormat="1" applyFont="1" applyFill="1" applyBorder="1" applyAlignment="1">
      <alignment wrapText="1"/>
    </xf>
    <xf numFmtId="43" fontId="5" fillId="0" borderId="0" xfId="0" applyNumberFormat="1" applyFont="1" applyFill="1" applyBorder="1" applyAlignment="1">
      <alignment wrapText="1"/>
    </xf>
    <xf numFmtId="41" fontId="5" fillId="0" borderId="1" xfId="8" applyNumberFormat="1" applyFont="1" applyFill="1" applyBorder="1"/>
    <xf numFmtId="165" fontId="5" fillId="0" borderId="0" xfId="10" applyNumberFormat="1" applyFont="1" applyFill="1" applyBorder="1"/>
    <xf numFmtId="165" fontId="5" fillId="0" borderId="0" xfId="10" applyNumberFormat="1" applyFont="1" applyFill="1" applyAlignment="1">
      <alignment horizontal="left" wrapText="1"/>
    </xf>
    <xf numFmtId="165" fontId="12" fillId="0" borderId="0" xfId="10" applyNumberFormat="1" applyFont="1" applyFill="1" applyBorder="1" applyAlignment="1">
      <alignment horizontal="left" wrapText="1"/>
    </xf>
    <xf numFmtId="165" fontId="17" fillId="0" borderId="0" xfId="10" applyNumberFormat="1" applyFont="1" applyFill="1" applyBorder="1" applyAlignment="1">
      <alignment wrapText="1"/>
    </xf>
    <xf numFmtId="0" fontId="17" fillId="0" borderId="0" xfId="0" applyFont="1" applyFill="1" applyAlignment="1">
      <alignment horizontal="left"/>
    </xf>
    <xf numFmtId="165" fontId="5" fillId="0" borderId="0" xfId="10" applyNumberFormat="1" applyFont="1" applyFill="1" applyBorder="1" applyAlignment="1">
      <alignment horizontal="left" wrapText="1"/>
    </xf>
    <xf numFmtId="165" fontId="17" fillId="0" borderId="0" xfId="10" applyNumberFormat="1" applyFont="1" applyFill="1" applyBorder="1" applyAlignment="1">
      <alignment horizontal="left" wrapText="1"/>
    </xf>
    <xf numFmtId="165" fontId="17" fillId="0" borderId="0" xfId="10" applyNumberFormat="1" applyFont="1" applyFill="1"/>
    <xf numFmtId="41" fontId="5" fillId="0" borderId="2" xfId="8" applyNumberFormat="1" applyFont="1" applyFill="1" applyBorder="1"/>
    <xf numFmtId="165" fontId="17" fillId="0" borderId="0" xfId="0" applyNumberFormat="1" applyFont="1" applyFill="1" applyBorder="1" applyAlignment="1">
      <alignment wrapText="1"/>
    </xf>
    <xf numFmtId="165" fontId="5" fillId="0" borderId="0" xfId="10" applyNumberFormat="1" applyFont="1" applyFill="1" applyAlignment="1">
      <alignment horizontal="center" vertical="center"/>
    </xf>
    <xf numFmtId="165" fontId="5" fillId="0" borderId="0" xfId="10" applyNumberFormat="1" applyFont="1" applyFill="1" applyAlignment="1">
      <alignment horizontal="center"/>
    </xf>
    <xf numFmtId="41" fontId="5" fillId="0" borderId="0" xfId="8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indent="1"/>
    </xf>
    <xf numFmtId="41" fontId="12" fillId="0" borderId="11" xfId="8" applyNumberFormat="1" applyFont="1" applyFill="1" applyBorder="1"/>
    <xf numFmtId="0" fontId="17" fillId="0" borderId="0" xfId="0" applyFont="1" applyFill="1" applyAlignment="1">
      <alignment vertical="top"/>
    </xf>
    <xf numFmtId="165" fontId="17" fillId="0" borderId="0" xfId="10" applyNumberFormat="1" applyFont="1" applyFill="1" applyAlignment="1">
      <alignment vertical="top"/>
    </xf>
    <xf numFmtId="165" fontId="17" fillId="0" borderId="12" xfId="10" applyNumberFormat="1" applyFont="1" applyFill="1" applyBorder="1"/>
    <xf numFmtId="0" fontId="17" fillId="0" borderId="13" xfId="0" applyFont="1" applyFill="1" applyBorder="1"/>
    <xf numFmtId="0" fontId="17" fillId="0" borderId="0" xfId="0" applyFont="1" applyFill="1" applyBorder="1"/>
    <xf numFmtId="0" fontId="17" fillId="0" borderId="2" xfId="0" applyFont="1" applyFill="1" applyBorder="1"/>
    <xf numFmtId="0" fontId="5" fillId="0" borderId="3" xfId="0" applyFont="1" applyFill="1" applyBorder="1" applyAlignment="1">
      <alignment wrapText="1"/>
    </xf>
    <xf numFmtId="165" fontId="5" fillId="0" borderId="5" xfId="1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165" fontId="5" fillId="0" borderId="9" xfId="1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0" fontId="5" fillId="0" borderId="8" xfId="0" applyFont="1" applyFill="1" applyBorder="1" applyAlignment="1">
      <alignment wrapText="1"/>
    </xf>
    <xf numFmtId="165" fontId="5" fillId="0" borderId="9" xfId="0" applyNumberFormat="1" applyFont="1" applyFill="1" applyBorder="1" applyAlignment="1">
      <alignment wrapText="1"/>
    </xf>
    <xf numFmtId="41" fontId="5" fillId="0" borderId="0" xfId="0" applyNumberFormat="1" applyFont="1" applyFill="1" applyAlignment="1">
      <alignment wrapText="1"/>
    </xf>
    <xf numFmtId="165" fontId="17" fillId="0" borderId="0" xfId="10" applyNumberFormat="1" applyFont="1" applyFill="1" applyAlignment="1">
      <alignment wrapText="1"/>
    </xf>
    <xf numFmtId="165" fontId="5" fillId="0" borderId="12" xfId="10" applyNumberFormat="1" applyFont="1" applyFill="1" applyBorder="1"/>
    <xf numFmtId="43" fontId="17" fillId="0" borderId="0" xfId="10" applyNumberFormat="1" applyFont="1" applyFill="1"/>
    <xf numFmtId="165" fontId="17" fillId="0" borderId="0" xfId="10" applyNumberFormat="1" applyFont="1"/>
    <xf numFmtId="0" fontId="18" fillId="0" borderId="0" xfId="0" applyFont="1" applyAlignment="1">
      <alignment horizontal="right"/>
    </xf>
    <xf numFmtId="0" fontId="12" fillId="0" borderId="0" xfId="0" applyFont="1" applyFill="1" applyBorder="1" applyAlignment="1">
      <alignment wrapText="1"/>
    </xf>
    <xf numFmtId="165" fontId="17" fillId="0" borderId="0" xfId="10" applyNumberFormat="1" applyFont="1" applyFill="1" applyAlignment="1">
      <alignment horizontal="left"/>
    </xf>
    <xf numFmtId="0" fontId="17" fillId="0" borderId="3" xfId="0" applyFont="1" applyFill="1" applyBorder="1" applyAlignment="1">
      <alignment wrapText="1"/>
    </xf>
    <xf numFmtId="165" fontId="17" fillId="0" borderId="5" xfId="10" applyNumberFormat="1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165" fontId="17" fillId="0" borderId="7" xfId="10" applyNumberFormat="1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165" fontId="17" fillId="0" borderId="13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65" fontId="17" fillId="0" borderId="0" xfId="10" applyNumberFormat="1" applyFont="1" applyFill="1" applyBorder="1"/>
    <xf numFmtId="165" fontId="17" fillId="7" borderId="11" xfId="10" applyNumberFormat="1" applyFont="1" applyFill="1" applyBorder="1"/>
    <xf numFmtId="165" fontId="17" fillId="0" borderId="0" xfId="0" applyNumberFormat="1" applyFont="1" applyFill="1" applyAlignment="1">
      <alignment wrapText="1"/>
    </xf>
    <xf numFmtId="0" fontId="5" fillId="0" borderId="12" xfId="0" applyFont="1" applyFill="1" applyBorder="1"/>
    <xf numFmtId="165" fontId="5" fillId="0" borderId="0" xfId="0" applyNumberFormat="1" applyFont="1" applyFill="1" applyBorder="1" applyAlignment="1">
      <alignment wrapText="1"/>
    </xf>
    <xf numFmtId="165" fontId="5" fillId="0" borderId="0" xfId="10" applyNumberFormat="1" applyFont="1" applyFill="1" applyAlignment="1">
      <alignment horizontal="left"/>
    </xf>
    <xf numFmtId="0" fontId="5" fillId="0" borderId="8" xfId="0" applyFont="1" applyFill="1" applyBorder="1"/>
    <xf numFmtId="43" fontId="5" fillId="0" borderId="0" xfId="10" applyNumberFormat="1" applyFont="1" applyFill="1"/>
    <xf numFmtId="41" fontId="17" fillId="0" borderId="0" xfId="0" applyNumberFormat="1" applyFont="1" applyFill="1" applyBorder="1"/>
    <xf numFmtId="37" fontId="17" fillId="0" borderId="0" xfId="0" applyNumberFormat="1" applyFont="1" applyFill="1"/>
    <xf numFmtId="165" fontId="5" fillId="0" borderId="0" xfId="1" applyNumberFormat="1" applyFont="1"/>
    <xf numFmtId="165" fontId="5" fillId="0" borderId="0" xfId="1" applyNumberFormat="1" applyFont="1" applyBorder="1"/>
    <xf numFmtId="0" fontId="19" fillId="2" borderId="0" xfId="3" applyFont="1" applyFill="1" applyAlignment="1"/>
    <xf numFmtId="0" fontId="6" fillId="2" borderId="0" xfId="3" applyFont="1" applyFill="1" applyAlignment="1"/>
    <xf numFmtId="0" fontId="6" fillId="0" borderId="0" xfId="3" applyFont="1" applyAlignment="1"/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/>
    <xf numFmtId="0" fontId="6" fillId="0" borderId="0" xfId="2" applyFont="1" applyAlignment="1"/>
    <xf numFmtId="0" fontId="7" fillId="0" borderId="0" xfId="3" applyFont="1" applyBorder="1" applyAlignment="1"/>
    <xf numFmtId="0" fontId="6" fillId="2" borderId="0" xfId="4" applyFont="1" applyFill="1" applyAlignment="1"/>
    <xf numFmtId="0" fontId="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20" fillId="0" borderId="0" xfId="3" quotePrefix="1" applyFont="1" applyAlignment="1">
      <alignment horizontal="center"/>
    </xf>
    <xf numFmtId="0" fontId="7" fillId="2" borderId="0" xfId="3" quotePrefix="1" applyFont="1" applyFill="1" applyAlignment="1">
      <alignment horizontal="center"/>
    </xf>
    <xf numFmtId="17" fontId="20" fillId="0" borderId="0" xfId="3" quotePrefix="1" applyNumberFormat="1" applyFont="1" applyFill="1" applyBorder="1" applyAlignment="1">
      <alignment horizontal="center"/>
    </xf>
    <xf numFmtId="17" fontId="6" fillId="0" borderId="0" xfId="3" quotePrefix="1" applyNumberFormat="1" applyFont="1" applyFill="1" applyBorder="1" applyAlignment="1">
      <alignment horizontal="center"/>
    </xf>
    <xf numFmtId="0" fontId="6" fillId="0" borderId="0" xfId="3" applyFont="1" applyFill="1" applyAlignment="1"/>
    <xf numFmtId="0" fontId="20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20" fillId="0" borderId="1" xfId="3" applyFont="1" applyBorder="1" applyAlignment="1">
      <alignment horizontal="center"/>
    </xf>
    <xf numFmtId="17" fontId="6" fillId="2" borderId="0" xfId="3" applyNumberFormat="1" applyFont="1" applyFill="1" applyAlignment="1">
      <alignment horizontal="left"/>
    </xf>
    <xf numFmtId="164" fontId="6" fillId="0" borderId="0" xfId="5" applyNumberFormat="1" applyFont="1" applyFill="1" applyAlignment="1"/>
    <xf numFmtId="165" fontId="6" fillId="0" borderId="0" xfId="3" applyNumberFormat="1" applyFont="1" applyFill="1" applyBorder="1" applyAlignment="1"/>
    <xf numFmtId="165" fontId="6" fillId="0" borderId="1" xfId="3" applyNumberFormat="1" applyFont="1" applyFill="1" applyBorder="1" applyAlignment="1"/>
    <xf numFmtId="165" fontId="6" fillId="0" borderId="0" xfId="3" applyNumberFormat="1" applyFont="1" applyFill="1" applyAlignment="1"/>
    <xf numFmtId="165" fontId="6" fillId="0" borderId="0" xfId="1" applyNumberFormat="1" applyFont="1" applyFill="1" applyAlignment="1"/>
    <xf numFmtId="0" fontId="6" fillId="0" borderId="0" xfId="3" applyFont="1" applyFill="1" applyBorder="1" applyAlignment="1"/>
    <xf numFmtId="165" fontId="6" fillId="2" borderId="0" xfId="1" applyNumberFormat="1" applyFont="1" applyFill="1" applyBorder="1" applyAlignment="1"/>
    <xf numFmtId="164" fontId="6" fillId="2" borderId="2" xfId="5" applyNumberFormat="1" applyFont="1" applyFill="1" applyBorder="1" applyAlignment="1"/>
    <xf numFmtId="164" fontId="6" fillId="0" borderId="2" xfId="5" applyNumberFormat="1" applyFont="1" applyFill="1" applyBorder="1" applyAlignment="1"/>
    <xf numFmtId="165" fontId="6" fillId="2" borderId="0" xfId="3" applyNumberFormat="1" applyFont="1" applyFill="1" applyAlignment="1"/>
    <xf numFmtId="17" fontId="7" fillId="2" borderId="0" xfId="3" applyNumberFormat="1" applyFont="1" applyFill="1" applyAlignment="1">
      <alignment horizontal="left"/>
    </xf>
    <xf numFmtId="41" fontId="6" fillId="2" borderId="0" xfId="3" applyNumberFormat="1" applyFont="1" applyFill="1" applyAlignment="1"/>
    <xf numFmtId="165" fontId="6" fillId="2" borderId="2" xfId="1" applyNumberFormat="1" applyFont="1" applyFill="1" applyBorder="1" applyAlignment="1"/>
    <xf numFmtId="0" fontId="6" fillId="2" borderId="0" xfId="3" applyFont="1" applyFill="1" applyAlignment="1">
      <alignment horizontal="right"/>
    </xf>
    <xf numFmtId="0" fontId="21" fillId="2" borderId="3" xfId="3" applyFont="1" applyFill="1" applyBorder="1" applyAlignment="1"/>
    <xf numFmtId="17" fontId="21" fillId="2" borderId="4" xfId="3" applyNumberFormat="1" applyFont="1" applyFill="1" applyBorder="1" applyAlignment="1">
      <alignment horizontal="left"/>
    </xf>
    <xf numFmtId="43" fontId="6" fillId="2" borderId="4" xfId="3" applyNumberFormat="1" applyFont="1" applyFill="1" applyBorder="1" applyAlignment="1"/>
    <xf numFmtId="0" fontId="6" fillId="2" borderId="4" xfId="3" applyFont="1" applyFill="1" applyBorder="1" applyAlignment="1"/>
    <xf numFmtId="0" fontId="21" fillId="2" borderId="4" xfId="3" applyFont="1" applyFill="1" applyBorder="1" applyAlignment="1">
      <alignment horizontal="right"/>
    </xf>
    <xf numFmtId="0" fontId="21" fillId="2" borderId="4" xfId="3" applyFont="1" applyFill="1" applyBorder="1" applyAlignment="1">
      <alignment horizontal="left"/>
    </xf>
    <xf numFmtId="17" fontId="6" fillId="2" borderId="4" xfId="3" applyNumberFormat="1" applyFont="1" applyFill="1" applyBorder="1" applyAlignment="1">
      <alignment horizontal="left"/>
    </xf>
    <xf numFmtId="17" fontId="6" fillId="2" borderId="5" xfId="3" applyNumberFormat="1" applyFont="1" applyFill="1" applyBorder="1" applyAlignment="1">
      <alignment horizontal="left"/>
    </xf>
    <xf numFmtId="49" fontId="6" fillId="2" borderId="6" xfId="4" applyNumberFormat="1" applyFont="1" applyFill="1" applyBorder="1" applyAlignment="1"/>
    <xf numFmtId="49" fontId="6" fillId="2" borderId="0" xfId="4" applyNumberFormat="1" applyFont="1" applyFill="1" applyBorder="1" applyAlignment="1"/>
    <xf numFmtId="17" fontId="6" fillId="2" borderId="0" xfId="3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165" fontId="6" fillId="2" borderId="0" xfId="1" applyNumberFormat="1" applyFont="1" applyFill="1" applyBorder="1" applyAlignment="1">
      <alignment horizontal="left"/>
    </xf>
    <xf numFmtId="17" fontId="6" fillId="2" borderId="7" xfId="3" applyNumberFormat="1" applyFont="1" applyFill="1" applyBorder="1" applyAlignment="1">
      <alignment horizontal="left"/>
    </xf>
    <xf numFmtId="17" fontId="6" fillId="2" borderId="6" xfId="3" applyNumberFormat="1" applyFont="1" applyFill="1" applyBorder="1" applyAlignment="1">
      <alignment horizontal="left"/>
    </xf>
    <xf numFmtId="165" fontId="6" fillId="2" borderId="1" xfId="1" applyNumberFormat="1" applyFont="1" applyFill="1" applyBorder="1" applyAlignment="1">
      <alignment horizontal="left"/>
    </xf>
    <xf numFmtId="0" fontId="6" fillId="2" borderId="6" xfId="3" applyFont="1" applyFill="1" applyBorder="1" applyAlignment="1"/>
    <xf numFmtId="165" fontId="6" fillId="2" borderId="0" xfId="3" applyNumberFormat="1" applyFont="1" applyFill="1" applyBorder="1" applyAlignment="1"/>
    <xf numFmtId="17" fontId="6" fillId="2" borderId="0" xfId="3" applyNumberFormat="1" applyFont="1" applyFill="1" applyBorder="1" applyAlignment="1">
      <alignment horizontal="left" indent="1"/>
    </xf>
    <xf numFmtId="0" fontId="6" fillId="2" borderId="7" xfId="3" applyFont="1" applyFill="1" applyBorder="1" applyAlignment="1"/>
    <xf numFmtId="49" fontId="6" fillId="2" borderId="8" xfId="4" applyNumberFormat="1" applyFont="1" applyFill="1" applyBorder="1" applyAlignment="1">
      <alignment horizontal="left"/>
    </xf>
    <xf numFmtId="49" fontId="6" fillId="2" borderId="1" xfId="4" applyNumberFormat="1" applyFont="1" applyFill="1" applyBorder="1" applyAlignment="1"/>
    <xf numFmtId="17" fontId="6" fillId="2" borderId="1" xfId="3" applyNumberFormat="1" applyFont="1" applyFill="1" applyBorder="1" applyAlignment="1">
      <alignment horizontal="left" wrapText="1"/>
    </xf>
    <xf numFmtId="0" fontId="6" fillId="2" borderId="1" xfId="3" applyFont="1" applyFill="1" applyBorder="1" applyAlignment="1"/>
    <xf numFmtId="17" fontId="6" fillId="2" borderId="1" xfId="3" applyNumberFormat="1" applyFont="1" applyFill="1" applyBorder="1" applyAlignment="1">
      <alignment horizontal="left" indent="1"/>
    </xf>
    <xf numFmtId="17" fontId="6" fillId="2" borderId="9" xfId="3" applyNumberFormat="1" applyFont="1" applyFill="1" applyBorder="1" applyAlignment="1">
      <alignment horizontal="left" wrapText="1"/>
    </xf>
    <xf numFmtId="17" fontId="6" fillId="2" borderId="0" xfId="3" applyNumberFormat="1" applyFont="1" applyFill="1" applyAlignment="1">
      <alignment horizontal="left" wrapText="1"/>
    </xf>
    <xf numFmtId="0" fontId="6" fillId="2" borderId="0" xfId="3" applyFont="1" applyFill="1" applyAlignment="1">
      <alignment horizontal="right" vertical="top"/>
    </xf>
    <xf numFmtId="0" fontId="6" fillId="2" borderId="3" xfId="3" applyFont="1" applyFill="1" applyBorder="1" applyAlignment="1">
      <alignment vertical="top" wrapText="1"/>
    </xf>
    <xf numFmtId="49" fontId="6" fillId="2" borderId="4" xfId="4" applyNumberFormat="1" applyFont="1" applyFill="1" applyBorder="1" applyAlignment="1">
      <alignment vertical="top"/>
    </xf>
    <xf numFmtId="0" fontId="6" fillId="2" borderId="4" xfId="3" applyFont="1" applyFill="1" applyBorder="1" applyAlignment="1">
      <alignment vertical="top" wrapText="1"/>
    </xf>
    <xf numFmtId="165" fontId="6" fillId="2" borderId="2" xfId="1" applyNumberFormat="1" applyFont="1" applyFill="1" applyBorder="1" applyAlignment="1">
      <alignment vertical="top" wrapText="1"/>
    </xf>
    <xf numFmtId="0" fontId="6" fillId="2" borderId="5" xfId="3" applyFont="1" applyFill="1" applyBorder="1" applyAlignment="1">
      <alignment vertical="top" wrapText="1"/>
    </xf>
    <xf numFmtId="0" fontId="6" fillId="2" borderId="8" xfId="3" applyFont="1" applyFill="1" applyBorder="1" applyAlignment="1"/>
    <xf numFmtId="165" fontId="6" fillId="2" borderId="1" xfId="3" applyNumberFormat="1" applyFont="1" applyFill="1" applyBorder="1" applyAlignment="1">
      <alignment horizontal="left" wrapText="1"/>
    </xf>
    <xf numFmtId="0" fontId="6" fillId="2" borderId="0" xfId="3" applyFont="1" applyFill="1" applyBorder="1" applyAlignment="1">
      <alignment horizontal="left"/>
    </xf>
    <xf numFmtId="17" fontId="6" fillId="2" borderId="6" xfId="3" applyNumberFormat="1" applyFont="1" applyFill="1" applyBorder="1" applyAlignment="1">
      <alignment horizontal="left" wrapText="1"/>
    </xf>
    <xf numFmtId="17" fontId="6" fillId="2" borderId="0" xfId="3" applyNumberFormat="1" applyFont="1" applyFill="1" applyBorder="1" applyAlignment="1">
      <alignment horizontal="left" wrapText="1"/>
    </xf>
    <xf numFmtId="17" fontId="6" fillId="2" borderId="0" xfId="3" applyNumberFormat="1" applyFont="1" applyFill="1" applyBorder="1" applyAlignment="1">
      <alignment vertical="center"/>
    </xf>
    <xf numFmtId="17" fontId="6" fillId="2" borderId="7" xfId="3" applyNumberFormat="1" applyFont="1" applyFill="1" applyBorder="1" applyAlignment="1">
      <alignment vertical="center"/>
    </xf>
    <xf numFmtId="165" fontId="6" fillId="2" borderId="0" xfId="3" applyNumberFormat="1" applyFont="1" applyFill="1" applyBorder="1" applyAlignment="1">
      <alignment horizontal="left" wrapText="1"/>
    </xf>
    <xf numFmtId="17" fontId="6" fillId="2" borderId="8" xfId="3" applyNumberFormat="1" applyFont="1" applyFill="1" applyBorder="1" applyAlignment="1">
      <alignment horizontal="left" wrapText="1"/>
    </xf>
    <xf numFmtId="17" fontId="6" fillId="2" borderId="1" xfId="3" applyNumberFormat="1" applyFont="1" applyFill="1" applyBorder="1" applyAlignment="1">
      <alignment horizontal="left"/>
    </xf>
    <xf numFmtId="49" fontId="6" fillId="2" borderId="0" xfId="0" applyNumberFormat="1" applyFont="1" applyFill="1" applyBorder="1"/>
    <xf numFmtId="0" fontId="6" fillId="2" borderId="0" xfId="3" applyFont="1" applyFill="1" applyBorder="1" applyAlignment="1">
      <alignment horizontal="left" wrapText="1"/>
    </xf>
    <xf numFmtId="49" fontId="6" fillId="2" borderId="6" xfId="0" applyNumberFormat="1" applyFont="1" applyFill="1" applyBorder="1"/>
    <xf numFmtId="49" fontId="22" fillId="2" borderId="6" xfId="0" applyNumberFormat="1" applyFont="1" applyFill="1" applyBorder="1"/>
    <xf numFmtId="49" fontId="6" fillId="2" borderId="0" xfId="0" applyNumberFormat="1" applyFont="1" applyFill="1" applyBorder="1" applyAlignment="1"/>
    <xf numFmtId="0" fontId="6" fillId="2" borderId="7" xfId="3" applyFont="1" applyFill="1" applyBorder="1" applyAlignment="1">
      <alignment horizontal="left" wrapText="1"/>
    </xf>
    <xf numFmtId="49" fontId="6" fillId="2" borderId="8" xfId="0" applyNumberFormat="1" applyFont="1" applyFill="1" applyBorder="1"/>
    <xf numFmtId="0" fontId="6" fillId="2" borderId="1" xfId="3" applyFont="1" applyFill="1" applyBorder="1" applyAlignment="1">
      <alignment horizontal="left" wrapText="1"/>
    </xf>
    <xf numFmtId="0" fontId="6" fillId="2" borderId="9" xfId="3" applyFont="1" applyFill="1" applyBorder="1" applyAlignment="1">
      <alignment horizontal="left" wrapText="1"/>
    </xf>
    <xf numFmtId="0" fontId="6" fillId="2" borderId="0" xfId="3" quotePrefix="1" applyFont="1" applyFill="1" applyAlignment="1">
      <alignment horizontal="right"/>
    </xf>
    <xf numFmtId="0" fontId="6" fillId="2" borderId="0" xfId="3" applyFont="1" applyFill="1" applyBorder="1" applyAlignment="1">
      <alignment horizontal="left" indent="1"/>
    </xf>
    <xf numFmtId="0" fontId="6" fillId="2" borderId="0" xfId="3" applyFont="1" applyFill="1" applyAlignment="1">
      <alignment horizontal="left" wrapText="1"/>
    </xf>
    <xf numFmtId="165" fontId="6" fillId="2" borderId="0" xfId="3" applyNumberFormat="1" applyFont="1" applyFill="1" applyAlignment="1">
      <alignment horizontal="left" wrapText="1"/>
    </xf>
    <xf numFmtId="0" fontId="6" fillId="2" borderId="7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center" wrapText="1"/>
    </xf>
    <xf numFmtId="0" fontId="6" fillId="2" borderId="7" xfId="3" applyFont="1" applyFill="1" applyBorder="1" applyAlignment="1">
      <alignment horizontal="center" wrapText="1"/>
    </xf>
    <xf numFmtId="0" fontId="6" fillId="2" borderId="8" xfId="3" applyFont="1" applyFill="1" applyBorder="1" applyAlignment="1">
      <alignment horizontal="left" wrapText="1"/>
    </xf>
    <xf numFmtId="0" fontId="6" fillId="0" borderId="1" xfId="3" applyFont="1" applyBorder="1" applyAlignment="1"/>
    <xf numFmtId="0" fontId="6" fillId="2" borderId="6" xfId="3" applyFont="1" applyFill="1" applyBorder="1" applyAlignment="1">
      <alignment horizontal="left" wrapText="1"/>
    </xf>
    <xf numFmtId="0" fontId="6" fillId="0" borderId="0" xfId="3" applyFont="1" applyBorder="1" applyAlignment="1"/>
    <xf numFmtId="49" fontId="6" fillId="2" borderId="1" xfId="0" applyNumberFormat="1" applyFont="1" applyFill="1" applyBorder="1"/>
    <xf numFmtId="0" fontId="6" fillId="2" borderId="1" xfId="3" applyFont="1" applyFill="1" applyBorder="1" applyAlignment="1">
      <alignment horizontal="left"/>
    </xf>
    <xf numFmtId="0" fontId="22" fillId="2" borderId="6" xfId="3" applyFont="1" applyFill="1" applyBorder="1" applyAlignment="1">
      <alignment horizontal="left" wrapText="1"/>
    </xf>
    <xf numFmtId="43" fontId="6" fillId="2" borderId="0" xfId="3" applyNumberFormat="1" applyFont="1" applyFill="1" applyAlignment="1"/>
    <xf numFmtId="0" fontId="6" fillId="2" borderId="6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165" fontId="5" fillId="0" borderId="0" xfId="0" applyNumberFormat="1" applyFont="1"/>
    <xf numFmtId="41" fontId="5" fillId="0" borderId="0" xfId="0" applyNumberFormat="1" applyFont="1"/>
    <xf numFmtId="165" fontId="5" fillId="0" borderId="15" xfId="1" applyNumberFormat="1" applyFont="1" applyBorder="1"/>
    <xf numFmtId="2" fontId="5" fillId="0" borderId="15" xfId="0" applyNumberFormat="1" applyFont="1" applyBorder="1"/>
    <xf numFmtId="165" fontId="24" fillId="2" borderId="0" xfId="1" applyNumberFormat="1" applyFont="1" applyFill="1" applyAlignment="1"/>
    <xf numFmtId="0" fontId="8" fillId="2" borderId="0" xfId="21" applyNumberFormat="1" applyFont="1" applyFill="1" applyAlignment="1">
      <alignment horizontal="center"/>
    </xf>
    <xf numFmtId="0" fontId="8" fillId="2" borderId="0" xfId="21" applyFont="1" applyFill="1" applyAlignment="1">
      <alignment horizontal="left"/>
    </xf>
    <xf numFmtId="43" fontId="17" fillId="0" borderId="0" xfId="10" applyFont="1" applyFill="1" applyAlignment="1">
      <alignment wrapText="1"/>
    </xf>
    <xf numFmtId="0" fontId="22" fillId="2" borderId="1" xfId="3" applyFont="1" applyFill="1" applyBorder="1" applyAlignment="1"/>
    <xf numFmtId="165" fontId="22" fillId="2" borderId="0" xfId="1" applyNumberFormat="1" applyFont="1" applyFill="1" applyBorder="1" applyAlignment="1">
      <alignment horizontal="left"/>
    </xf>
    <xf numFmtId="0" fontId="6" fillId="2" borderId="0" xfId="3" applyFont="1" applyFill="1" applyBorder="1" applyAlignment="1">
      <alignment horizontal="left" vertical="center" wrapText="1" indent="1"/>
    </xf>
    <xf numFmtId="0" fontId="6" fillId="2" borderId="7" xfId="3" applyFont="1" applyFill="1" applyBorder="1" applyAlignment="1">
      <alignment horizontal="left" vertical="center" wrapText="1" indent="1"/>
    </xf>
    <xf numFmtId="0" fontId="7" fillId="0" borderId="0" xfId="3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41" fontId="5" fillId="0" borderId="14" xfId="8" applyNumberFormat="1" applyFont="1" applyFill="1" applyBorder="1"/>
    <xf numFmtId="165" fontId="17" fillId="0" borderId="11" xfId="10" applyNumberFormat="1" applyFont="1" applyFill="1" applyBorder="1"/>
    <xf numFmtId="17" fontId="6" fillId="2" borderId="0" xfId="3" applyNumberFormat="1" applyFont="1" applyFill="1" applyAlignment="1">
      <alignment horizontal="center"/>
    </xf>
    <xf numFmtId="0" fontId="6" fillId="2" borderId="1" xfId="3" applyFont="1" applyFill="1" applyBorder="1" applyAlignment="1">
      <alignment horizontal="center"/>
    </xf>
    <xf numFmtId="164" fontId="6" fillId="2" borderId="0" xfId="5" applyNumberFormat="1" applyFont="1" applyFill="1" applyAlignment="1"/>
    <xf numFmtId="165" fontId="6" fillId="0" borderId="1" xfId="1" applyNumberFormat="1" applyFont="1" applyFill="1" applyBorder="1" applyAlignment="1"/>
    <xf numFmtId="165" fontId="6" fillId="2" borderId="1" xfId="1" applyNumberFormat="1" applyFont="1" applyFill="1" applyBorder="1" applyAlignment="1"/>
    <xf numFmtId="0" fontId="6" fillId="2" borderId="6" xfId="19" applyFont="1" applyFill="1" applyBorder="1" applyAlignment="1"/>
    <xf numFmtId="43" fontId="6" fillId="2" borderId="0" xfId="19" applyNumberFormat="1" applyFont="1" applyFill="1" applyBorder="1" applyAlignment="1"/>
    <xf numFmtId="0" fontId="6" fillId="2" borderId="0" xfId="19" applyFont="1" applyFill="1" applyBorder="1" applyAlignment="1"/>
    <xf numFmtId="0" fontId="6" fillId="2" borderId="7" xfId="19" applyFont="1" applyFill="1" applyBorder="1" applyAlignment="1">
      <alignment horizontal="left"/>
    </xf>
    <xf numFmtId="0" fontId="21" fillId="2" borderId="6" xfId="19" applyFont="1" applyFill="1" applyBorder="1" applyAlignment="1"/>
    <xf numFmtId="17" fontId="6" fillId="2" borderId="6" xfId="19" applyNumberFormat="1" applyFont="1" applyFill="1" applyBorder="1" applyAlignment="1">
      <alignment horizontal="left" wrapText="1"/>
    </xf>
    <xf numFmtId="17" fontId="6" fillId="2" borderId="0" xfId="19" applyNumberFormat="1" applyFont="1" applyFill="1" applyBorder="1" applyAlignment="1">
      <alignment horizontal="left"/>
    </xf>
    <xf numFmtId="17" fontId="6" fillId="2" borderId="0" xfId="19" applyNumberFormat="1" applyFont="1" applyFill="1" applyBorder="1" applyAlignment="1">
      <alignment horizontal="left" wrapText="1"/>
    </xf>
    <xf numFmtId="17" fontId="6" fillId="2" borderId="7" xfId="19" applyNumberFormat="1" applyFont="1" applyFill="1" applyBorder="1" applyAlignment="1">
      <alignment vertical="center"/>
    </xf>
    <xf numFmtId="165" fontId="6" fillId="2" borderId="0" xfId="19" applyNumberFormat="1" applyFont="1" applyFill="1" applyBorder="1" applyAlignment="1">
      <alignment horizontal="left" wrapText="1"/>
    </xf>
    <xf numFmtId="17" fontId="22" fillId="2" borderId="6" xfId="19" applyNumberFormat="1" applyFont="1" applyFill="1" applyBorder="1" applyAlignment="1">
      <alignment horizontal="left" wrapText="1"/>
    </xf>
    <xf numFmtId="17" fontId="6" fillId="2" borderId="7" xfId="19" applyNumberFormat="1" applyFont="1" applyFill="1" applyBorder="1" applyAlignment="1">
      <alignment horizontal="left"/>
    </xf>
    <xf numFmtId="0" fontId="6" fillId="2" borderId="0" xfId="19" applyFont="1" applyFill="1" applyAlignment="1"/>
    <xf numFmtId="0" fontId="6" fillId="2" borderId="7" xfId="19" applyFont="1" applyFill="1" applyBorder="1" applyAlignment="1">
      <alignment horizontal="left" vertical="center" indent="1"/>
    </xf>
    <xf numFmtId="0" fontId="6" fillId="2" borderId="7" xfId="19" applyFont="1" applyFill="1" applyBorder="1" applyAlignment="1">
      <alignment horizontal="left" wrapText="1" indent="1"/>
    </xf>
    <xf numFmtId="0" fontId="6" fillId="2" borderId="7" xfId="19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left"/>
    </xf>
    <xf numFmtId="43" fontId="6" fillId="0" borderId="1" xfId="1" applyNumberFormat="1" applyFont="1" applyFill="1" applyBorder="1" applyAlignment="1">
      <alignment horizontal="left" wrapText="1"/>
    </xf>
    <xf numFmtId="165" fontId="6" fillId="0" borderId="1" xfId="3" applyNumberFormat="1" applyFont="1" applyFill="1" applyBorder="1" applyAlignment="1">
      <alignment horizontal="left" wrapText="1"/>
    </xf>
    <xf numFmtId="43" fontId="6" fillId="0" borderId="1" xfId="3" applyNumberFormat="1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left" wrapText="1"/>
    </xf>
    <xf numFmtId="165" fontId="22" fillId="0" borderId="1" xfId="3" applyNumberFormat="1" applyFont="1" applyFill="1" applyBorder="1" applyAlignment="1">
      <alignment horizontal="left" wrapText="1"/>
    </xf>
    <xf numFmtId="0" fontId="6" fillId="2" borderId="0" xfId="3" applyFont="1" applyFill="1" applyBorder="1" applyAlignment="1">
      <alignment horizontal="left" vertical="center" wrapText="1" indent="1"/>
    </xf>
    <xf numFmtId="0" fontId="6" fillId="2" borderId="7" xfId="3" applyFont="1" applyFill="1" applyBorder="1" applyAlignment="1">
      <alignment horizontal="left" vertical="center" wrapText="1" indent="1"/>
    </xf>
    <xf numFmtId="0" fontId="6" fillId="2" borderId="0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0" fontId="6" fillId="2" borderId="0" xfId="19" applyFont="1" applyFill="1" applyBorder="1" applyAlignment="1">
      <alignment horizontal="center" vertical="center"/>
    </xf>
    <xf numFmtId="0" fontId="6" fillId="2" borderId="7" xfId="1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left" vertical="center" wrapText="1"/>
    </xf>
    <xf numFmtId="0" fontId="5" fillId="0" borderId="7" xfId="9" applyFont="1" applyFill="1" applyBorder="1" applyAlignment="1">
      <alignment horizontal="left" vertical="center" wrapText="1"/>
    </xf>
    <xf numFmtId="0" fontId="5" fillId="0" borderId="9" xfId="9" applyFont="1" applyFill="1" applyBorder="1" applyAlignment="1">
      <alignment horizontal="left" vertical="center" wrapText="1"/>
    </xf>
  </cellXfs>
  <cellStyles count="22">
    <cellStyle name="Comma" xfId="1" builtinId="3"/>
    <cellStyle name="Comma 2" xfId="10"/>
    <cellStyle name="Comma 3" xfId="15"/>
    <cellStyle name="Comma 54" xfId="18"/>
    <cellStyle name="Currency 8" xfId="5"/>
    <cellStyle name="Currency 8 2" xfId="20"/>
    <cellStyle name="Normal" xfId="0" builtinId="0"/>
    <cellStyle name="Normal 10 2 2" xfId="4"/>
    <cellStyle name="Normal 2" xfId="14"/>
    <cellStyle name="Normal 2 2" xfId="8"/>
    <cellStyle name="Normal 22 2" xfId="6"/>
    <cellStyle name="Normal 25" xfId="2"/>
    <cellStyle name="Normal 25 2" xfId="17"/>
    <cellStyle name="Normal 269" xfId="3"/>
    <cellStyle name="Normal 269 2" xfId="19"/>
    <cellStyle name="Normal 3" xfId="16"/>
    <cellStyle name="Normal 4 2" xfId="9"/>
    <cellStyle name="Normal_CY 2003 Assets BS Recon" xfId="21"/>
    <cellStyle name="Normal_CY 2003 Liabilities BS Recon" xfId="11"/>
    <cellStyle name="SAPBEXstdItem 2" xfId="7"/>
    <cellStyle name="SAPDataCell" xfId="12"/>
    <cellStyle name="SAPMemberCell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</xdr:colOff>
      <xdr:row>82</xdr:row>
      <xdr:rowOff>47624</xdr:rowOff>
    </xdr:from>
    <xdr:to>
      <xdr:col>6</xdr:col>
      <xdr:colOff>89647</xdr:colOff>
      <xdr:row>91</xdr:row>
      <xdr:rowOff>160244</xdr:rowOff>
    </xdr:to>
    <xdr:sp macro="" textlink="">
      <xdr:nvSpPr>
        <xdr:cNvPr id="3" name="Right Brace 2"/>
        <xdr:cNvSpPr/>
      </xdr:nvSpPr>
      <xdr:spPr>
        <a:xfrm>
          <a:off x="6250781" y="15882937"/>
          <a:ext cx="77741" cy="16366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99</xdr:row>
      <xdr:rowOff>149679</xdr:rowOff>
    </xdr:from>
    <xdr:to>
      <xdr:col>6</xdr:col>
      <xdr:colOff>45719</xdr:colOff>
      <xdr:row>104</xdr:row>
      <xdr:rowOff>802</xdr:rowOff>
    </xdr:to>
    <xdr:sp macro="" textlink="">
      <xdr:nvSpPr>
        <xdr:cNvPr id="8" name="Right Brace 7"/>
        <xdr:cNvSpPr/>
      </xdr:nvSpPr>
      <xdr:spPr>
        <a:xfrm>
          <a:off x="6248400" y="15665904"/>
          <a:ext cx="45719" cy="68932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24092</xdr:colOff>
      <xdr:row>115</xdr:row>
      <xdr:rowOff>76760</xdr:rowOff>
    </xdr:from>
    <xdr:to>
      <xdr:col>6</xdr:col>
      <xdr:colOff>69811</xdr:colOff>
      <xdr:row>120</xdr:row>
      <xdr:rowOff>9525</xdr:rowOff>
    </xdr:to>
    <xdr:sp macro="" textlink="">
      <xdr:nvSpPr>
        <xdr:cNvPr id="9" name="Right Brace 8"/>
        <xdr:cNvSpPr/>
      </xdr:nvSpPr>
      <xdr:spPr>
        <a:xfrm>
          <a:off x="6272492" y="19021985"/>
          <a:ext cx="45719" cy="88526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82</xdr:row>
      <xdr:rowOff>22412</xdr:rowOff>
    </xdr:from>
    <xdr:to>
      <xdr:col>6</xdr:col>
      <xdr:colOff>89647</xdr:colOff>
      <xdr:row>91</xdr:row>
      <xdr:rowOff>179294</xdr:rowOff>
    </xdr:to>
    <xdr:sp macro="" textlink="">
      <xdr:nvSpPr>
        <xdr:cNvPr id="10" name="Right Brace 9"/>
        <xdr:cNvSpPr/>
      </xdr:nvSpPr>
      <xdr:spPr>
        <a:xfrm>
          <a:off x="6248400" y="12433487"/>
          <a:ext cx="89647" cy="162373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56029</xdr:colOff>
      <xdr:row>124</xdr:row>
      <xdr:rowOff>156882</xdr:rowOff>
    </xdr:from>
    <xdr:to>
      <xdr:col>6</xdr:col>
      <xdr:colOff>104775</xdr:colOff>
      <xdr:row>134</xdr:row>
      <xdr:rowOff>152400</xdr:rowOff>
    </xdr:to>
    <xdr:sp macro="" textlink="">
      <xdr:nvSpPr>
        <xdr:cNvPr id="11" name="Right Brace 10"/>
        <xdr:cNvSpPr/>
      </xdr:nvSpPr>
      <xdr:spPr>
        <a:xfrm>
          <a:off x="6304429" y="20788032"/>
          <a:ext cx="48746" cy="164334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1309685</xdr:colOff>
      <xdr:row>143</xdr:row>
      <xdr:rowOff>66674</xdr:rowOff>
    </xdr:from>
    <xdr:to>
      <xdr:col>6</xdr:col>
      <xdr:colOff>71437</xdr:colOff>
      <xdr:row>146</xdr:row>
      <xdr:rowOff>119062</xdr:rowOff>
    </xdr:to>
    <xdr:sp macro="" textlink="">
      <xdr:nvSpPr>
        <xdr:cNvPr id="12" name="Right Brace 11"/>
        <xdr:cNvSpPr/>
      </xdr:nvSpPr>
      <xdr:spPr>
        <a:xfrm>
          <a:off x="6243635" y="22650449"/>
          <a:ext cx="76202" cy="6238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1297780</xdr:colOff>
      <xdr:row>149</xdr:row>
      <xdr:rowOff>95250</xdr:rowOff>
    </xdr:from>
    <xdr:to>
      <xdr:col>6</xdr:col>
      <xdr:colOff>107156</xdr:colOff>
      <xdr:row>151</xdr:row>
      <xdr:rowOff>190499</xdr:rowOff>
    </xdr:to>
    <xdr:sp macro="" textlink="">
      <xdr:nvSpPr>
        <xdr:cNvPr id="13" name="Right Brace 12"/>
        <xdr:cNvSpPr/>
      </xdr:nvSpPr>
      <xdr:spPr>
        <a:xfrm>
          <a:off x="6231730" y="23822025"/>
          <a:ext cx="123826" cy="47624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99</xdr:row>
      <xdr:rowOff>149679</xdr:rowOff>
    </xdr:from>
    <xdr:to>
      <xdr:col>6</xdr:col>
      <xdr:colOff>45719</xdr:colOff>
      <xdr:row>104</xdr:row>
      <xdr:rowOff>802</xdr:rowOff>
    </xdr:to>
    <xdr:sp macro="" textlink="">
      <xdr:nvSpPr>
        <xdr:cNvPr id="14" name="Right Brace 13"/>
        <xdr:cNvSpPr/>
      </xdr:nvSpPr>
      <xdr:spPr>
        <a:xfrm>
          <a:off x="6248400" y="15342054"/>
          <a:ext cx="45719" cy="68932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59531</xdr:colOff>
      <xdr:row>135</xdr:row>
      <xdr:rowOff>35718</xdr:rowOff>
    </xdr:from>
    <xdr:to>
      <xdr:col>6</xdr:col>
      <xdr:colOff>105250</xdr:colOff>
      <xdr:row>139</xdr:row>
      <xdr:rowOff>63733</xdr:rowOff>
    </xdr:to>
    <xdr:sp macro="" textlink="">
      <xdr:nvSpPr>
        <xdr:cNvPr id="15" name="Right Brace 14"/>
        <xdr:cNvSpPr/>
      </xdr:nvSpPr>
      <xdr:spPr>
        <a:xfrm>
          <a:off x="6307931" y="21295518"/>
          <a:ext cx="45719" cy="6757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1489683</xdr:colOff>
      <xdr:row>54</xdr:row>
      <xdr:rowOff>11907</xdr:rowOff>
    </xdr:from>
    <xdr:to>
      <xdr:col>6</xdr:col>
      <xdr:colOff>35720</xdr:colOff>
      <xdr:row>57</xdr:row>
      <xdr:rowOff>157584</xdr:rowOff>
    </xdr:to>
    <xdr:sp macro="" textlink="">
      <xdr:nvSpPr>
        <xdr:cNvPr id="17" name="Right Brace 16"/>
        <xdr:cNvSpPr/>
      </xdr:nvSpPr>
      <xdr:spPr>
        <a:xfrm>
          <a:off x="7528533" y="8403432"/>
          <a:ext cx="98612" cy="63145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1489683</xdr:colOff>
      <xdr:row>54</xdr:row>
      <xdr:rowOff>11907</xdr:rowOff>
    </xdr:from>
    <xdr:to>
      <xdr:col>6</xdr:col>
      <xdr:colOff>35720</xdr:colOff>
      <xdr:row>57</xdr:row>
      <xdr:rowOff>157584</xdr:rowOff>
    </xdr:to>
    <xdr:sp macro="" textlink="">
      <xdr:nvSpPr>
        <xdr:cNvPr id="19" name="Right Brace 18"/>
        <xdr:cNvSpPr/>
      </xdr:nvSpPr>
      <xdr:spPr>
        <a:xfrm>
          <a:off x="7528533" y="8403432"/>
          <a:ext cx="98612" cy="63145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\CraigS\1%20-%20MISC%20PROJECTS\MASTER%20MODEL%20REVIEW\Models%20as%20of%20Mon%20Dec%2011\RAM%20-%20UT%20-%20Dec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CS%20reports%20Electronic%20version\Legal%20consol%20IS%2012.31.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RCHIVE\2016\ROO%20-%20December%202016\Recon%202016%20Results%20to%20FERC%20Form%201\GAAP%20to%20FERC%20recons\Copy%20of%20GAAP-FERC%20Balance%20Sheet%20Recon%20Dec%202016%20(4.03.2017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05771\LOCALS~1\Temp\xSAPtemp94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Documents%20and%20Settings\p04092.000\Local%20Settings\Temporary%20Internet%20Files\OLK1AC\RECOV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RCHIVE\2011\Results%20-%20December%202011\Models\Wyoming\JAM%20December%202011%20Results%20W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CHIVE\2011\Results%20-%20December%202011\Models\Wyoming\JAM%20December%202011%20Results%20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\CraigS\1%20-%20MISC%20PROJECTS\MASTER%20MODEL%20REVIEW\Models%20as%20of%20Mon%20Dec%2011\RAM%20-%20UT%20-%20Dec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onth and year here"/>
      <sheetName val="Top level MTD"/>
      <sheetName val="Top level YTD"/>
      <sheetName val="Top level QTD"/>
      <sheetName val="PHI MTD"/>
      <sheetName val="PHI YTD"/>
      <sheetName val="PHI QTD"/>
      <sheetName val="PacifiCorp MTD"/>
      <sheetName val="PacifiCorp YTD"/>
      <sheetName val="PacifiCorp QTD"/>
      <sheetName val="PGHC MTD"/>
      <sheetName val="PGHC YTD"/>
      <sheetName val="PGHC QTD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>
            <v>1</v>
          </cell>
        </row>
        <row r="40">
          <cell r="A40">
            <v>1</v>
          </cell>
          <cell r="B40" t="str">
            <v>APRIL 30, 2003</v>
          </cell>
          <cell r="C40" t="str">
            <v>FOR THE MONTH ENDED APRIL 30, 2003</v>
          </cell>
          <cell r="D40" t="str">
            <v>FOR THE MONTH ENDED APRIL 30, 2003</v>
          </cell>
          <cell r="E40" t="str">
            <v>FOR THE QUARTER ENDED APRIL 30, 2003</v>
          </cell>
          <cell r="F40" t="str">
            <v>April 30, 2003</v>
          </cell>
        </row>
        <row r="41">
          <cell r="A41">
            <v>2</v>
          </cell>
          <cell r="B41" t="str">
            <v>MAY 31, 2003</v>
          </cell>
          <cell r="C41" t="str">
            <v>FOR THE MONTH ENDED MAY 31, 2003</v>
          </cell>
          <cell r="D41" t="str">
            <v>FOR THE 2 MONTHS ENDED MAY 31, 2003</v>
          </cell>
          <cell r="E41" t="str">
            <v>FOR THE QUARTER ENDED MAY 31, 2003</v>
          </cell>
          <cell r="F41" t="str">
            <v>May 31, 2003</v>
          </cell>
        </row>
        <row r="42">
          <cell r="A42">
            <v>3</v>
          </cell>
          <cell r="B42" t="str">
            <v>JUNE 30, 2003</v>
          </cell>
          <cell r="C42" t="str">
            <v>FOR THE MONTH ENDED JUNE 30, 2003</v>
          </cell>
          <cell r="D42" t="str">
            <v>FOR THE 3 MONTHS ENDED JUNE 30, 2003</v>
          </cell>
          <cell r="E42" t="str">
            <v>FOR THE QUARTER ENDED JUNE 30, 2003</v>
          </cell>
          <cell r="F42" t="str">
            <v>June 30, 2003</v>
          </cell>
        </row>
        <row r="43">
          <cell r="A43">
            <v>4</v>
          </cell>
          <cell r="B43" t="str">
            <v>JULY 31, 2003</v>
          </cell>
          <cell r="C43" t="str">
            <v>FOR THE MONTH ENDED JULY 31, 2003</v>
          </cell>
          <cell r="D43" t="str">
            <v>FOR THE 4 MONTHS ENDED JULY 31, 2003</v>
          </cell>
          <cell r="E43" t="str">
            <v>FOR THE QUARTER ENDED JULY 31, 2003</v>
          </cell>
          <cell r="F43" t="str">
            <v>July 31, 2003</v>
          </cell>
        </row>
        <row r="44">
          <cell r="A44">
            <v>5</v>
          </cell>
          <cell r="B44" t="str">
            <v>AUGUST 31, 2003</v>
          </cell>
          <cell r="C44" t="str">
            <v>FOR THE MONTH ENDED AUGUST 31, 2003</v>
          </cell>
          <cell r="D44" t="str">
            <v>FOR THE 5 MONTHS ENDED AUGUST 31, 2003</v>
          </cell>
          <cell r="E44" t="str">
            <v>FOR THE QUARTER ENDED AUGUST 31, 2003</v>
          </cell>
          <cell r="F44" t="str">
            <v>August 31, 2003</v>
          </cell>
        </row>
        <row r="45">
          <cell r="A45">
            <v>6</v>
          </cell>
          <cell r="B45" t="str">
            <v>SEPTEMBER 30, 2003</v>
          </cell>
          <cell r="C45" t="str">
            <v>FOR THE MONTH ENDED SEPTEMBER 30, 2003</v>
          </cell>
          <cell r="D45" t="str">
            <v>FOR THE 6 MONTHS ENDED SEPTEMBER 30, 2003</v>
          </cell>
          <cell r="E45" t="str">
            <v>FOR THE QUARTER ENDED SEPTEMBER 30, 2003</v>
          </cell>
          <cell r="F45" t="str">
            <v>September 30, 2003</v>
          </cell>
        </row>
        <row r="46">
          <cell r="A46">
            <v>7</v>
          </cell>
          <cell r="B46" t="str">
            <v>OCTOBER 31, 2003</v>
          </cell>
          <cell r="C46" t="str">
            <v>FOR THE MONTH ENDED OCTOBER 31, 2003</v>
          </cell>
          <cell r="D46" t="str">
            <v>FOR THE 7 MONTHS ENDED OCTOBER 31, 2003</v>
          </cell>
          <cell r="E46" t="str">
            <v>FOR THE QUARTER ENDED OCTOBER 31, 2003</v>
          </cell>
          <cell r="F46" t="str">
            <v>October 31, 2003</v>
          </cell>
        </row>
        <row r="47">
          <cell r="A47">
            <v>8</v>
          </cell>
          <cell r="B47" t="str">
            <v>NOVEMBER 30, 2003</v>
          </cell>
          <cell r="C47" t="str">
            <v>FOR THE MONTH ENDED NOVEMBER 30, 2003</v>
          </cell>
          <cell r="D47" t="str">
            <v>FOR THE 8 MONTHS ENDED NOVEMBER 30, 2003</v>
          </cell>
          <cell r="E47" t="str">
            <v>FOR THE QUARTER ENDED NOVEMBER 30, 2003</v>
          </cell>
          <cell r="F47" t="str">
            <v>November 30, 2003</v>
          </cell>
        </row>
        <row r="48">
          <cell r="A48">
            <v>9</v>
          </cell>
          <cell r="B48" t="str">
            <v>DECEMBER 31, 2003</v>
          </cell>
          <cell r="C48" t="str">
            <v>FOR THE MONTH ENDED DECEMBER 31, 2003</v>
          </cell>
          <cell r="D48" t="str">
            <v>FOR THE 9 MONTHS ENDED DECEMBER 31, 2003</v>
          </cell>
          <cell r="E48" t="str">
            <v>FOR THE QUARTER ENDED DECEMBER 31, 2003</v>
          </cell>
          <cell r="F48" t="str">
            <v>December 31, 2003</v>
          </cell>
        </row>
        <row r="49">
          <cell r="A49">
            <v>10</v>
          </cell>
          <cell r="B49" t="str">
            <v>JANUARY 31, 2004</v>
          </cell>
          <cell r="C49" t="str">
            <v>FOR THE MONTH ENDED JANUARY 31, 2004</v>
          </cell>
          <cell r="D49" t="str">
            <v>FOR THE 10 MONTHS ENDED JANUARY 31, 2004</v>
          </cell>
          <cell r="E49" t="str">
            <v>FOR THE QUARTER ENDED JANUARY 31, 2004</v>
          </cell>
          <cell r="F49" t="str">
            <v>January 31, 2004</v>
          </cell>
        </row>
        <row r="50">
          <cell r="A50">
            <v>11</v>
          </cell>
          <cell r="B50" t="str">
            <v>FEBRUARY 29, 2004</v>
          </cell>
          <cell r="C50" t="str">
            <v>FOR THE MONTH ENDED FEBRUARY 28, 2004</v>
          </cell>
          <cell r="D50" t="str">
            <v>FOR THE 11 MONTHS ENDED FEBRUARY 28, 2004</v>
          </cell>
          <cell r="E50" t="str">
            <v>FOR THE QUARTER ENDED FEBRUARY 28, 2004</v>
          </cell>
          <cell r="F50" t="str">
            <v>February 29, 2004</v>
          </cell>
        </row>
        <row r="51">
          <cell r="A51">
            <v>12</v>
          </cell>
          <cell r="B51" t="str">
            <v>MARCH 31, 2004</v>
          </cell>
          <cell r="C51" t="str">
            <v>FOR THE MONTH ENDED MARCH 31, 2004</v>
          </cell>
          <cell r="D51" t="str">
            <v>FOR THE YEAR ENDED MARCH 31, 2004</v>
          </cell>
          <cell r="E51" t="str">
            <v>FOR THE QUARTER ENDED MARCH 31, 2004</v>
          </cell>
          <cell r="F51" t="str">
            <v>March 31, 2004</v>
          </cell>
        </row>
        <row r="53">
          <cell r="A53">
            <v>1</v>
          </cell>
          <cell r="B53" t="str">
            <v>APRIL 30, 2004</v>
          </cell>
          <cell r="C53" t="str">
            <v>FOR THE MONTH ENDED APRIL 30, 2004</v>
          </cell>
          <cell r="D53" t="str">
            <v>FOR THE MONTH ENDED APRIL 30, 2004</v>
          </cell>
          <cell r="E53" t="str">
            <v>FOR THE QUARTER ENDED APRIL 30, 2004</v>
          </cell>
          <cell r="F53" t="str">
            <v>April 30, 2004</v>
          </cell>
        </row>
        <row r="54">
          <cell r="A54">
            <v>2</v>
          </cell>
          <cell r="B54" t="str">
            <v>MAY 31, 2004</v>
          </cell>
          <cell r="C54" t="str">
            <v>FOR THE MONTH ENDED MAY 31, 2004</v>
          </cell>
          <cell r="D54" t="str">
            <v>FOR THE 2 MONTHS ENDED MAY 31, 2004</v>
          </cell>
          <cell r="E54" t="str">
            <v>FOR THE QUARTER ENDED MAY 31, 2004</v>
          </cell>
          <cell r="F54" t="str">
            <v>May 31, 2004</v>
          </cell>
        </row>
        <row r="55">
          <cell r="A55">
            <v>3</v>
          </cell>
          <cell r="B55" t="str">
            <v>JUNE 30, 2004</v>
          </cell>
          <cell r="C55" t="str">
            <v>FOR THE MONTH ENDED JUNE 30, 2004</v>
          </cell>
          <cell r="D55" t="str">
            <v>FOR THE 3 MONTHS ENDED JUNE 30, 2004</v>
          </cell>
          <cell r="E55" t="str">
            <v>FOR THE QUARTER ENDED JUNE 30, 2004</v>
          </cell>
          <cell r="F55" t="str">
            <v>June 30, 2004</v>
          </cell>
        </row>
        <row r="56">
          <cell r="A56">
            <v>4</v>
          </cell>
          <cell r="B56" t="str">
            <v>JULY 31, 2004</v>
          </cell>
          <cell r="C56" t="str">
            <v>FOR THE MONTH ENDED JULY 31, 2004</v>
          </cell>
          <cell r="D56" t="str">
            <v>FOR THE 4 MONTHS ENDED JULY 31, 2004</v>
          </cell>
          <cell r="E56" t="str">
            <v>FOR THE QUARTER ENDED JULY 31, 2004</v>
          </cell>
          <cell r="F56" t="str">
            <v>July 31, 2004</v>
          </cell>
        </row>
        <row r="57">
          <cell r="A57">
            <v>5</v>
          </cell>
          <cell r="B57" t="str">
            <v>AUGUST 31, 2004</v>
          </cell>
          <cell r="C57" t="str">
            <v>FOR THE MONTH ENDED AUGUST 31, 2004</v>
          </cell>
          <cell r="D57" t="str">
            <v>FOR THE 5 MONTHS ENDED AUGUST 31, 2004</v>
          </cell>
          <cell r="E57" t="str">
            <v>FOR THE QUARTER ENDED AUGUST 31, 2004</v>
          </cell>
          <cell r="F57" t="str">
            <v>August 31, 2004</v>
          </cell>
        </row>
        <row r="58">
          <cell r="A58">
            <v>6</v>
          </cell>
          <cell r="B58" t="str">
            <v>SEPTEMBER 30, 2004</v>
          </cell>
          <cell r="C58" t="str">
            <v>FOR THE MONTH ENDED SEPTEMBER 30, 2004</v>
          </cell>
          <cell r="D58" t="str">
            <v>FOR THE 6 MONTHS ENDED SEPTEMBER 30, 2004</v>
          </cell>
          <cell r="E58" t="str">
            <v>FOR THE QUARTER ENDED SEPTEMBER 30, 2004</v>
          </cell>
          <cell r="F58" t="str">
            <v>September 30, 2004</v>
          </cell>
        </row>
        <row r="59">
          <cell r="A59">
            <v>7</v>
          </cell>
          <cell r="B59" t="str">
            <v>OCTOBER 31, 2004</v>
          </cell>
          <cell r="C59" t="str">
            <v>FOR THE MONTH ENDED OCTOBER 31, 2004</v>
          </cell>
          <cell r="D59" t="str">
            <v>FOR THE 7 MONTHS ENDED OCTOBER 31, 2004</v>
          </cell>
          <cell r="E59" t="str">
            <v>FOR THE QUARTER ENDED OCTOBER 31, 2004</v>
          </cell>
          <cell r="F59" t="str">
            <v>October 31, 2004</v>
          </cell>
        </row>
        <row r="60">
          <cell r="A60">
            <v>8</v>
          </cell>
          <cell r="B60" t="str">
            <v>NOVEMBER 30, 2004</v>
          </cell>
          <cell r="C60" t="str">
            <v>FOR THE MONTH ENDED NOVEMBER 30, 2004</v>
          </cell>
          <cell r="D60" t="str">
            <v>FOR THE 8 MONTHS ENDED NOVEMBER 30, 200</v>
          </cell>
          <cell r="E60" t="str">
            <v>FOR THE QUARTER ENDED NOVEMBER 30, 2004</v>
          </cell>
          <cell r="F60" t="str">
            <v>November 30, 2004</v>
          </cell>
        </row>
        <row r="61">
          <cell r="A61">
            <v>9</v>
          </cell>
          <cell r="B61" t="str">
            <v>DECEMBER 31, 2004</v>
          </cell>
          <cell r="C61" t="str">
            <v>FOR THE MONTH ENDED DECEMBER 31, 2004</v>
          </cell>
          <cell r="D61" t="str">
            <v>FOR THE 9 MONTHS ENDED DECEMBER 31, 2004</v>
          </cell>
          <cell r="E61" t="str">
            <v>FOR THE QUARTER ENDED DECEMBER 31, 2004</v>
          </cell>
          <cell r="F61" t="str">
            <v>December 31, 2004</v>
          </cell>
        </row>
        <row r="62">
          <cell r="A62">
            <v>10</v>
          </cell>
          <cell r="B62" t="str">
            <v>JANUARY 31, 2005</v>
          </cell>
          <cell r="C62" t="str">
            <v>FOR THE MONTH ENDED JANUARY 31, 2005</v>
          </cell>
          <cell r="D62" t="str">
            <v>FOR THE 10 MONTHS ENDED JANUARY 31, 2005</v>
          </cell>
          <cell r="E62" t="str">
            <v>FOR THE QUARTER ENDED JANUARY 31, 2005</v>
          </cell>
          <cell r="F62" t="str">
            <v>January 31, 2005</v>
          </cell>
        </row>
        <row r="63">
          <cell r="A63">
            <v>11</v>
          </cell>
          <cell r="B63" t="str">
            <v>FEBRUARY 29, 2005</v>
          </cell>
          <cell r="C63" t="str">
            <v>FOR THE MONTH ENDED FEBRUARY 28, 2005</v>
          </cell>
          <cell r="D63" t="str">
            <v>FOR THE 11 MONTHS ENDED FEBRUARY 28, 2005</v>
          </cell>
          <cell r="E63" t="str">
            <v>FOR THE QUARTER ENDED FEBRUARY 28, 2005</v>
          </cell>
          <cell r="F63" t="str">
            <v>February 29, 2005</v>
          </cell>
        </row>
        <row r="64">
          <cell r="A64">
            <v>12</v>
          </cell>
          <cell r="B64" t="str">
            <v>MARCH 31, 2005</v>
          </cell>
          <cell r="C64" t="str">
            <v>FOR THE MONTH ENDED MARCH 31, 2005</v>
          </cell>
          <cell r="D64" t="str">
            <v>FOR THE YEAR ENDED MARCH 31, 2005</v>
          </cell>
          <cell r="E64" t="str">
            <v>FOR THE QUARTER ENDED MARCH 31, 2005</v>
          </cell>
          <cell r="F64" t="str">
            <v>March 31, 2005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cifiCorp GAAP"/>
      <sheetName val="Tab A"/>
      <sheetName val="Tab B "/>
      <sheetName val="Tab C"/>
      <sheetName val="Tab E"/>
      <sheetName val="Tab F"/>
      <sheetName val="Tab G"/>
      <sheetName val="Tab H"/>
      <sheetName val="Tab K"/>
      <sheetName val="Tab J"/>
      <sheetName val="Tab N"/>
      <sheetName val="Tab L"/>
      <sheetName val="Tab O"/>
      <sheetName val="Tab M"/>
      <sheetName val="Tab P "/>
      <sheetName val="notes"/>
      <sheetName val="Ratemaking - Rate Base "/>
      <sheetName val="F.01 SAP (PCORP)"/>
      <sheetName val="Rtmkg FERC accts"/>
      <sheetName val="FERC Fin-Assets"/>
      <sheetName val="FERC Fin-Liab"/>
      <sheetName val="F.01 SAP (PMI)"/>
      <sheetName val="F.01 SAP (Min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2010 Protocol ECD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>
        <row r="198">
          <cell r="F198" t="str">
            <v>P</v>
          </cell>
        </row>
      </sheetData>
      <sheetData sheetId="1">
        <row r="6">
          <cell r="E6" t="str">
            <v>ACCMDIT</v>
          </cell>
          <cell r="F6" t="str">
            <v>Deferred Income Tax - Balance</v>
          </cell>
          <cell r="I6">
            <v>0.68399527163731999</v>
          </cell>
          <cell r="J6">
            <v>0.21980548584597029</v>
          </cell>
          <cell r="K6">
            <v>6.850019381629692E-2</v>
          </cell>
          <cell r="L6">
            <v>0</v>
          </cell>
          <cell r="M6">
            <v>1.5776350859476963E-4</v>
          </cell>
          <cell r="N6">
            <v>2.743365063811265E-2</v>
          </cell>
          <cell r="O6">
            <v>1.0763455370530992E-4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0.70075589990769827</v>
          </cell>
          <cell r="L8">
            <v>0</v>
          </cell>
          <cell r="M8">
            <v>0</v>
          </cell>
          <cell r="N8">
            <v>0.29924410009230168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 t="e">
            <v>#VALUE!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</row>
        <row r="11">
          <cell r="E11" t="str">
            <v>GP</v>
          </cell>
          <cell r="F11" t="str">
            <v>Gross Plant</v>
          </cell>
          <cell r="I11">
            <v>0.50204626835147104</v>
          </cell>
          <cell r="J11">
            <v>0.20188494096029688</v>
          </cell>
          <cell r="K11">
            <v>0.26961828291088652</v>
          </cell>
          <cell r="L11">
            <v>0</v>
          </cell>
          <cell r="M11">
            <v>5.9055597972545622E-3</v>
          </cell>
          <cell r="N11">
            <v>1.6678800397488005E-2</v>
          </cell>
          <cell r="O11">
            <v>3.8661475826029285E-3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 t="e">
            <v>#VALUE!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</row>
        <row r="13">
          <cell r="E13" t="str">
            <v>NP</v>
          </cell>
          <cell r="F13" t="str">
            <v>Net Plant</v>
          </cell>
          <cell r="I13">
            <v>0.5107330141481522</v>
          </cell>
          <cell r="J13">
            <v>0.22103089890243255</v>
          </cell>
          <cell r="K13">
            <v>0.24962413665776828</v>
          </cell>
          <cell r="L13">
            <v>0</v>
          </cell>
          <cell r="M13">
            <v>2.712140403768183E-3</v>
          </cell>
          <cell r="N13">
            <v>1.3457188010333963E-2</v>
          </cell>
          <cell r="O13">
            <v>2.4426218775447156E-3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0.69445984934071514</v>
          </cell>
          <cell r="J14">
            <v>0.3055401506592848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0.5018285712337609</v>
          </cell>
          <cell r="J15">
            <v>0.22078854149085719</v>
          </cell>
          <cell r="K15">
            <v>0.26855493899392469</v>
          </cell>
          <cell r="L15">
            <v>0</v>
          </cell>
          <cell r="M15">
            <v>0</v>
          </cell>
          <cell r="N15">
            <v>8.827948281457285E-3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0.50836621007191862</v>
          </cell>
          <cell r="J16">
            <v>8.4456287074023334E-2</v>
          </cell>
          <cell r="K16">
            <v>0.16075814938525548</v>
          </cell>
          <cell r="L16">
            <v>2.5523351357681212E-11</v>
          </cell>
          <cell r="M16">
            <v>1.7573718358199056E-2</v>
          </cell>
          <cell r="N16">
            <v>1.8069080839334135E-2</v>
          </cell>
          <cell r="O16">
            <v>6.6384879844574212E-3</v>
          </cell>
          <cell r="P16">
            <v>0</v>
          </cell>
        </row>
        <row r="17">
          <cell r="E17" t="str">
            <v>T_SPLIT</v>
          </cell>
          <cell r="F17" t="str">
            <v>Transmission Split</v>
          </cell>
          <cell r="I17">
            <v>2.2569499772130262E-2</v>
          </cell>
          <cell r="J17">
            <v>0.97743050022786959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0.44319792091982757</v>
          </cell>
          <cell r="K18">
            <v>0.53908137537919865</v>
          </cell>
          <cell r="L18">
            <v>0</v>
          </cell>
          <cell r="M18">
            <v>0</v>
          </cell>
          <cell r="N18">
            <v>1.7720703700973773E-2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0.59444107175277716</v>
          </cell>
          <cell r="N22">
            <v>0</v>
          </cell>
          <cell r="O22">
            <v>0.40555892824722278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0.46824084675586425</v>
          </cell>
          <cell r="J23">
            <v>0.16733002521746299</v>
          </cell>
          <cell r="K23">
            <v>0.34532396332993925</v>
          </cell>
          <cell r="L23">
            <v>0</v>
          </cell>
          <cell r="M23">
            <v>3.1890205317283652E-3</v>
          </cell>
          <cell r="N23">
            <v>1.5915984483762056E-2</v>
          </cell>
          <cell r="O23">
            <v>1.5968124310771437E-7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0.16918</v>
          </cell>
          <cell r="J26">
            <v>0.30689499999999997</v>
          </cell>
          <cell r="K26">
            <v>0.47829199999999999</v>
          </cell>
          <cell r="L26">
            <v>0</v>
          </cell>
          <cell r="M26">
            <v>0</v>
          </cell>
          <cell r="N26">
            <v>0</v>
          </cell>
          <cell r="O26">
            <v>4.5633E-2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0.52975615876075532</v>
          </cell>
          <cell r="N27">
            <v>0.14582143151456503</v>
          </cell>
          <cell r="O27">
            <v>0.32442240972467967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0.43729565529150211</v>
          </cell>
          <cell r="N29">
            <v>0.23138577244629063</v>
          </cell>
          <cell r="O29">
            <v>0.33131857226220718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0.91698158457168033</v>
          </cell>
          <cell r="N30">
            <v>0</v>
          </cell>
          <cell r="O30">
            <v>8.3018415428319683E-2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6.8951083010194937E-3</v>
          </cell>
          <cell r="N31">
            <v>7.9882665955725175E-3</v>
          </cell>
          <cell r="O31">
            <v>0.98511662510340792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0.62940526940060448</v>
          </cell>
          <cell r="J33">
            <v>9.7905597274876147E-2</v>
          </cell>
          <cell r="K33">
            <v>0.15750348266297354</v>
          </cell>
          <cell r="L33">
            <v>0</v>
          </cell>
          <cell r="M33">
            <v>0.10792631377096548</v>
          </cell>
          <cell r="N33">
            <v>7.259336890580146E-3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0.43772424956692402</v>
          </cell>
          <cell r="J34">
            <v>0.20875226193852539</v>
          </cell>
          <cell r="K34">
            <v>0.33804528256697924</v>
          </cell>
          <cell r="L34">
            <v>0</v>
          </cell>
          <cell r="M34">
            <v>0</v>
          </cell>
          <cell r="N34">
            <v>1.5478205927571202E-2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0.27087658344404147</v>
          </cell>
          <cell r="J35">
            <v>7.3745948379595638E-2</v>
          </cell>
          <cell r="K35">
            <v>0.65528304603961973</v>
          </cell>
          <cell r="L35">
            <v>0</v>
          </cell>
          <cell r="M35">
            <v>0</v>
          </cell>
          <cell r="N35">
            <v>9.4422136743242934E-5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0.43214035143260399</v>
          </cell>
          <cell r="J37">
            <v>0.56785964856739601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0.70421323483111053</v>
          </cell>
          <cell r="J41">
            <v>0.29578676516888952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0.24431061709762689</v>
          </cell>
          <cell r="J42">
            <v>0.21591167746538384</v>
          </cell>
          <cell r="K42">
            <v>0.48994958257006077</v>
          </cell>
          <cell r="L42">
            <v>0</v>
          </cell>
          <cell r="M42">
            <v>1.6196344936071194E-2</v>
          </cell>
          <cell r="N42">
            <v>2.2581780536788779E-2</v>
          </cell>
          <cell r="O42">
            <v>1.1049997394068322E-2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0.56929433485318315</v>
          </cell>
          <cell r="J43">
            <v>0.43070566514681691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0.5739844505651519</v>
          </cell>
          <cell r="J44">
            <v>0.39301765293774249</v>
          </cell>
          <cell r="K44">
            <v>3.1544031796306826E-2</v>
          </cell>
          <cell r="L44">
            <v>0</v>
          </cell>
          <cell r="M44">
            <v>0</v>
          </cell>
          <cell r="N44">
            <v>1.4538647007987379E-3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0.69303905430907664</v>
          </cell>
          <cell r="J45">
            <v>0.28271300551450557</v>
          </cell>
          <cell r="K45">
            <v>2.3179592553330242E-2</v>
          </cell>
          <cell r="L45">
            <v>0</v>
          </cell>
          <cell r="M45">
            <v>0</v>
          </cell>
          <cell r="N45">
            <v>1.0683476230876014E-3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3.1220156465127878E-5</v>
          </cell>
          <cell r="J46">
            <v>0.20134304129185931</v>
          </cell>
          <cell r="K46">
            <v>0.76343883594012729</v>
          </cell>
          <cell r="L46">
            <v>0</v>
          </cell>
          <cell r="M46">
            <v>0</v>
          </cell>
          <cell r="N46">
            <v>3.5186902611548249E-2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0.44567898252693056</v>
          </cell>
          <cell r="J47">
            <v>0.15722432315168386</v>
          </cell>
          <cell r="K47">
            <v>0.22503396395846131</v>
          </cell>
          <cell r="L47">
            <v>0</v>
          </cell>
          <cell r="M47">
            <v>8.5656756977425433E-2</v>
          </cell>
          <cell r="N47">
            <v>3.3949817759439331E-2</v>
          </cell>
          <cell r="O47">
            <v>5.2456155626059424E-2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0.87927246540320958</v>
          </cell>
          <cell r="J50">
            <v>0.10405143520753571</v>
          </cell>
          <cell r="K50">
            <v>1.5941361881026711E-2</v>
          </cell>
          <cell r="L50">
            <v>0</v>
          </cell>
          <cell r="M50">
            <v>0</v>
          </cell>
          <cell r="N50">
            <v>7.3473750822800087E-4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0.37291157858633101</v>
          </cell>
          <cell r="J51">
            <v>0.23373752803621942</v>
          </cell>
          <cell r="K51">
            <v>0.37602012264303963</v>
          </cell>
          <cell r="L51">
            <v>0</v>
          </cell>
          <cell r="M51">
            <v>0</v>
          </cell>
          <cell r="N51">
            <v>1.7330770734409834E-2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0.44035835665309381</v>
          </cell>
          <cell r="J52">
            <v>4.5023429947452551E-2</v>
          </cell>
          <cell r="K52">
            <v>0.31020911088596803</v>
          </cell>
          <cell r="L52">
            <v>0</v>
          </cell>
          <cell r="M52">
            <v>7.9281185327875647E-2</v>
          </cell>
          <cell r="N52">
            <v>8.8041638453713877E-2</v>
          </cell>
          <cell r="O52">
            <v>3.7086278731896315E-2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0.82255186454703078</v>
          </cell>
          <cell r="J53">
            <v>5.0904094261251066E-2</v>
          </cell>
          <cell r="K53">
            <v>0.12096860970379743</v>
          </cell>
          <cell r="L53">
            <v>0</v>
          </cell>
          <cell r="M53">
            <v>0</v>
          </cell>
          <cell r="N53">
            <v>5.5754314879208153E-3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0.16204335141591772</v>
          </cell>
          <cell r="J56">
            <v>0.83795664858408236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0.16204335141591772</v>
          </cell>
          <cell r="J57">
            <v>0.83795664858408236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0.17010107924686896</v>
          </cell>
          <cell r="J58">
            <v>0.8298759847686451</v>
          </cell>
          <cell r="K58">
            <v>2.2935984485906367E-5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0.16204335141591772</v>
          </cell>
          <cell r="J59">
            <v>0.83795664858408236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0.16204335141591772</v>
          </cell>
          <cell r="J60">
            <v>0.83795664858408236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0.63681385250866751</v>
          </cell>
          <cell r="J61">
            <v>0.30369880644377245</v>
          </cell>
          <cell r="K61">
            <v>3.515504380765417E-2</v>
          </cell>
          <cell r="L61">
            <v>0</v>
          </cell>
          <cell r="M61">
            <v>0</v>
          </cell>
          <cell r="N61">
            <v>2.4332297239905747E-2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0.43869800949122134</v>
          </cell>
          <cell r="J62">
            <v>0.20921665153307778</v>
          </cell>
          <cell r="K62">
            <v>0.33657270028218805</v>
          </cell>
          <cell r="L62">
            <v>0</v>
          </cell>
          <cell r="M62">
            <v>0</v>
          </cell>
          <cell r="N62">
            <v>1.5512638693512777E-2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0.42462531231308592</v>
          </cell>
          <cell r="J65">
            <v>0.15045845604092345</v>
          </cell>
          <cell r="K65">
            <v>0.38215344327427514</v>
          </cell>
          <cell r="L65">
            <v>0</v>
          </cell>
          <cell r="M65">
            <v>1.1301930227890009E-2</v>
          </cell>
          <cell r="N65">
            <v>2.5550564611999893E-2</v>
          </cell>
          <cell r="O65">
            <v>5.9102935318255858E-3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0.57480292110500542</v>
          </cell>
          <cell r="J67">
            <v>0.12643794268148634</v>
          </cell>
          <cell r="K67">
            <v>0.24999017729980841</v>
          </cell>
          <cell r="L67">
            <v>0</v>
          </cell>
          <cell r="M67">
            <v>1.5532875026184502E-2</v>
          </cell>
          <cell r="N67">
            <v>2.5970090949260803E-2</v>
          </cell>
          <cell r="O67">
            <v>7.2659929382544869E-3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0.44035835665309381</v>
          </cell>
          <cell r="J68">
            <v>4.5023429947452551E-2</v>
          </cell>
          <cell r="K68">
            <v>0.31020911088596803</v>
          </cell>
          <cell r="L68">
            <v>0</v>
          </cell>
          <cell r="M68">
            <v>7.9281185327875647E-2</v>
          </cell>
          <cell r="N68">
            <v>8.8041638453713877E-2</v>
          </cell>
          <cell r="O68">
            <v>3.7086278731896315E-2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0.42257478932987763</v>
          </cell>
          <cell r="J69">
            <v>0.15078643179648521</v>
          </cell>
          <cell r="K69">
            <v>0.38395799867102542</v>
          </cell>
          <cell r="L69">
            <v>0</v>
          </cell>
          <cell r="M69">
            <v>1.1244160966417689E-2</v>
          </cell>
          <cell r="N69">
            <v>2.5544836405221701E-2</v>
          </cell>
          <cell r="O69">
            <v>5.8917828309723308E-3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0.43869800949122129</v>
          </cell>
          <cell r="J70">
            <v>0.20921665153307778</v>
          </cell>
          <cell r="K70">
            <v>0.33657270028218805</v>
          </cell>
          <cell r="L70">
            <v>0</v>
          </cell>
          <cell r="M70">
            <v>0</v>
          </cell>
          <cell r="N70">
            <v>1.5512638693512777E-2</v>
          </cell>
          <cell r="O70">
            <v>0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1.0056046142342259</v>
          </cell>
          <cell r="J71">
            <v>-2.0890334312844813E-3</v>
          </cell>
          <cell r="K71">
            <v>-3.3606867225671978E-3</v>
          </cell>
          <cell r="L71">
            <v>0</v>
          </cell>
          <cell r="M71">
            <v>0</v>
          </cell>
          <cell r="N71">
            <v>-1.5489408037419936E-4</v>
          </cell>
          <cell r="O71">
            <v>0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0.38257592538388663</v>
          </cell>
          <cell r="J72">
            <v>5.9553312258670971E-2</v>
          </cell>
          <cell r="K72">
            <v>0.35484515557868529</v>
          </cell>
          <cell r="L72">
            <v>0</v>
          </cell>
          <cell r="M72">
            <v>7.9518491141716829E-2</v>
          </cell>
          <cell r="N72">
            <v>8.629416987560358E-2</v>
          </cell>
          <cell r="O72">
            <v>3.7212945761436925E-2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0.43869800949122129</v>
          </cell>
          <cell r="J73">
            <v>0.20921665153307778</v>
          </cell>
          <cell r="K73">
            <v>0.33657270028218805</v>
          </cell>
          <cell r="L73">
            <v>0</v>
          </cell>
          <cell r="M73">
            <v>0</v>
          </cell>
          <cell r="N73">
            <v>1.5512638693512779E-2</v>
          </cell>
          <cell r="O73">
            <v>0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0.13630396630270647</v>
          </cell>
          <cell r="J74">
            <v>0.20883080683667524</v>
          </cell>
          <cell r="K74">
            <v>0.68709753164009169</v>
          </cell>
          <cell r="L74">
            <v>0</v>
          </cell>
          <cell r="M74">
            <v>-1.5555863654305757E-2</v>
          </cell>
          <cell r="N74">
            <v>-9.3996945299561711E-3</v>
          </cell>
          <cell r="O74">
            <v>-7.2767465952115933E-3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0.40016313208209792</v>
          </cell>
          <cell r="J75">
            <v>0.17424516837916901</v>
          </cell>
          <cell r="K75">
            <v>0.39067009721373402</v>
          </cell>
          <cell r="L75">
            <v>0</v>
          </cell>
          <cell r="M75">
            <v>7.4981909911661293E-3</v>
          </cell>
          <cell r="N75">
            <v>2.3572053431073461E-2</v>
          </cell>
          <cell r="O75">
            <v>3.8513579027593691E-3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0.53851528148112804</v>
          </cell>
          <cell r="J77">
            <v>8.1007414931319285E-2</v>
          </cell>
          <cell r="K77">
            <v>0.26260603716476494</v>
          </cell>
          <cell r="L77">
            <v>0</v>
          </cell>
          <cell r="M77">
            <v>4.4107747341549382E-2</v>
          </cell>
          <cell r="N77">
            <v>5.3130727008569842E-2</v>
          </cell>
          <cell r="O77">
            <v>2.0632792072668552E-2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0.43983746568310961</v>
          </cell>
          <cell r="J78">
            <v>9.6534805652820757E-2</v>
          </cell>
          <cell r="K78">
            <v>0.31848000505088064</v>
          </cell>
          <cell r="L78">
            <v>0</v>
          </cell>
          <cell r="M78">
            <v>5.4408764381670992E-2</v>
          </cell>
          <cell r="N78">
            <v>6.5287541054912579E-2</v>
          </cell>
          <cell r="O78">
            <v>2.5451418176605487E-2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0.3936424421983572</v>
          </cell>
          <cell r="J79">
            <v>0.17863716825444065</v>
          </cell>
          <cell r="K79">
            <v>0.39670418184957446</v>
          </cell>
          <cell r="L79">
            <v>0</v>
          </cell>
          <cell r="M79">
            <v>5.7744756177670062E-3</v>
          </cell>
          <cell r="N79">
            <v>2.2180502787851782E-2</v>
          </cell>
          <cell r="O79">
            <v>3.0612292920088628E-3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0.43772762921418601</v>
          </cell>
          <cell r="J80">
            <v>0.20325004622232382</v>
          </cell>
          <cell r="K80">
            <v>0.33463393533505753</v>
          </cell>
          <cell r="L80">
            <v>0</v>
          </cell>
          <cell r="M80">
            <v>4.8594713755959794E-3</v>
          </cell>
          <cell r="N80">
            <v>1.6482270794422278E-2</v>
          </cell>
          <cell r="O80">
            <v>3.0466470584143762E-3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0.13218962141715046</v>
          </cell>
          <cell r="J81">
            <v>0.43936912858179811</v>
          </cell>
          <cell r="K81">
            <v>0.42844125000105138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-7.9039732044379571E-2</v>
          </cell>
          <cell r="J82">
            <v>-1.7454740995519975E-2</v>
          </cell>
          <cell r="K82">
            <v>1.0973029831735899</v>
          </cell>
          <cell r="L82">
            <v>0</v>
          </cell>
          <cell r="M82">
            <v>-2.1704872137735403E-2</v>
          </cell>
          <cell r="N82">
            <v>3.1044224774734334E-2</v>
          </cell>
          <cell r="O82">
            <v>-1.0147862770689183E-2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0.43848436438907817</v>
          </cell>
          <cell r="J83">
            <v>0.20790300570655887</v>
          </cell>
          <cell r="K83">
            <v>0.33614584944343578</v>
          </cell>
          <cell r="L83">
            <v>0</v>
          </cell>
          <cell r="M83">
            <v>1.0698921680195881E-3</v>
          </cell>
          <cell r="N83">
            <v>1.5726119072434902E-2</v>
          </cell>
          <cell r="O83">
            <v>6.7076922047260598E-4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0.44172187941843649</v>
          </cell>
          <cell r="J84">
            <v>-5.906768795452344E-2</v>
          </cell>
          <cell r="K84">
            <v>0.29379164219794091</v>
          </cell>
          <cell r="L84">
            <v>0</v>
          </cell>
          <cell r="M84">
            <v>0.12894504095171758</v>
          </cell>
          <cell r="N84">
            <v>0.13452434492487453</v>
          </cell>
          <cell r="O84">
            <v>6.0084780461554348E-2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6.3646339574951818E-2</v>
          </cell>
          <cell r="J85">
            <v>0.9363536604250482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0.3628039067545995</v>
          </cell>
          <cell r="J87">
            <v>0.18060818402394452</v>
          </cell>
          <cell r="K87">
            <v>0.43367583969947432</v>
          </cell>
          <cell r="L87">
            <v>0</v>
          </cell>
          <cell r="M87">
            <v>1.7381137635448668E-3</v>
          </cell>
          <cell r="N87">
            <v>1.9988123236742907E-2</v>
          </cell>
          <cell r="O87">
            <v>1.1858325216938708E-3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0.85470948791845824</v>
          </cell>
          <cell r="J88">
            <v>0.14529051208154184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>
        <row r="205">
          <cell r="D205">
            <v>0.61777718697698258</v>
          </cell>
        </row>
      </sheetData>
      <sheetData sheetId="4"/>
      <sheetData sheetId="5">
        <row r="192">
          <cell r="J192">
            <v>51536988.469999999</v>
          </cell>
        </row>
      </sheetData>
      <sheetData sheetId="6">
        <row r="7">
          <cell r="J7">
            <v>2.7311981417082278E-2</v>
          </cell>
        </row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1.0000000000000002</v>
          </cell>
          <cell r="K24">
            <v>1.6261867053105131E-2</v>
          </cell>
          <cell r="L24">
            <v>0.26406803466184114</v>
          </cell>
          <cell r="M24">
            <v>7.8920636793450613E-2</v>
          </cell>
          <cell r="N24">
            <v>0</v>
          </cell>
          <cell r="O24">
            <v>0.13038212652145753</v>
          </cell>
          <cell r="P24">
            <v>0.42261614286422916</v>
          </cell>
          <cell r="Q24">
            <v>5.5743775742460283E-2</v>
          </cell>
          <cell r="R24">
            <v>2.8490464200093137E-2</v>
          </cell>
          <cell r="S24">
            <v>3.5169521633631401E-3</v>
          </cell>
          <cell r="AC24" t="str">
            <v>SG</v>
          </cell>
          <cell r="AF24">
            <v>1.0000000000000002</v>
          </cell>
          <cell r="AG24">
            <v>1.6261867053105131E-2</v>
          </cell>
          <cell r="AH24">
            <v>0.26406803466184114</v>
          </cell>
          <cell r="AI24">
            <v>7.8920636793450613E-2</v>
          </cell>
          <cell r="AJ24">
            <v>0</v>
          </cell>
          <cell r="AK24">
            <v>0.13038212652145753</v>
          </cell>
          <cell r="AL24">
            <v>0.42261614286422916</v>
          </cell>
          <cell r="AM24">
            <v>5.5743775742460283E-2</v>
          </cell>
          <cell r="AN24">
            <v>2.8490464200093137E-2</v>
          </cell>
          <cell r="AO24">
            <v>3.5169521633631401E-3</v>
          </cell>
        </row>
        <row r="25">
          <cell r="G25" t="str">
            <v>SG-P</v>
          </cell>
          <cell r="J25">
            <v>1.0000000000000002</v>
          </cell>
          <cell r="K25">
            <v>1.6261867053105131E-2</v>
          </cell>
          <cell r="L25">
            <v>0.26406803466184114</v>
          </cell>
          <cell r="M25">
            <v>7.8920636793450613E-2</v>
          </cell>
          <cell r="N25">
            <v>0</v>
          </cell>
          <cell r="O25">
            <v>0.13038212652145753</v>
          </cell>
          <cell r="P25">
            <v>0.42261614286422916</v>
          </cell>
          <cell r="Q25">
            <v>5.5743775742460283E-2</v>
          </cell>
          <cell r="R25">
            <v>2.8490464200093137E-2</v>
          </cell>
          <cell r="S25">
            <v>3.5169521633631401E-3</v>
          </cell>
          <cell r="AC25" t="str">
            <v>SG-P</v>
          </cell>
          <cell r="AF25">
            <v>1.0000000000000002</v>
          </cell>
          <cell r="AG25">
            <v>1.6261867053105131E-2</v>
          </cell>
          <cell r="AH25">
            <v>0.26406803466184114</v>
          </cell>
          <cell r="AI25">
            <v>7.8920636793450613E-2</v>
          </cell>
          <cell r="AJ25">
            <v>0</v>
          </cell>
          <cell r="AK25">
            <v>0.13038212652145753</v>
          </cell>
          <cell r="AL25">
            <v>0.42261614286422916</v>
          </cell>
          <cell r="AM25">
            <v>5.5743775742460283E-2</v>
          </cell>
          <cell r="AN25">
            <v>2.8490464200093137E-2</v>
          </cell>
          <cell r="AO25">
            <v>3.5169521633631401E-3</v>
          </cell>
        </row>
        <row r="26">
          <cell r="G26" t="str">
            <v>SG-U</v>
          </cell>
          <cell r="J26">
            <v>1.0000000000000002</v>
          </cell>
          <cell r="K26">
            <v>1.6261867053105131E-2</v>
          </cell>
          <cell r="L26">
            <v>0.26406803466184114</v>
          </cell>
          <cell r="M26">
            <v>7.8920636793450613E-2</v>
          </cell>
          <cell r="N26">
            <v>0</v>
          </cell>
          <cell r="O26">
            <v>0.13038212652145753</v>
          </cell>
          <cell r="P26">
            <v>0.42261614286422916</v>
          </cell>
          <cell r="Q26">
            <v>5.5743775742460283E-2</v>
          </cell>
          <cell r="R26">
            <v>2.8490464200093137E-2</v>
          </cell>
          <cell r="S26">
            <v>3.5169521633631401E-3</v>
          </cell>
          <cell r="AC26" t="str">
            <v>SG-U</v>
          </cell>
          <cell r="AF26">
            <v>1.0000000000000002</v>
          </cell>
          <cell r="AG26">
            <v>1.6261867053105131E-2</v>
          </cell>
          <cell r="AH26">
            <v>0.26406803466184114</v>
          </cell>
          <cell r="AI26">
            <v>7.8920636793450613E-2</v>
          </cell>
          <cell r="AJ26">
            <v>0</v>
          </cell>
          <cell r="AK26">
            <v>0.13038212652145753</v>
          </cell>
          <cell r="AL26">
            <v>0.42261614286422916</v>
          </cell>
          <cell r="AM26">
            <v>5.5743775742460283E-2</v>
          </cell>
          <cell r="AN26">
            <v>2.8490464200093137E-2</v>
          </cell>
          <cell r="AO26">
            <v>3.5169521633631401E-3</v>
          </cell>
        </row>
        <row r="27">
          <cell r="G27" t="str">
            <v>DGP</v>
          </cell>
          <cell r="J27">
            <v>1</v>
          </cell>
          <cell r="K27">
            <v>3.3212381882474273E-2</v>
          </cell>
          <cell r="L27">
            <v>0.53931866381043037</v>
          </cell>
          <cell r="M27">
            <v>0.1611833573003929</v>
          </cell>
          <cell r="N27">
            <v>0</v>
          </cell>
          <cell r="O27">
            <v>0.2662855970067024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3.3212381882474273E-2</v>
          </cell>
          <cell r="AH27">
            <v>0.53931866381043037</v>
          </cell>
          <cell r="AI27">
            <v>0.1611833573003929</v>
          </cell>
          <cell r="AJ27">
            <v>0</v>
          </cell>
          <cell r="AK27">
            <v>0.2662855970067024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0.82806267938160727</v>
          </cell>
          <cell r="Q28">
            <v>0.10922285170488243</v>
          </cell>
          <cell r="R28">
            <v>5.5823447638473384E-2</v>
          </cell>
          <cell r="S28">
            <v>6.8910212750368646E-3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0.82806267938160727</v>
          </cell>
          <cell r="AM28">
            <v>0.10922285170488243</v>
          </cell>
          <cell r="AN28">
            <v>5.5823447638473384E-2</v>
          </cell>
          <cell r="AO28">
            <v>6.8910212750368646E-3</v>
          </cell>
        </row>
        <row r="29">
          <cell r="G29" t="str">
            <v>SC</v>
          </cell>
          <cell r="J29">
            <v>1.0000000000000002</v>
          </cell>
          <cell r="K29">
            <v>1.637504071404065E-2</v>
          </cell>
          <cell r="L29">
            <v>0.27048776957321613</v>
          </cell>
          <cell r="M29">
            <v>8.0075233827748588E-2</v>
          </cell>
          <cell r="N29">
            <v>0</v>
          </cell>
          <cell r="O29">
            <v>0.12562688579534825</v>
          </cell>
          <cell r="P29">
            <v>0.42324316539528467</v>
          </cell>
          <cell r="Q29">
            <v>5.3410458151950509E-2</v>
          </cell>
          <cell r="R29">
            <v>2.7155990516288982E-2</v>
          </cell>
          <cell r="S29">
            <v>3.6254560261223603E-3</v>
          </cell>
          <cell r="AC29" t="str">
            <v>SC</v>
          </cell>
          <cell r="AF29">
            <v>1.0000000000000002</v>
          </cell>
          <cell r="AG29">
            <v>1.637504071404065E-2</v>
          </cell>
          <cell r="AH29">
            <v>0.27048776957321613</v>
          </cell>
          <cell r="AI29">
            <v>8.0075233827748588E-2</v>
          </cell>
          <cell r="AJ29">
            <v>0</v>
          </cell>
          <cell r="AK29">
            <v>0.12562688579534825</v>
          </cell>
          <cell r="AL29">
            <v>0.42324316539528467</v>
          </cell>
          <cell r="AM29">
            <v>5.3410458151950509E-2</v>
          </cell>
          <cell r="AN29">
            <v>2.7155990516288982E-2</v>
          </cell>
          <cell r="AO29">
            <v>3.6254560261223603E-3</v>
          </cell>
        </row>
        <row r="30">
          <cell r="G30" t="str">
            <v>SE</v>
          </cell>
          <cell r="J30">
            <v>1.0000000000000002</v>
          </cell>
          <cell r="K30">
            <v>1.5922346070298576E-2</v>
          </cell>
          <cell r="L30">
            <v>0.24480882992771624</v>
          </cell>
          <cell r="M30">
            <v>7.5456845690556676E-2</v>
          </cell>
          <cell r="N30">
            <v>0</v>
          </cell>
          <cell r="O30">
            <v>0.14464784869978539</v>
          </cell>
          <cell r="P30">
            <v>0.42073507527106258</v>
          </cell>
          <cell r="Q30">
            <v>6.2743728513989586E-2</v>
          </cell>
          <cell r="R30">
            <v>3.2493885251505601E-2</v>
          </cell>
          <cell r="S30">
            <v>3.1914405750854795E-3</v>
          </cell>
          <cell r="AC30" t="str">
            <v>SE</v>
          </cell>
          <cell r="AF30">
            <v>1.0000000000000002</v>
          </cell>
          <cell r="AG30">
            <v>1.5922346070298576E-2</v>
          </cell>
          <cell r="AH30">
            <v>0.24480882992771624</v>
          </cell>
          <cell r="AI30">
            <v>7.5456845690556676E-2</v>
          </cell>
          <cell r="AJ30">
            <v>0</v>
          </cell>
          <cell r="AK30">
            <v>0.14464784869978539</v>
          </cell>
          <cell r="AL30">
            <v>0.42073507527106258</v>
          </cell>
          <cell r="AM30">
            <v>6.2743728513989586E-2</v>
          </cell>
          <cell r="AN30">
            <v>3.2493885251505601E-2</v>
          </cell>
          <cell r="AO30">
            <v>3.1914405750854795E-3</v>
          </cell>
        </row>
        <row r="31">
          <cell r="G31" t="str">
            <v>SE-P</v>
          </cell>
          <cell r="J31">
            <v>1.0000000000000002</v>
          </cell>
          <cell r="K31">
            <v>1.5922346070298576E-2</v>
          </cell>
          <cell r="L31">
            <v>0.24480882992771624</v>
          </cell>
          <cell r="M31">
            <v>7.5456845690556676E-2</v>
          </cell>
          <cell r="N31">
            <v>0</v>
          </cell>
          <cell r="O31">
            <v>0.14464784869978539</v>
          </cell>
          <cell r="P31">
            <v>0.42073507527106258</v>
          </cell>
          <cell r="Q31">
            <v>6.2743728513989586E-2</v>
          </cell>
          <cell r="R31">
            <v>3.2493885251505601E-2</v>
          </cell>
          <cell r="S31">
            <v>3.1914405750854795E-3</v>
          </cell>
          <cell r="AC31" t="str">
            <v>SE-P</v>
          </cell>
          <cell r="AF31">
            <v>1.0000000000000002</v>
          </cell>
          <cell r="AG31">
            <v>1.5922346070298576E-2</v>
          </cell>
          <cell r="AH31">
            <v>0.24480882992771624</v>
          </cell>
          <cell r="AI31">
            <v>7.5456845690556676E-2</v>
          </cell>
          <cell r="AJ31">
            <v>0</v>
          </cell>
          <cell r="AK31">
            <v>0.14464784869978539</v>
          </cell>
          <cell r="AL31">
            <v>0.42073507527106258</v>
          </cell>
          <cell r="AM31">
            <v>6.2743728513989586E-2</v>
          </cell>
          <cell r="AN31">
            <v>3.2493885251505601E-2</v>
          </cell>
          <cell r="AO31">
            <v>3.1914405750854795E-3</v>
          </cell>
        </row>
        <row r="32">
          <cell r="G32" t="str">
            <v>SE-U</v>
          </cell>
          <cell r="J32">
            <v>1.0000000000000002</v>
          </cell>
          <cell r="K32">
            <v>1.5922346070298576E-2</v>
          </cell>
          <cell r="L32">
            <v>0.24480882992771624</v>
          </cell>
          <cell r="M32">
            <v>7.5456845690556676E-2</v>
          </cell>
          <cell r="N32">
            <v>0</v>
          </cell>
          <cell r="O32">
            <v>0.14464784869978539</v>
          </cell>
          <cell r="P32">
            <v>0.42073507527106258</v>
          </cell>
          <cell r="Q32">
            <v>6.2743728513989586E-2</v>
          </cell>
          <cell r="R32">
            <v>3.2493885251505601E-2</v>
          </cell>
          <cell r="S32">
            <v>3.1914405750854795E-3</v>
          </cell>
          <cell r="AC32" t="str">
            <v>SE-U</v>
          </cell>
          <cell r="AF32">
            <v>1.0000000000000002</v>
          </cell>
          <cell r="AG32">
            <v>1.5922346070298576E-2</v>
          </cell>
          <cell r="AH32">
            <v>0.24480882992771624</v>
          </cell>
          <cell r="AI32">
            <v>7.5456845690556676E-2</v>
          </cell>
          <cell r="AJ32">
            <v>0</v>
          </cell>
          <cell r="AK32">
            <v>0.14464784869978539</v>
          </cell>
          <cell r="AL32">
            <v>0.42073507527106258</v>
          </cell>
          <cell r="AM32">
            <v>6.2743728513989586E-2</v>
          </cell>
          <cell r="AN32">
            <v>3.2493885251505601E-2</v>
          </cell>
          <cell r="AO32">
            <v>3.1914405750854795E-3</v>
          </cell>
        </row>
        <row r="33">
          <cell r="G33" t="str">
            <v>DEP</v>
          </cell>
          <cell r="J33">
            <v>1.0000000000000002</v>
          </cell>
          <cell r="K33">
            <v>3.3113889896439236E-2</v>
          </cell>
          <cell r="L33">
            <v>0.50913179528389063</v>
          </cell>
          <cell r="M33">
            <v>0.15692848711476626</v>
          </cell>
          <cell r="N33">
            <v>0</v>
          </cell>
          <cell r="O33">
            <v>0.30082582770490401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1.0000000000000002</v>
          </cell>
          <cell r="AG33">
            <v>3.3113889896439236E-2</v>
          </cell>
          <cell r="AH33">
            <v>0.50913179528389063</v>
          </cell>
          <cell r="AI33">
            <v>0.15692848711476626</v>
          </cell>
          <cell r="AJ33">
            <v>0</v>
          </cell>
          <cell r="AK33">
            <v>0.30082582770490401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0.81040859965766554</v>
          </cell>
          <cell r="Q34">
            <v>0.1208552843605057</v>
          </cell>
          <cell r="R34">
            <v>6.2588848878701239E-2</v>
          </cell>
          <cell r="S34">
            <v>6.1472671031275062E-3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0.81040859965766554</v>
          </cell>
          <cell r="AM34">
            <v>0.1208552843605057</v>
          </cell>
          <cell r="AN34">
            <v>6.2588848878701239E-2</v>
          </cell>
          <cell r="AO34">
            <v>6.1472671031275062E-3</v>
          </cell>
        </row>
        <row r="35">
          <cell r="G35" t="str">
            <v>SO</v>
          </cell>
          <cell r="J35">
            <v>1</v>
          </cell>
          <cell r="K35">
            <v>2.2680449517385241E-2</v>
          </cell>
          <cell r="L35">
            <v>0.27696320699499838</v>
          </cell>
          <cell r="M35">
            <v>7.7099657764582899E-2</v>
          </cell>
          <cell r="N35">
            <v>0</v>
          </cell>
          <cell r="O35">
            <v>0.11887379786629095</v>
          </cell>
          <cell r="P35">
            <v>0.42190478764369005</v>
          </cell>
          <cell r="Q35">
            <v>5.448058159237712E-2</v>
          </cell>
          <cell r="R35">
            <v>2.5498277816380008E-2</v>
          </cell>
          <cell r="S35">
            <v>2.4992408042954252E-3</v>
          </cell>
          <cell r="AC35" t="str">
            <v>SO</v>
          </cell>
          <cell r="AF35">
            <v>1</v>
          </cell>
          <cell r="AG35">
            <v>2.2646160840513796E-2</v>
          </cell>
          <cell r="AH35">
            <v>0.27721320048955878</v>
          </cell>
          <cell r="AI35">
            <v>7.7278891747865633E-2</v>
          </cell>
          <cell r="AJ35">
            <v>0</v>
          </cell>
          <cell r="AK35">
            <v>0.1185086868672707</v>
          </cell>
          <cell r="AL35">
            <v>0.42181313100543244</v>
          </cell>
          <cell r="AM35">
            <v>5.4592715238143061E-2</v>
          </cell>
          <cell r="AN35">
            <v>2.5450196589469114E-2</v>
          </cell>
          <cell r="AO35">
            <v>2.4970172217465454E-3</v>
          </cell>
        </row>
        <row r="36">
          <cell r="G36" t="str">
            <v>SO-P</v>
          </cell>
          <cell r="J36">
            <v>1</v>
          </cell>
          <cell r="K36">
            <v>2.2680449517385241E-2</v>
          </cell>
          <cell r="L36">
            <v>0.27696320699499838</v>
          </cell>
          <cell r="M36">
            <v>7.7099657764582899E-2</v>
          </cell>
          <cell r="N36">
            <v>0</v>
          </cell>
          <cell r="O36">
            <v>0.11887379786629095</v>
          </cell>
          <cell r="P36">
            <v>0.42190478764369005</v>
          </cell>
          <cell r="Q36">
            <v>5.448058159237712E-2</v>
          </cell>
          <cell r="R36">
            <v>2.5498277816380008E-2</v>
          </cell>
          <cell r="S36">
            <v>2.4992408042954252E-3</v>
          </cell>
          <cell r="AC36" t="str">
            <v>SO-P</v>
          </cell>
          <cell r="AF36">
            <v>1</v>
          </cell>
          <cell r="AG36">
            <v>2.2646160840513796E-2</v>
          </cell>
          <cell r="AH36">
            <v>0.27721320048955878</v>
          </cell>
          <cell r="AI36">
            <v>7.7278891747865633E-2</v>
          </cell>
          <cell r="AJ36">
            <v>0</v>
          </cell>
          <cell r="AK36">
            <v>0.1185086868672707</v>
          </cell>
          <cell r="AL36">
            <v>0.42181313100543244</v>
          </cell>
          <cell r="AM36">
            <v>5.4592715238143061E-2</v>
          </cell>
          <cell r="AN36">
            <v>2.5450196589469114E-2</v>
          </cell>
          <cell r="AO36">
            <v>2.4970172217465454E-3</v>
          </cell>
        </row>
        <row r="37">
          <cell r="G37" t="str">
            <v>SO-U</v>
          </cell>
          <cell r="J37">
            <v>1</v>
          </cell>
          <cell r="K37">
            <v>2.2680449517385241E-2</v>
          </cell>
          <cell r="L37">
            <v>0.27696320699499838</v>
          </cell>
          <cell r="M37">
            <v>7.7099657764582899E-2</v>
          </cell>
          <cell r="N37">
            <v>0</v>
          </cell>
          <cell r="O37">
            <v>0.11887379786629095</v>
          </cell>
          <cell r="P37">
            <v>0.42190478764369005</v>
          </cell>
          <cell r="Q37">
            <v>5.448058159237712E-2</v>
          </cell>
          <cell r="R37">
            <v>2.5498277816380008E-2</v>
          </cell>
          <cell r="S37">
            <v>2.4992408042954252E-3</v>
          </cell>
          <cell r="AC37" t="str">
            <v>SO-U</v>
          </cell>
          <cell r="AF37">
            <v>1</v>
          </cell>
          <cell r="AG37">
            <v>2.2646160840513796E-2</v>
          </cell>
          <cell r="AH37">
            <v>0.27721320048955878</v>
          </cell>
          <cell r="AI37">
            <v>7.7278891747865633E-2</v>
          </cell>
          <cell r="AJ37">
            <v>0</v>
          </cell>
          <cell r="AK37">
            <v>0.1185086868672707</v>
          </cell>
          <cell r="AL37">
            <v>0.42181313100543244</v>
          </cell>
          <cell r="AM37">
            <v>5.4592715238143061E-2</v>
          </cell>
          <cell r="AN37">
            <v>2.5450196589469114E-2</v>
          </cell>
          <cell r="AO37">
            <v>2.4970172217465454E-3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2.2680449517385244E-2</v>
          </cell>
          <cell r="L40">
            <v>0.27696320699499838</v>
          </cell>
          <cell r="M40">
            <v>7.7099657764582899E-2</v>
          </cell>
          <cell r="N40">
            <v>0</v>
          </cell>
          <cell r="O40">
            <v>0.11887379786629092</v>
          </cell>
          <cell r="P40">
            <v>0.42190478764369005</v>
          </cell>
          <cell r="Q40">
            <v>5.448058159237712E-2</v>
          </cell>
          <cell r="R40">
            <v>2.5498277816380015E-2</v>
          </cell>
          <cell r="S40">
            <v>2.4992408042954252E-3</v>
          </cell>
          <cell r="AC40" t="str">
            <v>GPS</v>
          </cell>
          <cell r="AF40">
            <v>1</v>
          </cell>
          <cell r="AG40">
            <v>2.2646160840513792E-2</v>
          </cell>
          <cell r="AH40">
            <v>0.27721320048955872</v>
          </cell>
          <cell r="AI40">
            <v>7.7278891747865633E-2</v>
          </cell>
          <cell r="AJ40">
            <v>0</v>
          </cell>
          <cell r="AK40">
            <v>0.1185086868672707</v>
          </cell>
          <cell r="AL40">
            <v>0.4218131310054325</v>
          </cell>
          <cell r="AM40">
            <v>5.4592715238143061E-2</v>
          </cell>
          <cell r="AN40">
            <v>2.5450196589469114E-2</v>
          </cell>
          <cell r="AO40">
            <v>2.4970172217465459E-3</v>
          </cell>
        </row>
        <row r="41">
          <cell r="G41" t="str">
            <v>SG-W</v>
          </cell>
          <cell r="J41">
            <v>1.0000000000000002</v>
          </cell>
          <cell r="K41">
            <v>1.6261867053105131E-2</v>
          </cell>
          <cell r="L41">
            <v>0.26406803466184114</v>
          </cell>
          <cell r="M41">
            <v>7.8920636793450613E-2</v>
          </cell>
          <cell r="N41">
            <v>0</v>
          </cell>
          <cell r="O41">
            <v>0.13038212652145753</v>
          </cell>
          <cell r="P41">
            <v>0.42261614286422916</v>
          </cell>
          <cell r="Q41">
            <v>5.5743775742460283E-2</v>
          </cell>
          <cell r="R41">
            <v>2.8490464200093137E-2</v>
          </cell>
          <cell r="S41">
            <v>3.5169521633631401E-3</v>
          </cell>
          <cell r="AC41" t="str">
            <v>SG-W</v>
          </cell>
          <cell r="AF41">
            <v>1.0000000000000002</v>
          </cell>
          <cell r="AG41">
            <v>1.6261867053105131E-2</v>
          </cell>
          <cell r="AH41">
            <v>0.26406803466184114</v>
          </cell>
          <cell r="AI41">
            <v>7.8920636793450613E-2</v>
          </cell>
          <cell r="AJ41">
            <v>0</v>
          </cell>
          <cell r="AK41">
            <v>0.13038212652145753</v>
          </cell>
          <cell r="AL41">
            <v>0.42261614286422916</v>
          </cell>
          <cell r="AM41">
            <v>5.5743775742460283E-2</v>
          </cell>
          <cell r="AN41">
            <v>2.8490464200093137E-2</v>
          </cell>
          <cell r="AO41">
            <v>3.5169521633631401E-3</v>
          </cell>
        </row>
        <row r="42">
          <cell r="G42" t="str">
            <v>SNPPO-W</v>
          </cell>
          <cell r="J42">
            <v>0.99999999999999989</v>
          </cell>
          <cell r="K42">
            <v>1.6261867053105127E-2</v>
          </cell>
          <cell r="L42">
            <v>0.26406803466184114</v>
          </cell>
          <cell r="M42">
            <v>7.8920636793450585E-2</v>
          </cell>
          <cell r="N42">
            <v>0</v>
          </cell>
          <cell r="O42">
            <v>0.13038212652145748</v>
          </cell>
          <cell r="P42">
            <v>0.42261614286422899</v>
          </cell>
          <cell r="Q42">
            <v>5.5743775742460255E-2</v>
          </cell>
          <cell r="R42">
            <v>2.8490464200093126E-2</v>
          </cell>
          <cell r="S42">
            <v>3.5169521633631384E-3</v>
          </cell>
          <cell r="AC42" t="str">
            <v>SNPPO-W</v>
          </cell>
          <cell r="AF42">
            <v>1.0000000000000002</v>
          </cell>
          <cell r="AG42">
            <v>1.6261867053105134E-2</v>
          </cell>
          <cell r="AH42">
            <v>0.26406803466184114</v>
          </cell>
          <cell r="AI42">
            <v>7.8920636793450585E-2</v>
          </cell>
          <cell r="AJ42">
            <v>0</v>
          </cell>
          <cell r="AK42">
            <v>0.13038212652145756</v>
          </cell>
          <cell r="AL42">
            <v>0.42261614286422922</v>
          </cell>
          <cell r="AM42">
            <v>5.5743775742460269E-2</v>
          </cell>
          <cell r="AN42">
            <v>2.849046420009314E-2</v>
          </cell>
          <cell r="AO42">
            <v>3.5169521633631393E-3</v>
          </cell>
        </row>
        <row r="43">
          <cell r="G43" t="str">
            <v>SNP</v>
          </cell>
          <cell r="J43">
            <v>0.99999999999999989</v>
          </cell>
          <cell r="K43">
            <v>2.1058656194040647E-2</v>
          </cell>
          <cell r="L43">
            <v>0.26789407083400768</v>
          </cell>
          <cell r="M43">
            <v>7.5474019583840382E-2</v>
          </cell>
          <cell r="N43">
            <v>0</v>
          </cell>
          <cell r="O43">
            <v>0.1197887326062774</v>
          </cell>
          <cell r="P43">
            <v>0.43354360636513423</v>
          </cell>
          <cell r="Q43">
            <v>5.3918648271371439E-2</v>
          </cell>
          <cell r="R43">
            <v>2.5732363103788826E-2</v>
          </cell>
          <cell r="S43">
            <v>2.5899030415392644E-3</v>
          </cell>
          <cell r="AC43" t="str">
            <v>SNP</v>
          </cell>
          <cell r="AF43">
            <v>0.99999999999999989</v>
          </cell>
          <cell r="AG43">
            <v>2.1047949843482242E-2</v>
          </cell>
          <cell r="AH43">
            <v>0.26828902032825813</v>
          </cell>
          <cell r="AI43">
            <v>7.5691311058435434E-2</v>
          </cell>
          <cell r="AJ43">
            <v>0</v>
          </cell>
          <cell r="AK43">
            <v>0.11889981845843733</v>
          </cell>
          <cell r="AL43">
            <v>0.43375495557640675</v>
          </cell>
          <cell r="AM43">
            <v>5.3971213083305013E-2</v>
          </cell>
          <cell r="AN43">
            <v>2.5760313707627564E-2</v>
          </cell>
          <cell r="AO43">
            <v>2.5854179440474539E-3</v>
          </cell>
        </row>
        <row r="44">
          <cell r="G44" t="str">
            <v>SSCCT</v>
          </cell>
          <cell r="J44">
            <v>1.0000000000000002</v>
          </cell>
          <cell r="K44">
            <v>1.6363940246790557E-2</v>
          </cell>
          <cell r="L44">
            <v>0.27010412218284074</v>
          </cell>
          <cell r="M44">
            <v>8.0026870115324583E-2</v>
          </cell>
          <cell r="N44">
            <v>0</v>
          </cell>
          <cell r="O44">
            <v>0.12555220769797071</v>
          </cell>
          <cell r="P44">
            <v>0.42374542864861348</v>
          </cell>
          <cell r="Q44">
            <v>5.3422413451684275E-2</v>
          </cell>
          <cell r="R44">
            <v>2.7156979171128449E-2</v>
          </cell>
          <cell r="S44">
            <v>3.6280384856473566E-3</v>
          </cell>
          <cell r="AC44" t="str">
            <v>SSCCT</v>
          </cell>
          <cell r="AF44">
            <v>1.0000000000000002</v>
          </cell>
          <cell r="AG44">
            <v>1.6363940246790557E-2</v>
          </cell>
          <cell r="AH44">
            <v>0.27010412218284074</v>
          </cell>
          <cell r="AI44">
            <v>8.0026870115324583E-2</v>
          </cell>
          <cell r="AJ44">
            <v>0</v>
          </cell>
          <cell r="AK44">
            <v>0.12555220769797071</v>
          </cell>
          <cell r="AL44">
            <v>0.42374542864861348</v>
          </cell>
          <cell r="AM44">
            <v>5.3422413451684275E-2</v>
          </cell>
          <cell r="AN44">
            <v>2.7156979171128449E-2</v>
          </cell>
          <cell r="AO44">
            <v>3.6280384856473566E-3</v>
          </cell>
        </row>
        <row r="45">
          <cell r="G45" t="str">
            <v>SSECT</v>
          </cell>
          <cell r="J45">
            <v>1</v>
          </cell>
          <cell r="K45">
            <v>1.5920187452756293E-2</v>
          </cell>
          <cell r="L45">
            <v>0.2447165196036678</v>
          </cell>
          <cell r="M45">
            <v>7.5427225603731315E-2</v>
          </cell>
          <cell r="N45">
            <v>0</v>
          </cell>
          <cell r="O45">
            <v>0.1445735674816444</v>
          </cell>
          <cell r="P45">
            <v>0.42086572436889724</v>
          </cell>
          <cell r="Q45">
            <v>6.2824917600742991E-2</v>
          </cell>
          <cell r="R45">
            <v>3.2480882755190232E-2</v>
          </cell>
          <cell r="S45">
            <v>3.190975133369764E-3</v>
          </cell>
          <cell r="AC45" t="str">
            <v>SSECT</v>
          </cell>
          <cell r="AF45">
            <v>1</v>
          </cell>
          <cell r="AG45">
            <v>1.5920187452756293E-2</v>
          </cell>
          <cell r="AH45">
            <v>0.2447165196036678</v>
          </cell>
          <cell r="AI45">
            <v>7.5427225603731315E-2</v>
          </cell>
          <cell r="AJ45">
            <v>0</v>
          </cell>
          <cell r="AK45">
            <v>0.1445735674816444</v>
          </cell>
          <cell r="AL45">
            <v>0.42086572436889724</v>
          </cell>
          <cell r="AM45">
            <v>6.2824917600742991E-2</v>
          </cell>
          <cell r="AN45">
            <v>3.2480882755190232E-2</v>
          </cell>
          <cell r="AO45">
            <v>3.190975133369764E-3</v>
          </cell>
        </row>
        <row r="46">
          <cell r="G46" t="str">
            <v>SSCCH</v>
          </cell>
          <cell r="J46">
            <v>1</v>
          </cell>
          <cell r="K46">
            <v>1.6253054760584348E-2</v>
          </cell>
          <cell r="L46">
            <v>0.27734579375914969</v>
          </cell>
          <cell r="M46">
            <v>8.3488791279052399E-2</v>
          </cell>
          <cell r="N46">
            <v>0</v>
          </cell>
          <cell r="O46">
            <v>0.1295688234893847</v>
          </cell>
          <cell r="P46">
            <v>0.40991098342448695</v>
          </cell>
          <cell r="Q46">
            <v>5.2786526040509103E-2</v>
          </cell>
          <cell r="R46">
            <v>2.7190007673761219E-2</v>
          </cell>
          <cell r="S46">
            <v>3.4560195730714699E-3</v>
          </cell>
          <cell r="AC46" t="str">
            <v>SSCCH</v>
          </cell>
          <cell r="AF46">
            <v>1</v>
          </cell>
          <cell r="AG46">
            <v>1.6253054760584348E-2</v>
          </cell>
          <cell r="AH46">
            <v>0.27734579375914969</v>
          </cell>
          <cell r="AI46">
            <v>8.3488791279052399E-2</v>
          </cell>
          <cell r="AJ46">
            <v>0</v>
          </cell>
          <cell r="AK46">
            <v>0.1295688234893847</v>
          </cell>
          <cell r="AL46">
            <v>0.40991098342448695</v>
          </cell>
          <cell r="AM46">
            <v>5.2786526040509103E-2</v>
          </cell>
          <cell r="AN46">
            <v>2.7190007673761219E-2</v>
          </cell>
          <cell r="AO46">
            <v>3.4560195730714699E-3</v>
          </cell>
        </row>
        <row r="47">
          <cell r="G47" t="str">
            <v>SSECH</v>
          </cell>
          <cell r="J47">
            <v>1.0000000000000002</v>
          </cell>
          <cell r="K47">
            <v>1.5456486305682783E-2</v>
          </cell>
          <cell r="L47">
            <v>0.2507725829750998</v>
          </cell>
          <cell r="M47">
            <v>7.8257294659917265E-2</v>
          </cell>
          <cell r="N47">
            <v>0</v>
          </cell>
          <cell r="O47">
            <v>0.14776348360434186</v>
          </cell>
          <cell r="P47">
            <v>0.41325821048452732</v>
          </cell>
          <cell r="Q47">
            <v>5.8855783669006588E-2</v>
          </cell>
          <cell r="R47">
            <v>3.2494910955491396E-2</v>
          </cell>
          <cell r="S47">
            <v>3.1412473459331591E-3</v>
          </cell>
          <cell r="AC47" t="str">
            <v>SSECH</v>
          </cell>
          <cell r="AF47">
            <v>1.0000000000000002</v>
          </cell>
          <cell r="AG47">
            <v>1.5456486305682783E-2</v>
          </cell>
          <cell r="AH47">
            <v>0.2507725829750998</v>
          </cell>
          <cell r="AI47">
            <v>7.8257294659917265E-2</v>
          </cell>
          <cell r="AJ47">
            <v>0</v>
          </cell>
          <cell r="AK47">
            <v>0.14776348360434186</v>
          </cell>
          <cell r="AL47">
            <v>0.41325821048452732</v>
          </cell>
          <cell r="AM47">
            <v>5.8855783669006588E-2</v>
          </cell>
          <cell r="AN47">
            <v>3.2494910955491396E-2</v>
          </cell>
          <cell r="AO47">
            <v>3.1412473459331591E-3</v>
          </cell>
        </row>
        <row r="48">
          <cell r="G48" t="str">
            <v>SSGCH</v>
          </cell>
          <cell r="J48">
            <v>0.99999999999999989</v>
          </cell>
          <cell r="K48">
            <v>1.6053912646858959E-2</v>
          </cell>
          <cell r="L48">
            <v>0.27070249106313721</v>
          </cell>
          <cell r="M48">
            <v>8.2180917124268615E-2</v>
          </cell>
          <cell r="N48">
            <v>0</v>
          </cell>
          <cell r="O48">
            <v>0.134117488518124</v>
          </cell>
          <cell r="P48">
            <v>0.41074779018949703</v>
          </cell>
          <cell r="Q48">
            <v>5.4303840447633478E-2</v>
          </cell>
          <cell r="R48">
            <v>2.8516233494193764E-2</v>
          </cell>
          <cell r="S48">
            <v>3.3773265162868921E-3</v>
          </cell>
          <cell r="AC48" t="str">
            <v>SSGCH</v>
          </cell>
          <cell r="AF48">
            <v>0.99999999999999989</v>
          </cell>
          <cell r="AG48">
            <v>1.6053912646858959E-2</v>
          </cell>
          <cell r="AH48">
            <v>0.27070249106313721</v>
          </cell>
          <cell r="AI48">
            <v>8.2180917124268615E-2</v>
          </cell>
          <cell r="AJ48">
            <v>0</v>
          </cell>
          <cell r="AK48">
            <v>0.134117488518124</v>
          </cell>
          <cell r="AL48">
            <v>0.41074779018949703</v>
          </cell>
          <cell r="AM48">
            <v>5.4303840447633478E-2</v>
          </cell>
          <cell r="AN48">
            <v>2.8516233494193764E-2</v>
          </cell>
          <cell r="AO48">
            <v>3.3773265162868921E-3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1.0000000000000002</v>
          </cell>
          <cell r="K52">
            <v>1.6253002048281992E-2</v>
          </cell>
          <cell r="L52">
            <v>0.26375722153804748</v>
          </cell>
          <cell r="M52">
            <v>7.8876958987426263E-2</v>
          </cell>
          <cell r="N52">
            <v>0</v>
          </cell>
          <cell r="O52">
            <v>0.13030754764388913</v>
          </cell>
          <cell r="P52">
            <v>0.42302550257868443</v>
          </cell>
          <cell r="Q52">
            <v>5.5773039488948954E-2</v>
          </cell>
          <cell r="R52">
            <v>2.8487955067143897E-2</v>
          </cell>
          <cell r="S52">
            <v>3.5187726475779586E-3</v>
          </cell>
          <cell r="AC52" t="str">
            <v>SSGCT</v>
          </cell>
          <cell r="AF52">
            <v>1.0000000000000002</v>
          </cell>
          <cell r="AG52">
            <v>1.6253002048281992E-2</v>
          </cell>
          <cell r="AH52">
            <v>0.26375722153804748</v>
          </cell>
          <cell r="AI52">
            <v>7.8876958987426263E-2</v>
          </cell>
          <cell r="AJ52">
            <v>0</v>
          </cell>
          <cell r="AK52">
            <v>0.13030754764388913</v>
          </cell>
          <cell r="AL52">
            <v>0.42302550257868443</v>
          </cell>
          <cell r="AM52">
            <v>5.5773039488948954E-2</v>
          </cell>
          <cell r="AN52">
            <v>2.8487955067143897E-2</v>
          </cell>
          <cell r="AO52">
            <v>3.5187726475779586E-3</v>
          </cell>
        </row>
        <row r="53">
          <cell r="G53" t="str">
            <v>MC</v>
          </cell>
          <cell r="J53">
            <v>1</v>
          </cell>
          <cell r="K53">
            <v>1.0956821750027605E-2</v>
          </cell>
          <cell r="L53">
            <v>0.46012342994343142</v>
          </cell>
          <cell r="M53">
            <v>9.719947823772826E-2</v>
          </cell>
          <cell r="N53">
            <v>0</v>
          </cell>
          <cell r="O53">
            <v>8.7848075194562419E-2</v>
          </cell>
          <cell r="P53">
            <v>0.28474773105240586</v>
          </cell>
          <cell r="Q53">
            <v>3.7558701746182664E-2</v>
          </cell>
          <cell r="R53">
            <v>1.9196131464889625E-2</v>
          </cell>
          <cell r="S53">
            <v>2.3696306107720811E-3</v>
          </cell>
          <cell r="AC53" t="str">
            <v>MC</v>
          </cell>
          <cell r="AF53">
            <v>1</v>
          </cell>
          <cell r="AG53">
            <v>1.0956821750027605E-2</v>
          </cell>
          <cell r="AH53">
            <v>0.46012342994343142</v>
          </cell>
          <cell r="AI53">
            <v>9.719947823772826E-2</v>
          </cell>
          <cell r="AJ53">
            <v>0</v>
          </cell>
          <cell r="AK53">
            <v>8.7848075194562419E-2</v>
          </cell>
          <cell r="AL53">
            <v>0.28474773105240586</v>
          </cell>
          <cell r="AM53">
            <v>3.7558701746182664E-2</v>
          </cell>
          <cell r="AN53">
            <v>1.9196131464889625E-2</v>
          </cell>
          <cell r="AO53">
            <v>2.3696306107720811E-3</v>
          </cell>
        </row>
        <row r="54">
          <cell r="G54" t="str">
            <v>SNPD</v>
          </cell>
          <cell r="J54">
            <v>1</v>
          </cell>
          <cell r="K54">
            <v>3.5290488500061189E-2</v>
          </cell>
          <cell r="L54">
            <v>0.27416948840194338</v>
          </cell>
          <cell r="M54">
            <v>6.4589887338230109E-2</v>
          </cell>
          <cell r="N54">
            <v>0</v>
          </cell>
          <cell r="O54">
            <v>8.6988664254605844E-2</v>
          </cell>
          <cell r="P54">
            <v>0.47511203490139098</v>
          </cell>
          <cell r="Q54">
            <v>4.6397629264812848E-2</v>
          </cell>
          <cell r="R54">
            <v>1.7451807338955697E-2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3.5277724124551844E-2</v>
          </cell>
          <cell r="AH54">
            <v>0.27644739875767854</v>
          </cell>
          <cell r="AI54">
            <v>6.5620671076938808E-2</v>
          </cell>
          <cell r="AJ54">
            <v>0</v>
          </cell>
          <cell r="AK54">
            <v>8.429178456634609E-2</v>
          </cell>
          <cell r="AL54">
            <v>0.47431746716845963</v>
          </cell>
          <cell r="AM54">
            <v>4.6494583000800949E-2</v>
          </cell>
          <cell r="AN54">
            <v>1.7550371305224192E-2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0.82806267938160727</v>
          </cell>
          <cell r="Q55">
            <v>0.10922285170488243</v>
          </cell>
          <cell r="R55">
            <v>5.5823447638473384E-2</v>
          </cell>
          <cell r="S55">
            <v>6.8910212750368646E-3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0.82806267938160727</v>
          </cell>
          <cell r="AM55">
            <v>0.10922285170488243</v>
          </cell>
          <cell r="AN55">
            <v>5.5823447638473384E-2</v>
          </cell>
          <cell r="AO55">
            <v>6.8910212750368646E-3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0.81040859965766554</v>
          </cell>
          <cell r="Q56">
            <v>0.1208552843605057</v>
          </cell>
          <cell r="R56">
            <v>6.2588848878701239E-2</v>
          </cell>
          <cell r="S56">
            <v>6.1472671031275062E-3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0.81040859965766554</v>
          </cell>
          <cell r="AM56">
            <v>0.1208552843605057</v>
          </cell>
          <cell r="AN56">
            <v>6.2588848878701239E-2</v>
          </cell>
          <cell r="AO56">
            <v>6.1472671031275062E-3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1.0000000000000002</v>
          </cell>
          <cell r="K58">
            <v>1.5922346070298576E-2</v>
          </cell>
          <cell r="L58">
            <v>0.24480882992771621</v>
          </cell>
          <cell r="M58">
            <v>7.5456845690556662E-2</v>
          </cell>
          <cell r="N58">
            <v>0</v>
          </cell>
          <cell r="O58">
            <v>0.14464784869978539</v>
          </cell>
          <cell r="P58">
            <v>0.42073507527106258</v>
          </cell>
          <cell r="Q58">
            <v>6.2743728513989586E-2</v>
          </cell>
          <cell r="R58">
            <v>3.2493885251505601E-2</v>
          </cell>
          <cell r="S58">
            <v>3.1914405750854799E-3</v>
          </cell>
          <cell r="AC58" t="str">
            <v>DNPGMU</v>
          </cell>
          <cell r="AF58">
            <v>1.0000000000000004</v>
          </cell>
          <cell r="AG58">
            <v>1.592234607029858E-2</v>
          </cell>
          <cell r="AH58">
            <v>0.24480882992771624</v>
          </cell>
          <cell r="AI58">
            <v>7.545684569055669E-2</v>
          </cell>
          <cell r="AJ58">
            <v>0</v>
          </cell>
          <cell r="AK58">
            <v>0.14464784869978539</v>
          </cell>
          <cell r="AL58">
            <v>0.42073507527106263</v>
          </cell>
          <cell r="AM58">
            <v>6.2743728513989599E-2</v>
          </cell>
          <cell r="AN58">
            <v>3.2493885251505601E-2</v>
          </cell>
          <cell r="AO58">
            <v>3.1914405750854799E-3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1.6261867053105131E-2</v>
          </cell>
          <cell r="L65">
            <v>0.26406803466184109</v>
          </cell>
          <cell r="M65">
            <v>7.8920636793450613E-2</v>
          </cell>
          <cell r="N65">
            <v>0</v>
          </cell>
          <cell r="O65">
            <v>0.1303821265214575</v>
          </cell>
          <cell r="P65">
            <v>0.42261614286422922</v>
          </cell>
          <cell r="Q65">
            <v>5.574377574246029E-2</v>
          </cell>
          <cell r="R65">
            <v>2.8490464200093154E-2</v>
          </cell>
          <cell r="S65">
            <v>3.516952163363141E-3</v>
          </cell>
          <cell r="AC65" t="str">
            <v>SNPPH-P</v>
          </cell>
          <cell r="AF65">
            <v>1.0000000000000004</v>
          </cell>
          <cell r="AG65">
            <v>1.6261867053105131E-2</v>
          </cell>
          <cell r="AH65">
            <v>0.26406803466184126</v>
          </cell>
          <cell r="AI65">
            <v>7.8920636793450627E-2</v>
          </cell>
          <cell r="AJ65">
            <v>0</v>
          </cell>
          <cell r="AK65">
            <v>0.1303821265214575</v>
          </cell>
          <cell r="AL65">
            <v>0.42261614286422933</v>
          </cell>
          <cell r="AM65">
            <v>5.5743775742460304E-2</v>
          </cell>
          <cell r="AN65">
            <v>2.8490464200093171E-2</v>
          </cell>
          <cell r="AO65">
            <v>3.5169521633631406E-3</v>
          </cell>
        </row>
        <row r="66">
          <cell r="G66" t="str">
            <v>SNPPH-U</v>
          </cell>
          <cell r="J66">
            <v>1.0000000000000002</v>
          </cell>
          <cell r="K66">
            <v>1.6261867053105131E-2</v>
          </cell>
          <cell r="L66">
            <v>0.26406803466184109</v>
          </cell>
          <cell r="M66">
            <v>7.8920636793450613E-2</v>
          </cell>
          <cell r="N66">
            <v>0</v>
          </cell>
          <cell r="O66">
            <v>0.1303821265214575</v>
          </cell>
          <cell r="P66">
            <v>0.42261614286422922</v>
          </cell>
          <cell r="Q66">
            <v>5.574377574246029E-2</v>
          </cell>
          <cell r="R66">
            <v>2.8490464200093154E-2</v>
          </cell>
          <cell r="S66">
            <v>3.516952163363141E-3</v>
          </cell>
          <cell r="AC66" t="str">
            <v>SNPPH-U</v>
          </cell>
          <cell r="AF66">
            <v>1.0000000000000004</v>
          </cell>
          <cell r="AG66">
            <v>1.6261867053105131E-2</v>
          </cell>
          <cell r="AH66">
            <v>0.26406803466184126</v>
          </cell>
          <cell r="AI66">
            <v>7.8920636793450627E-2</v>
          </cell>
          <cell r="AJ66">
            <v>0</v>
          </cell>
          <cell r="AK66">
            <v>0.1303821265214575</v>
          </cell>
          <cell r="AL66">
            <v>0.42261614286422933</v>
          </cell>
          <cell r="AM66">
            <v>5.5743775742460304E-2</v>
          </cell>
          <cell r="AN66">
            <v>2.8490464200093171E-2</v>
          </cell>
          <cell r="AO66">
            <v>3.5169521633631406E-3</v>
          </cell>
        </row>
        <row r="67">
          <cell r="G67" t="str">
            <v>CN</v>
          </cell>
          <cell r="J67">
            <v>1</v>
          </cell>
          <cell r="K67">
            <v>2.4810842402893836E-2</v>
          </cell>
          <cell r="L67">
            <v>0.30444869182449547</v>
          </cell>
          <cell r="M67">
            <v>6.9521011367884536E-2</v>
          </cell>
          <cell r="N67">
            <v>0</v>
          </cell>
          <cell r="O67">
            <v>6.6002179853728651E-2</v>
          </cell>
          <cell r="P67">
            <v>0.48812822173430004</v>
          </cell>
          <cell r="Q67">
            <v>3.85818313930529E-2</v>
          </cell>
          <cell r="R67">
            <v>8.5072214236445679E-3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2.4845400216949795E-2</v>
          </cell>
          <cell r="AH67">
            <v>0.30617138298349927</v>
          </cell>
          <cell r="AI67">
            <v>6.9519952243298141E-2</v>
          </cell>
          <cell r="AJ67">
            <v>0</v>
          </cell>
          <cell r="AK67">
            <v>6.5784326678808749E-2</v>
          </cell>
          <cell r="AL67">
            <v>0.48674748914163923</v>
          </cell>
          <cell r="AM67">
            <v>3.8442372444208825E-2</v>
          </cell>
          <cell r="AN67">
            <v>8.489076291595881E-3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5.3381593257205005E-2</v>
          </cell>
          <cell r="L68">
            <v>0.65503443900670655</v>
          </cell>
          <cell r="M68">
            <v>0.14957744245060722</v>
          </cell>
          <cell r="N68">
            <v>0</v>
          </cell>
          <cell r="O68">
            <v>0.14200652528548124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0</v>
          </cell>
          <cell r="AH68">
            <v>0.69351814698442682</v>
          </cell>
          <cell r="AI68">
            <v>0.15747176626502801</v>
          </cell>
          <cell r="AJ68">
            <v>0</v>
          </cell>
          <cell r="AK68">
            <v>0.14901008675054522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0.99999999999999989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0.91201880982596972</v>
          </cell>
          <cell r="Q69">
            <v>7.2086296963078833E-2</v>
          </cell>
          <cell r="R69">
            <v>1.5894893210951413E-2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0.91206051915321751</v>
          </cell>
          <cell r="AM69">
            <v>7.2032770483883846E-2</v>
          </cell>
          <cell r="AN69">
            <v>1.5906710362898646E-2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-1.4214766703439595E-2</v>
          </cell>
          <cell r="L73">
            <v>6.6974073675878668E-2</v>
          </cell>
          <cell r="M73">
            <v>4.6192842888555926E-3</v>
          </cell>
          <cell r="N73">
            <v>0</v>
          </cell>
          <cell r="O73">
            <v>0.13269723704741646</v>
          </cell>
          <cell r="P73">
            <v>0.47607336101672182</v>
          </cell>
          <cell r="Q73">
            <v>3.6847584105588443E-2</v>
          </cell>
          <cell r="R73">
            <v>2.5086028620870341E-2</v>
          </cell>
          <cell r="S73">
            <v>7.4422465661832006E-3</v>
          </cell>
          <cell r="T73">
            <v>0.17558044840283149</v>
          </cell>
          <cell r="U73">
            <v>8.8894502979095333E-2</v>
          </cell>
          <cell r="AC73" t="str">
            <v>EXCTAX</v>
          </cell>
          <cell r="AF73">
            <v>0</v>
          </cell>
          <cell r="AG73">
            <v>-1.4241638758354011E-2</v>
          </cell>
          <cell r="AH73">
            <v>6.7620485612401166E-2</v>
          </cell>
          <cell r="AI73">
            <v>4.8813765591324927E-3</v>
          </cell>
          <cell r="AJ73">
            <v>0</v>
          </cell>
          <cell r="AK73">
            <v>0.13184721073906927</v>
          </cell>
          <cell r="AL73">
            <v>0.47597012452322224</v>
          </cell>
          <cell r="AM73">
            <v>3.6943020820979527E-2</v>
          </cell>
          <cell r="AN73">
            <v>2.5066745612938656E-2</v>
          </cell>
          <cell r="AO73">
            <v>7.4377235086845591E-3</v>
          </cell>
          <cell r="AP73">
            <v>0.17558044840283146</v>
          </cell>
          <cell r="AQ73">
            <v>8.8894502979095319E-2</v>
          </cell>
        </row>
        <row r="74">
          <cell r="G74" t="str">
            <v>INT</v>
          </cell>
          <cell r="J74">
            <v>0.99999999999999989</v>
          </cell>
          <cell r="K74">
            <v>2.1058656194040647E-2</v>
          </cell>
          <cell r="L74">
            <v>0.26789407083400768</v>
          </cell>
          <cell r="M74">
            <v>7.5474019583840382E-2</v>
          </cell>
          <cell r="N74">
            <v>0</v>
          </cell>
          <cell r="O74">
            <v>0.1197887326062774</v>
          </cell>
          <cell r="P74">
            <v>0.43354360636513423</v>
          </cell>
          <cell r="Q74">
            <v>5.3918648271371439E-2</v>
          </cell>
          <cell r="R74">
            <v>2.5732363103788826E-2</v>
          </cell>
          <cell r="S74">
            <v>2.5899030415392644E-3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2.1047949843482242E-2</v>
          </cell>
          <cell r="AH74">
            <v>0.26828902032825813</v>
          </cell>
          <cell r="AI74">
            <v>7.5691311058435434E-2</v>
          </cell>
          <cell r="AJ74">
            <v>0</v>
          </cell>
          <cell r="AK74">
            <v>0.11889981845843733</v>
          </cell>
          <cell r="AL74">
            <v>0.43375495557640675</v>
          </cell>
          <cell r="AM74">
            <v>5.3971213083305013E-2</v>
          </cell>
          <cell r="AN74">
            <v>2.5760313707627564E-2</v>
          </cell>
          <cell r="AO74">
            <v>2.5854179440474539E-3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3.5290488500061189E-2</v>
          </cell>
          <cell r="L75">
            <v>0.27416948840194338</v>
          </cell>
          <cell r="M75">
            <v>6.4589887338230109E-2</v>
          </cell>
          <cell r="N75">
            <v>0</v>
          </cell>
          <cell r="O75">
            <v>8.6988664254605844E-2</v>
          </cell>
          <cell r="P75">
            <v>0.47511203490139098</v>
          </cell>
          <cell r="Q75">
            <v>4.6397629264812848E-2</v>
          </cell>
          <cell r="R75">
            <v>1.7451807338955697E-2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3.5277724124551844E-2</v>
          </cell>
          <cell r="AH75">
            <v>0.27644739875767854</v>
          </cell>
          <cell r="AI75">
            <v>6.5620671076938808E-2</v>
          </cell>
          <cell r="AJ75">
            <v>0</v>
          </cell>
          <cell r="AK75">
            <v>8.429178456634609E-2</v>
          </cell>
          <cell r="AL75">
            <v>0.47431746716845963</v>
          </cell>
          <cell r="AM75">
            <v>4.6494583000800949E-2</v>
          </cell>
          <cell r="AN75">
            <v>1.7550371305224192E-2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0.99999999999999989</v>
          </cell>
          <cell r="K78">
            <v>3.1879665876691964E-2</v>
          </cell>
          <cell r="L78">
            <v>0.49674295466411439</v>
          </cell>
          <cell r="M78">
            <v>0.14189083634447555</v>
          </cell>
          <cell r="N78">
            <v>0</v>
          </cell>
          <cell r="O78">
            <v>5.4206175508683348E-2</v>
          </cell>
          <cell r="P78">
            <v>0.2530278512872815</v>
          </cell>
          <cell r="Q78">
            <v>2.1872937839038788E-2</v>
          </cell>
          <cell r="R78">
            <v>3.7957847971431606E-4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3.1881207790540024E-2</v>
          </cell>
          <cell r="AH78">
            <v>0.49681981836127109</v>
          </cell>
          <cell r="AI78">
            <v>0.14189078908804711</v>
          </cell>
          <cell r="AJ78">
            <v>0</v>
          </cell>
          <cell r="AK78">
            <v>5.4196455251878092E-2</v>
          </cell>
          <cell r="AL78">
            <v>0.25296624522904992</v>
          </cell>
          <cell r="AM78">
            <v>2.1866715405984716E-2</v>
          </cell>
          <cell r="AN78">
            <v>3.7876887322892317E-4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1.0000000000000002</v>
          </cell>
          <cell r="K89">
            <v>1.6261867053105127E-2</v>
          </cell>
          <cell r="L89">
            <v>0.26406803466184109</v>
          </cell>
          <cell r="M89">
            <v>7.8920636793450641E-2</v>
          </cell>
          <cell r="N89">
            <v>0</v>
          </cell>
          <cell r="O89">
            <v>0.13038212652145753</v>
          </cell>
          <cell r="P89">
            <v>0.42261614286422916</v>
          </cell>
          <cell r="Q89">
            <v>5.5743775742460269E-2</v>
          </cell>
          <cell r="R89">
            <v>2.8490464200093133E-2</v>
          </cell>
          <cell r="S89">
            <v>3.5169521633631401E-3</v>
          </cell>
          <cell r="AC89" t="str">
            <v>SNPPS</v>
          </cell>
          <cell r="AF89">
            <v>1.0000000000000004</v>
          </cell>
          <cell r="AG89">
            <v>1.6261867053105134E-2</v>
          </cell>
          <cell r="AH89">
            <v>0.26406803466184114</v>
          </cell>
          <cell r="AI89">
            <v>7.8920636793450669E-2</v>
          </cell>
          <cell r="AJ89">
            <v>0</v>
          </cell>
          <cell r="AK89">
            <v>0.13038212652145759</v>
          </cell>
          <cell r="AL89">
            <v>0.42261614286422927</v>
          </cell>
          <cell r="AM89">
            <v>5.5743775742460339E-2</v>
          </cell>
          <cell r="AN89">
            <v>2.8490464200093144E-2</v>
          </cell>
          <cell r="AO89">
            <v>3.5169521633631423E-3</v>
          </cell>
        </row>
        <row r="90">
          <cell r="G90" t="str">
            <v>SNPT</v>
          </cell>
          <cell r="J90">
            <v>1</v>
          </cell>
          <cell r="K90">
            <v>1.6261867053105127E-2</v>
          </cell>
          <cell r="L90">
            <v>0.26406803466184098</v>
          </cell>
          <cell r="M90">
            <v>7.8920636793450613E-2</v>
          </cell>
          <cell r="N90">
            <v>0</v>
          </cell>
          <cell r="O90">
            <v>0.1303821265214575</v>
          </cell>
          <cell r="P90">
            <v>0.42261614286422922</v>
          </cell>
          <cell r="Q90">
            <v>5.5743775742460262E-2</v>
          </cell>
          <cell r="R90">
            <v>2.849046420009313E-2</v>
          </cell>
          <cell r="S90">
            <v>3.5169521633631401E-3</v>
          </cell>
          <cell r="AC90" t="str">
            <v>SNPT</v>
          </cell>
          <cell r="AF90">
            <v>0.99999999999999967</v>
          </cell>
          <cell r="AG90">
            <v>1.6261867053105124E-2</v>
          </cell>
          <cell r="AH90">
            <v>0.26406803466184087</v>
          </cell>
          <cell r="AI90">
            <v>7.8920636793450558E-2</v>
          </cell>
          <cell r="AJ90">
            <v>0</v>
          </cell>
          <cell r="AK90">
            <v>0.1303821265214575</v>
          </cell>
          <cell r="AL90">
            <v>0.42261614286422911</v>
          </cell>
          <cell r="AM90">
            <v>5.5743775742460276E-2</v>
          </cell>
          <cell r="AN90">
            <v>2.8490464200093126E-2</v>
          </cell>
          <cell r="AO90">
            <v>3.5169521633631397E-3</v>
          </cell>
        </row>
        <row r="91">
          <cell r="G91" t="str">
            <v>SNPP</v>
          </cell>
          <cell r="J91">
            <v>1.0000000000000002</v>
          </cell>
          <cell r="K91">
            <v>1.6261867053105131E-2</v>
          </cell>
          <cell r="L91">
            <v>0.26406803466184114</v>
          </cell>
          <cell r="M91">
            <v>7.8920636793450627E-2</v>
          </cell>
          <cell r="N91">
            <v>0</v>
          </cell>
          <cell r="O91">
            <v>0.1303821265214575</v>
          </cell>
          <cell r="P91">
            <v>0.42261614286422927</v>
          </cell>
          <cell r="Q91">
            <v>5.5743775742460262E-2</v>
          </cell>
          <cell r="R91">
            <v>2.849046420009314E-2</v>
          </cell>
          <cell r="S91">
            <v>3.5169521633631393E-3</v>
          </cell>
          <cell r="AC91" t="str">
            <v>SNPP</v>
          </cell>
          <cell r="AF91">
            <v>1.0000000000000002</v>
          </cell>
          <cell r="AG91">
            <v>1.6261867053105134E-2</v>
          </cell>
          <cell r="AH91">
            <v>0.26406803466184114</v>
          </cell>
          <cell r="AI91">
            <v>7.8920636793450641E-2</v>
          </cell>
          <cell r="AJ91">
            <v>0</v>
          </cell>
          <cell r="AK91">
            <v>0.13038212652145756</v>
          </cell>
          <cell r="AL91">
            <v>0.42261614286422922</v>
          </cell>
          <cell r="AM91">
            <v>5.5743775742460311E-2</v>
          </cell>
          <cell r="AN91">
            <v>2.8490464200093144E-2</v>
          </cell>
          <cell r="AO91">
            <v>3.5169521633631414E-3</v>
          </cell>
        </row>
        <row r="92">
          <cell r="G92" t="str">
            <v>SNPPH</v>
          </cell>
          <cell r="J92">
            <v>1.0000000000000002</v>
          </cell>
          <cell r="K92">
            <v>1.6261867053105131E-2</v>
          </cell>
          <cell r="L92">
            <v>0.26406803466184109</v>
          </cell>
          <cell r="M92">
            <v>7.8920636793450613E-2</v>
          </cell>
          <cell r="N92">
            <v>0</v>
          </cell>
          <cell r="O92">
            <v>0.1303821265214575</v>
          </cell>
          <cell r="P92">
            <v>0.42261614286422922</v>
          </cell>
          <cell r="Q92">
            <v>5.574377574246029E-2</v>
          </cell>
          <cell r="R92">
            <v>2.8490464200093154E-2</v>
          </cell>
          <cell r="S92">
            <v>3.516952163363141E-3</v>
          </cell>
          <cell r="AC92" t="str">
            <v>SNPPH</v>
          </cell>
          <cell r="AF92">
            <v>1.0000000000000004</v>
          </cell>
          <cell r="AG92">
            <v>1.6261867053105131E-2</v>
          </cell>
          <cell r="AH92">
            <v>0.26406803466184126</v>
          </cell>
          <cell r="AI92">
            <v>7.8920636793450627E-2</v>
          </cell>
          <cell r="AJ92">
            <v>0</v>
          </cell>
          <cell r="AK92">
            <v>0.1303821265214575</v>
          </cell>
          <cell r="AL92">
            <v>0.42261614286422933</v>
          </cell>
          <cell r="AM92">
            <v>5.5743775742460304E-2</v>
          </cell>
          <cell r="AN92">
            <v>2.8490464200093171E-2</v>
          </cell>
          <cell r="AO92">
            <v>3.5169521633631406E-3</v>
          </cell>
        </row>
        <row r="93">
          <cell r="G93" t="str">
            <v>SNPPN</v>
          </cell>
          <cell r="J93">
            <v>1.0000000000000002</v>
          </cell>
          <cell r="K93">
            <v>1.6261867053105131E-2</v>
          </cell>
          <cell r="L93">
            <v>0.26406803466184114</v>
          </cell>
          <cell r="M93">
            <v>7.8920636793450613E-2</v>
          </cell>
          <cell r="N93">
            <v>0</v>
          </cell>
          <cell r="O93">
            <v>0.13038212652145753</v>
          </cell>
          <cell r="P93">
            <v>0.42261614286422922</v>
          </cell>
          <cell r="Q93">
            <v>5.574377574246029E-2</v>
          </cell>
          <cell r="R93">
            <v>2.849046420009314E-2</v>
          </cell>
          <cell r="S93">
            <v>3.5169521633631397E-3</v>
          </cell>
          <cell r="AC93" t="str">
            <v>SNPPN</v>
          </cell>
          <cell r="AF93">
            <v>1.0000000000000002</v>
          </cell>
          <cell r="AG93">
            <v>1.6261867053105131E-2</v>
          </cell>
          <cell r="AH93">
            <v>0.26406803466184114</v>
          </cell>
          <cell r="AI93">
            <v>7.8920636793450613E-2</v>
          </cell>
          <cell r="AJ93">
            <v>0</v>
          </cell>
          <cell r="AK93">
            <v>0.13038212652145753</v>
          </cell>
          <cell r="AL93">
            <v>0.42261614286422922</v>
          </cell>
          <cell r="AM93">
            <v>5.574377574246029E-2</v>
          </cell>
          <cell r="AN93">
            <v>2.849046420009314E-2</v>
          </cell>
          <cell r="AO93">
            <v>3.5169521633631397E-3</v>
          </cell>
        </row>
        <row r="94">
          <cell r="G94" t="str">
            <v>SNPPO</v>
          </cell>
          <cell r="J94">
            <v>0.99999999999999989</v>
          </cell>
          <cell r="K94">
            <v>1.6261867053105127E-2</v>
          </cell>
          <cell r="L94">
            <v>0.26406803466184114</v>
          </cell>
          <cell r="M94">
            <v>7.8920636793450585E-2</v>
          </cell>
          <cell r="N94">
            <v>0</v>
          </cell>
          <cell r="O94">
            <v>0.13038212652145748</v>
          </cell>
          <cell r="P94">
            <v>0.42261614286422899</v>
          </cell>
          <cell r="Q94">
            <v>5.5743775742460255E-2</v>
          </cell>
          <cell r="R94">
            <v>2.8490464200093126E-2</v>
          </cell>
          <cell r="S94">
            <v>3.5169521633631384E-3</v>
          </cell>
          <cell r="AC94" t="str">
            <v>SNPPO</v>
          </cell>
          <cell r="AF94">
            <v>1.0000000000000002</v>
          </cell>
          <cell r="AG94">
            <v>1.6261867053105134E-2</v>
          </cell>
          <cell r="AH94">
            <v>0.26406803466184114</v>
          </cell>
          <cell r="AI94">
            <v>7.8920636793450585E-2</v>
          </cell>
          <cell r="AJ94">
            <v>0</v>
          </cell>
          <cell r="AK94">
            <v>0.13038212652145756</v>
          </cell>
          <cell r="AL94">
            <v>0.42261614286422922</v>
          </cell>
          <cell r="AM94">
            <v>5.5743775742460269E-2</v>
          </cell>
          <cell r="AN94">
            <v>2.849046420009314E-2</v>
          </cell>
          <cell r="AO94">
            <v>3.5169521633631393E-3</v>
          </cell>
        </row>
        <row r="95">
          <cell r="G95" t="str">
            <v>SNPG</v>
          </cell>
          <cell r="J95">
            <v>1.0000000000000002</v>
          </cell>
          <cell r="K95">
            <v>2.3609556900337083E-2</v>
          </cell>
          <cell r="L95">
            <v>0.29809249847831137</v>
          </cell>
          <cell r="M95">
            <v>7.7301282414076855E-2</v>
          </cell>
          <cell r="N95">
            <v>0</v>
          </cell>
          <cell r="O95">
            <v>0.1189955366959401</v>
          </cell>
          <cell r="P95">
            <v>0.39365802839759639</v>
          </cell>
          <cell r="Q95">
            <v>6.2350094443324879E-2</v>
          </cell>
          <cell r="R95">
            <v>2.4614324485054274E-2</v>
          </cell>
          <cell r="S95">
            <v>1.3786781853592179E-3</v>
          </cell>
          <cell r="AC95" t="str">
            <v>SNPG</v>
          </cell>
          <cell r="AF95">
            <v>1.0000000000000002</v>
          </cell>
          <cell r="AG95">
            <v>2.2516739778083699E-2</v>
          </cell>
          <cell r="AH95">
            <v>0.29530731592779985</v>
          </cell>
          <cell r="AI95">
            <v>7.7532707660173117E-2</v>
          </cell>
          <cell r="AJ95">
            <v>0</v>
          </cell>
          <cell r="AK95">
            <v>0.11555756785404095</v>
          </cell>
          <cell r="AL95">
            <v>0.39838264267123757</v>
          </cell>
          <cell r="AM95">
            <v>6.3940360030832144E-2</v>
          </cell>
          <cell r="AN95">
            <v>2.5348178155053417E-2</v>
          </cell>
          <cell r="AO95">
            <v>1.4144879227793424E-3</v>
          </cell>
        </row>
        <row r="96">
          <cell r="G96" t="str">
            <v>SNPI</v>
          </cell>
          <cell r="J96">
            <v>1.0000000000000004</v>
          </cell>
          <cell r="K96">
            <v>1.8717821757947849E-2</v>
          </cell>
          <cell r="L96">
            <v>0.26928100177043396</v>
          </cell>
          <cell r="M96">
            <v>7.7989769113444962E-2</v>
          </cell>
          <cell r="N96">
            <v>0</v>
          </cell>
          <cell r="O96">
            <v>0.12427336737495219</v>
          </cell>
          <cell r="P96">
            <v>0.42562059272988984</v>
          </cell>
          <cell r="Q96">
            <v>5.509344558026831E-2</v>
          </cell>
          <cell r="R96">
            <v>2.6046752523009982E-2</v>
          </cell>
          <cell r="S96">
            <v>2.9772491500533087E-3</v>
          </cell>
          <cell r="AC96" t="str">
            <v>SNPI</v>
          </cell>
          <cell r="AF96">
            <v>1</v>
          </cell>
          <cell r="AG96">
            <v>1.8805392770283317E-2</v>
          </cell>
          <cell r="AH96">
            <v>0.26974695790167608</v>
          </cell>
          <cell r="AI96">
            <v>7.7984108432687285E-2</v>
          </cell>
          <cell r="AJ96">
            <v>0</v>
          </cell>
          <cell r="AK96">
            <v>0.12374030540606341</v>
          </cell>
          <cell r="AL96">
            <v>0.42578672919733823</v>
          </cell>
          <cell r="AM96">
            <v>5.5064355901930116E-2</v>
          </cell>
          <cell r="AN96">
            <v>2.591982320075592E-2</v>
          </cell>
          <cell r="AO96">
            <v>2.9523271892656576E-3</v>
          </cell>
        </row>
        <row r="97">
          <cell r="G97" t="str">
            <v>TROJP</v>
          </cell>
          <cell r="J97">
            <v>1.0000000000000002</v>
          </cell>
          <cell r="K97">
            <v>1.6210291217419341E-2</v>
          </cell>
          <cell r="L97">
            <v>0.26114241406957234</v>
          </cell>
          <cell r="M97">
            <v>7.8394460416085013E-2</v>
          </cell>
          <cell r="N97">
            <v>0</v>
          </cell>
          <cell r="O97">
            <v>0.13254919889774061</v>
          </cell>
          <cell r="P97">
            <v>0.4223303943007764</v>
          </cell>
          <cell r="Q97">
            <v>5.6807122139988786E-2</v>
          </cell>
          <cell r="R97">
            <v>2.9098614496495666E-2</v>
          </cell>
          <cell r="S97">
            <v>3.4675044619219752E-3</v>
          </cell>
          <cell r="AC97" t="str">
            <v>TROJP</v>
          </cell>
          <cell r="AF97">
            <v>1.0000000000000002</v>
          </cell>
          <cell r="AG97">
            <v>1.6210291217419341E-2</v>
          </cell>
          <cell r="AH97">
            <v>0.26114241406957234</v>
          </cell>
          <cell r="AI97">
            <v>7.8394460416085013E-2</v>
          </cell>
          <cell r="AJ97">
            <v>0</v>
          </cell>
          <cell r="AK97">
            <v>0.13254919889774061</v>
          </cell>
          <cell r="AL97">
            <v>0.4223303943007764</v>
          </cell>
          <cell r="AM97">
            <v>5.6807122139988786E-2</v>
          </cell>
          <cell r="AN97">
            <v>2.9098614496495666E-2</v>
          </cell>
          <cell r="AO97">
            <v>3.4675044619219752E-3</v>
          </cell>
        </row>
        <row r="98">
          <cell r="G98" t="str">
            <v>TROJD</v>
          </cell>
          <cell r="J98">
            <v>1.0000000000000002</v>
          </cell>
          <cell r="K98">
            <v>1.6201181882486607E-2</v>
          </cell>
          <cell r="L98">
            <v>0.26062569034601607</v>
          </cell>
          <cell r="M98">
            <v>7.8301527033787205E-2</v>
          </cell>
          <cell r="N98">
            <v>0</v>
          </cell>
          <cell r="O98">
            <v>0.13293194767605043</v>
          </cell>
          <cell r="P98">
            <v>0.42227992532947561</v>
          </cell>
          <cell r="Q98">
            <v>5.6994930604084587E-2</v>
          </cell>
          <cell r="R98">
            <v>2.9206026129593055E-2</v>
          </cell>
          <cell r="S98">
            <v>3.4587709985065564E-3</v>
          </cell>
          <cell r="AC98" t="str">
            <v>TROJD</v>
          </cell>
          <cell r="AF98">
            <v>1.0000000000000002</v>
          </cell>
          <cell r="AG98">
            <v>1.6201181882486607E-2</v>
          </cell>
          <cell r="AH98">
            <v>0.26062569034601607</v>
          </cell>
          <cell r="AI98">
            <v>7.8301527033787205E-2</v>
          </cell>
          <cell r="AJ98">
            <v>0</v>
          </cell>
          <cell r="AK98">
            <v>0.13293194767605043</v>
          </cell>
          <cell r="AL98">
            <v>0.42227992532947561</v>
          </cell>
          <cell r="AM98">
            <v>5.6994930604084587E-2</v>
          </cell>
          <cell r="AN98">
            <v>2.9206026129593055E-2</v>
          </cell>
          <cell r="AO98">
            <v>3.4587709985065564E-3</v>
          </cell>
        </row>
        <row r="99">
          <cell r="G99" t="str">
            <v>IBT</v>
          </cell>
          <cell r="J99">
            <v>0</v>
          </cell>
          <cell r="K99">
            <v>-1.5643321936567148E-2</v>
          </cell>
          <cell r="L99">
            <v>5.8843117047097354E-2</v>
          </cell>
          <cell r="M99">
            <v>5.3240223898925352E-3</v>
          </cell>
          <cell r="N99">
            <v>0</v>
          </cell>
          <cell r="O99">
            <v>0.13370124649577697</v>
          </cell>
          <cell r="P99">
            <v>0.47595428360671871</v>
          </cell>
          <cell r="Q99">
            <v>3.5944428386375474E-2</v>
          </cell>
          <cell r="R99">
            <v>2.5243741771813041E-2</v>
          </cell>
          <cell r="S99">
            <v>7.513796869094402E-3</v>
          </cell>
          <cell r="T99">
            <v>0.1843404372712209</v>
          </cell>
          <cell r="U99">
            <v>8.8778248098579537E-2</v>
          </cell>
          <cell r="AC99" t="str">
            <v>IBT</v>
          </cell>
          <cell r="AF99">
            <v>0</v>
          </cell>
          <cell r="AG99">
            <v>-1.6369565596171066E-2</v>
          </cell>
          <cell r="AH99">
            <v>5.5897758987758929E-2</v>
          </cell>
          <cell r="AI99">
            <v>4.3030209322727575E-3</v>
          </cell>
          <cell r="AJ99">
            <v>0</v>
          </cell>
          <cell r="AK99">
            <v>0.13282801330566574</v>
          </cell>
          <cell r="AL99">
            <v>0.47656287200671393</v>
          </cell>
          <cell r="AM99">
            <v>3.5681208832474179E-2</v>
          </cell>
          <cell r="AN99">
            <v>2.5111100745793879E-2</v>
          </cell>
          <cell r="AO99">
            <v>7.6055118055733161E-3</v>
          </cell>
          <cell r="AP99">
            <v>0.18782112166016407</v>
          </cell>
          <cell r="AQ99">
            <v>9.0558957319755204E-2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2.2669828708624634E-2</v>
          </cell>
          <cell r="L101">
            <v>0.27442633826101487</v>
          </cell>
          <cell r="M101">
            <v>6.2028765801155954E-2</v>
          </cell>
          <cell r="N101">
            <v>0</v>
          </cell>
          <cell r="O101">
            <v>0.11448021857710469</v>
          </cell>
          <cell r="P101">
            <v>0.42903841690328953</v>
          </cell>
          <cell r="Q101">
            <v>5.6471764427834338E-2</v>
          </cell>
          <cell r="R101">
            <v>2.3997872586686671E-2</v>
          </cell>
          <cell r="S101">
            <v>2.8151223152341541E-3</v>
          </cell>
          <cell r="T101">
            <v>0</v>
          </cell>
          <cell r="U101">
            <v>1.4071672419055162E-2</v>
          </cell>
          <cell r="AC101" t="str">
            <v>DITBAL</v>
          </cell>
          <cell r="AF101">
            <v>1</v>
          </cell>
          <cell r="AG101">
            <v>2.2669828708624634E-2</v>
          </cell>
          <cell r="AH101">
            <v>0.27442633826101487</v>
          </cell>
          <cell r="AI101">
            <v>6.2028765801155954E-2</v>
          </cell>
          <cell r="AJ101">
            <v>0</v>
          </cell>
          <cell r="AK101">
            <v>0.11448021857710469</v>
          </cell>
          <cell r="AL101">
            <v>0.42903841690328953</v>
          </cell>
          <cell r="AM101">
            <v>5.6471764427834338E-2</v>
          </cell>
          <cell r="AN101">
            <v>2.3997872586686671E-2</v>
          </cell>
          <cell r="AO101">
            <v>2.8151223152341541E-3</v>
          </cell>
          <cell r="AP101">
            <v>0</v>
          </cell>
          <cell r="AQ101">
            <v>1.4071672419055162E-2</v>
          </cell>
        </row>
        <row r="102">
          <cell r="G102" t="str">
            <v>TAXDEPR</v>
          </cell>
          <cell r="J102">
            <v>1</v>
          </cell>
          <cell r="K102">
            <v>2.1437534095258986E-2</v>
          </cell>
          <cell r="L102">
            <v>0.26438304916327005</v>
          </cell>
          <cell r="M102">
            <v>5.7470851403864646E-2</v>
          </cell>
          <cell r="N102">
            <v>0</v>
          </cell>
          <cell r="O102">
            <v>0.11895862122316664</v>
          </cell>
          <cell r="P102">
            <v>0.4271442349752308</v>
          </cell>
          <cell r="Q102">
            <v>5.4448269564300614E-2</v>
          </cell>
          <cell r="R102">
            <v>2.5769835517010824E-2</v>
          </cell>
          <cell r="S102">
            <v>2.8565814141287382E-3</v>
          </cell>
          <cell r="T102">
            <v>0</v>
          </cell>
          <cell r="U102">
            <v>2.7531022643768693E-2</v>
          </cell>
          <cell r="AC102" t="str">
            <v>TAXDEPR</v>
          </cell>
          <cell r="AF102">
            <v>1</v>
          </cell>
          <cell r="AG102">
            <v>2.1437534095258986E-2</v>
          </cell>
          <cell r="AH102">
            <v>0.26438304916327005</v>
          </cell>
          <cell r="AI102">
            <v>5.7470851403864646E-2</v>
          </cell>
          <cell r="AJ102">
            <v>0</v>
          </cell>
          <cell r="AK102">
            <v>0.11895862122316664</v>
          </cell>
          <cell r="AL102">
            <v>0.4271442349752308</v>
          </cell>
          <cell r="AM102">
            <v>5.4448269564300614E-2</v>
          </cell>
          <cell r="AN102">
            <v>2.5769835517010824E-2</v>
          </cell>
          <cell r="AO102">
            <v>2.8565814141287382E-3</v>
          </cell>
          <cell r="AP102">
            <v>0</v>
          </cell>
          <cell r="AQ102">
            <v>2.7531022643768693E-2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2.3837706086936774E-2</v>
          </cell>
          <cell r="L106">
            <v>0.28304544795235675</v>
          </cell>
          <cell r="M106">
            <v>8.0774300823777817E-2</v>
          </cell>
          <cell r="N106">
            <v>0</v>
          </cell>
          <cell r="O106">
            <v>0.11961372420554817</v>
          </cell>
          <cell r="P106">
            <v>0.41123968939724609</v>
          </cell>
          <cell r="Q106">
            <v>5.3529820970432664E-2</v>
          </cell>
          <cell r="R106">
            <v>2.5544816747817851E-2</v>
          </cell>
          <cell r="S106">
            <v>2.4144938158838039E-3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2.3836856789093329E-2</v>
          </cell>
          <cell r="AH106">
            <v>0.283057886341471</v>
          </cell>
          <cell r="AI106">
            <v>8.0779308339294822E-2</v>
          </cell>
          <cell r="AJ106">
            <v>0</v>
          </cell>
          <cell r="AK106">
            <v>0.11960282763133362</v>
          </cell>
          <cell r="AL106">
            <v>0.41123275934859532</v>
          </cell>
          <cell r="AM106">
            <v>5.3532514761517914E-2</v>
          </cell>
          <cell r="AN106">
            <v>2.5543415137771842E-2</v>
          </cell>
          <cell r="AO106">
            <v>2.4144316509220492E-3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2.35916434763851E-2</v>
          </cell>
          <cell r="L107">
            <v>0.27643779881280056</v>
          </cell>
          <cell r="M107">
            <v>7.6257241054011118E-2</v>
          </cell>
          <cell r="N107">
            <v>0</v>
          </cell>
          <cell r="O107">
            <v>0.12838743830336868</v>
          </cell>
          <cell r="P107">
            <v>0.41249151556506269</v>
          </cell>
          <cell r="Q107">
            <v>5.1382197338989917E-2</v>
          </cell>
          <cell r="R107">
            <v>2.408231201605782E-2</v>
          </cell>
          <cell r="S107">
            <v>2.6279544178091203E-3</v>
          </cell>
          <cell r="T107">
            <v>4.7418990155149573E-3</v>
          </cell>
          <cell r="U107">
            <v>0</v>
          </cell>
          <cell r="AC107" t="str">
            <v>SCHMAEXP</v>
          </cell>
          <cell r="AF107">
            <v>1</v>
          </cell>
          <cell r="AG107">
            <v>2.3584588848284099E-2</v>
          </cell>
          <cell r="AH107">
            <v>0.27672004286675073</v>
          </cell>
          <cell r="AI107">
            <v>7.6315107750386163E-2</v>
          </cell>
          <cell r="AJ107">
            <v>0</v>
          </cell>
          <cell r="AK107">
            <v>0.1282438438613277</v>
          </cell>
          <cell r="AL107">
            <v>0.41230047120451374</v>
          </cell>
          <cell r="AM107">
            <v>5.1402176878340866E-2</v>
          </cell>
          <cell r="AN107">
            <v>2.4064634589000974E-2</v>
          </cell>
          <cell r="AO107">
            <v>2.6272349858808036E-3</v>
          </cell>
          <cell r="AP107">
            <v>4.7418990155149573E-3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1.6319261113783737E-2</v>
          </cell>
          <cell r="L108">
            <v>0.26500002708037274</v>
          </cell>
          <cell r="M108">
            <v>7.9199176508609137E-2</v>
          </cell>
          <cell r="N108">
            <v>0</v>
          </cell>
          <cell r="O108">
            <v>0.13084229260549579</v>
          </cell>
          <cell r="P108">
            <v>0.42410770939026821</v>
          </cell>
          <cell r="Q108">
            <v>5.594051586073634E-2</v>
          </cell>
          <cell r="R108">
            <v>2.8591017440734074E-2</v>
          </cell>
          <cell r="AC108" t="str">
            <v>SGCT</v>
          </cell>
          <cell r="AF108">
            <v>1</v>
          </cell>
          <cell r="AG108">
            <v>1.6319261113783737E-2</v>
          </cell>
          <cell r="AH108">
            <v>0.26500002708037274</v>
          </cell>
          <cell r="AI108">
            <v>7.9199176508609137E-2</v>
          </cell>
          <cell r="AJ108">
            <v>0</v>
          </cell>
          <cell r="AK108">
            <v>0.13084229260549579</v>
          </cell>
          <cell r="AL108">
            <v>0.42410770939026821</v>
          </cell>
          <cell r="AM108">
            <v>5.594051586073634E-2</v>
          </cell>
          <cell r="AN108">
            <v>2.8591017440734074E-2</v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A2" t="str">
            <v>JAM December 2011 Results WY</v>
          </cell>
          <cell r="AC2">
            <v>2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0.61777718697698258</v>
          </cell>
        </row>
        <row r="27">
          <cell r="B27">
            <v>1.272049546354488E-3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3">
        <row r="1">
          <cell r="E1">
            <v>24319237769.66938</v>
          </cell>
          <cell r="J1">
            <v>23981070260.687031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5882166.4099999899</v>
          </cell>
          <cell r="L3" t="str">
            <v>105SE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347733.4123630203</v>
          </cell>
          <cell r="R3">
            <v>0</v>
          </cell>
          <cell r="S3">
            <v>0</v>
          </cell>
          <cell r="T3">
            <v>78115.29657029199</v>
          </cell>
        </row>
        <row r="4">
          <cell r="A4" t="str">
            <v>1011390SG</v>
          </cell>
          <cell r="B4" t="str">
            <v>1011390</v>
          </cell>
          <cell r="D4">
            <v>33744911.799999997</v>
          </cell>
          <cell r="F4" t="str">
            <v>1011390SG</v>
          </cell>
          <cell r="G4" t="str">
            <v>1011390</v>
          </cell>
          <cell r="I4">
            <v>27286019.876922999</v>
          </cell>
          <cell r="L4" t="str">
            <v>108362S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12664053.67</v>
          </cell>
          <cell r="F5" t="str">
            <v>1011390SO</v>
          </cell>
          <cell r="G5" t="str">
            <v>1011390</v>
          </cell>
          <cell r="I5">
            <v>12664053.669999899</v>
          </cell>
          <cell r="L5" t="str">
            <v>108364S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-157383.33145822302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 t="str">
            <v>108GPS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 t="str">
            <v>108GPSG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20652.075111198577</v>
          </cell>
          <cell r="R7">
            <v>0</v>
          </cell>
          <cell r="S7">
            <v>0</v>
          </cell>
          <cell r="T7">
            <v>4512.7903824793366</v>
          </cell>
        </row>
        <row r="8">
          <cell r="A8" t="str">
            <v>105OR</v>
          </cell>
          <cell r="B8" t="str">
            <v>105</v>
          </cell>
          <cell r="D8">
            <v>4254106.1500000004</v>
          </cell>
          <cell r="F8" t="str">
            <v>105OR</v>
          </cell>
          <cell r="G8" t="str">
            <v>105</v>
          </cell>
          <cell r="I8">
            <v>4254106.1499999901</v>
          </cell>
          <cell r="L8" t="str">
            <v>108HPSG-P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1094004.5630674565</v>
          </cell>
          <cell r="R8">
            <v>0</v>
          </cell>
          <cell r="S8">
            <v>0</v>
          </cell>
          <cell r="T8">
            <v>239056.52308625553</v>
          </cell>
        </row>
        <row r="9">
          <cell r="A9" t="str">
            <v>105SE</v>
          </cell>
          <cell r="B9" t="str">
            <v>105</v>
          </cell>
          <cell r="D9">
            <v>26175178.030000001</v>
          </cell>
          <cell r="F9" t="str">
            <v>105SE</v>
          </cell>
          <cell r="G9" t="str">
            <v>105</v>
          </cell>
          <cell r="I9">
            <v>14487997.4276923</v>
          </cell>
          <cell r="L9" t="str">
            <v>108HPSG-U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-210096.41953267425</v>
          </cell>
          <cell r="R9">
            <v>0</v>
          </cell>
          <cell r="S9">
            <v>0</v>
          </cell>
          <cell r="T9">
            <v>-45909.241388836417</v>
          </cell>
        </row>
        <row r="10">
          <cell r="A10" t="str">
            <v>105SNPP</v>
          </cell>
          <cell r="B10" t="str">
            <v>105</v>
          </cell>
          <cell r="D10">
            <v>8923301.5399999991</v>
          </cell>
          <cell r="F10" t="str">
            <v>105SNPP</v>
          </cell>
          <cell r="G10" t="str">
            <v>105</v>
          </cell>
          <cell r="I10">
            <v>8923301.5399999898</v>
          </cell>
          <cell r="L10" t="str">
            <v>108MPSE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-10401.188708844578</v>
          </cell>
          <cell r="R10">
            <v>0</v>
          </cell>
          <cell r="S10">
            <v>0</v>
          </cell>
          <cell r="T10">
            <v>-2336.5368750551829</v>
          </cell>
        </row>
        <row r="11">
          <cell r="A11" t="str">
            <v>105SNPT</v>
          </cell>
          <cell r="B11" t="str">
            <v>105</v>
          </cell>
          <cell r="D11">
            <v>3085461.41</v>
          </cell>
          <cell r="F11" t="str">
            <v>105SNPT</v>
          </cell>
          <cell r="G11" t="str">
            <v>105</v>
          </cell>
          <cell r="I11">
            <v>2473366.9353846102</v>
          </cell>
          <cell r="L11" t="str">
            <v>108OPSG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240995.9472349328</v>
          </cell>
          <cell r="R11">
            <v>0</v>
          </cell>
          <cell r="S11">
            <v>0</v>
          </cell>
          <cell r="T11">
            <v>52661.25496069745</v>
          </cell>
        </row>
        <row r="12">
          <cell r="A12" t="str">
            <v>105UT</v>
          </cell>
          <cell r="B12" t="str">
            <v>105</v>
          </cell>
          <cell r="D12">
            <v>2920236.57</v>
          </cell>
          <cell r="F12" t="str">
            <v>105UT</v>
          </cell>
          <cell r="G12" t="str">
            <v>105</v>
          </cell>
          <cell r="I12">
            <v>2886509.5899999901</v>
          </cell>
          <cell r="L12" t="str">
            <v>108SPSG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-706847.23364352342</v>
          </cell>
          <cell r="R12">
            <v>0</v>
          </cell>
          <cell r="S12">
            <v>0</v>
          </cell>
          <cell r="T12">
            <v>-154456.79820033777</v>
          </cell>
        </row>
        <row r="13">
          <cell r="A13" t="str">
            <v>108360CA</v>
          </cell>
          <cell r="B13" t="str">
            <v>108360</v>
          </cell>
          <cell r="D13">
            <v>-539474.80000000005</v>
          </cell>
          <cell r="F13" t="str">
            <v>106SG</v>
          </cell>
          <cell r="G13" t="str">
            <v>106</v>
          </cell>
          <cell r="I13">
            <v>0</v>
          </cell>
          <cell r="L13" t="str">
            <v>108TPSG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-187092.28788145518</v>
          </cell>
          <cell r="R13">
            <v>0</v>
          </cell>
          <cell r="S13">
            <v>0</v>
          </cell>
          <cell r="T13">
            <v>-40882.491122146872</v>
          </cell>
        </row>
        <row r="14">
          <cell r="A14" t="str">
            <v>108360ID</v>
          </cell>
          <cell r="B14" t="str">
            <v>108360</v>
          </cell>
          <cell r="D14">
            <v>-401194.41</v>
          </cell>
          <cell r="F14" t="str">
            <v>108360CA</v>
          </cell>
          <cell r="G14" t="str">
            <v>108360</v>
          </cell>
          <cell r="I14">
            <v>-529990.327692308</v>
          </cell>
          <cell r="L14" t="str">
            <v>111IPSG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-12171.466318156337</v>
          </cell>
          <cell r="R14">
            <v>0</v>
          </cell>
          <cell r="S14">
            <v>0</v>
          </cell>
          <cell r="T14">
            <v>-2659.6492529442144</v>
          </cell>
        </row>
        <row r="15">
          <cell r="A15" t="str">
            <v>108360OR</v>
          </cell>
          <cell r="B15" t="str">
            <v>108360</v>
          </cell>
          <cell r="D15">
            <v>-2433577.33</v>
          </cell>
          <cell r="F15" t="str">
            <v>108360ID</v>
          </cell>
          <cell r="G15" t="str">
            <v>108360</v>
          </cell>
          <cell r="I15">
            <v>-451595.275384615</v>
          </cell>
          <cell r="L15" t="str">
            <v>151SE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1020887.8175613427</v>
          </cell>
          <cell r="R15">
            <v>0</v>
          </cell>
          <cell r="S15">
            <v>0</v>
          </cell>
          <cell r="T15">
            <v>229333.59809137264</v>
          </cell>
        </row>
        <row r="16">
          <cell r="A16" t="str">
            <v>108360UT</v>
          </cell>
          <cell r="B16" t="str">
            <v>108360</v>
          </cell>
          <cell r="D16">
            <v>-2436997.7999999998</v>
          </cell>
          <cell r="F16" t="str">
            <v>108360OR</v>
          </cell>
          <cell r="G16" t="str">
            <v>108360</v>
          </cell>
          <cell r="I16">
            <v>-2381032.7176923002</v>
          </cell>
          <cell r="L16" t="str">
            <v>182MS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88627.863826687098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108360WA</v>
          </cell>
          <cell r="B17" t="str">
            <v>108360</v>
          </cell>
          <cell r="D17">
            <v>-135731.03</v>
          </cell>
          <cell r="F17" t="str">
            <v>108360UT</v>
          </cell>
          <cell r="G17" t="str">
            <v>108360</v>
          </cell>
          <cell r="I17">
            <v>-2550829.8576922999</v>
          </cell>
          <cell r="L17" t="str">
            <v>186MSG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13844.861183655976</v>
          </cell>
          <cell r="R17">
            <v>0</v>
          </cell>
          <cell r="S17">
            <v>0</v>
          </cell>
          <cell r="T17">
            <v>3025.3113093940369</v>
          </cell>
        </row>
        <row r="18">
          <cell r="A18" t="str">
            <v>108360WYP</v>
          </cell>
          <cell r="B18" t="str">
            <v>108360</v>
          </cell>
          <cell r="D18">
            <v>-1036298.04</v>
          </cell>
          <cell r="F18" t="str">
            <v>108360WA</v>
          </cell>
          <cell r="G18" t="str">
            <v>108360</v>
          </cell>
          <cell r="I18">
            <v>-133559.061538462</v>
          </cell>
          <cell r="L18" t="str">
            <v>190S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-321971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108360WYU</v>
          </cell>
          <cell r="B19" t="str">
            <v>108360</v>
          </cell>
          <cell r="D19">
            <v>-520528.9</v>
          </cell>
          <cell r="F19" t="str">
            <v>108360WYP</v>
          </cell>
          <cell r="G19" t="str">
            <v>108360</v>
          </cell>
          <cell r="I19">
            <v>-1035773.91538461</v>
          </cell>
          <cell r="L19" t="str">
            <v>190SE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1063226.4133066863</v>
          </cell>
          <cell r="R19">
            <v>0</v>
          </cell>
          <cell r="S19">
            <v>0</v>
          </cell>
          <cell r="T19">
            <v>238844.59659031619</v>
          </cell>
        </row>
        <row r="20">
          <cell r="A20" t="str">
            <v>108361CA</v>
          </cell>
          <cell r="B20" t="str">
            <v>108361</v>
          </cell>
          <cell r="D20">
            <v>-610953.72000000009</v>
          </cell>
          <cell r="F20" t="str">
            <v>108360WYU</v>
          </cell>
          <cell r="G20" t="str">
            <v>108360</v>
          </cell>
          <cell r="I20">
            <v>-514891.71230769198</v>
          </cell>
          <cell r="L20" t="str">
            <v>190SG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-4903947.6670517372</v>
          </cell>
          <cell r="R20">
            <v>0</v>
          </cell>
          <cell r="S20">
            <v>0</v>
          </cell>
          <cell r="T20">
            <v>-1071586.6443877502</v>
          </cell>
        </row>
        <row r="21">
          <cell r="A21" t="str">
            <v>108361ID</v>
          </cell>
          <cell r="B21" t="str">
            <v>108361</v>
          </cell>
          <cell r="D21">
            <v>-421189.73</v>
          </cell>
          <cell r="F21" t="str">
            <v>108361CA</v>
          </cell>
          <cell r="G21" t="str">
            <v>108361</v>
          </cell>
          <cell r="I21">
            <v>-600655.30692307686</v>
          </cell>
          <cell r="L21" t="str">
            <v>190TROJD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-254960.15234397282</v>
          </cell>
          <cell r="R21">
            <v>0</v>
          </cell>
          <cell r="S21">
            <v>0</v>
          </cell>
          <cell r="T21">
            <v>-56016.427965906238</v>
          </cell>
        </row>
        <row r="22">
          <cell r="A22" t="str">
            <v>108361OR</v>
          </cell>
          <cell r="B22" t="str">
            <v>108361</v>
          </cell>
          <cell r="D22">
            <v>-3683377.2800000003</v>
          </cell>
          <cell r="F22" t="str">
            <v>108361ID</v>
          </cell>
          <cell r="G22" t="str">
            <v>108361</v>
          </cell>
          <cell r="I22">
            <v>-469537.02384615398</v>
          </cell>
          <cell r="L22" t="str">
            <v>252S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-225029.37999999983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108361UT</v>
          </cell>
          <cell r="B23" t="str">
            <v>108361</v>
          </cell>
          <cell r="D23">
            <v>-7009442.0099999998</v>
          </cell>
          <cell r="F23" t="str">
            <v>108361OR</v>
          </cell>
          <cell r="G23" t="str">
            <v>108361</v>
          </cell>
          <cell r="I23">
            <v>-3591502.2576923049</v>
          </cell>
          <cell r="L23" t="str">
            <v>252SG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231434.13134071045</v>
          </cell>
          <cell r="R23">
            <v>0</v>
          </cell>
          <cell r="S23">
            <v>0</v>
          </cell>
          <cell r="T23">
            <v>50571.853746817185</v>
          </cell>
        </row>
        <row r="24">
          <cell r="A24" t="str">
            <v>108361WA</v>
          </cell>
          <cell r="B24" t="str">
            <v>108361</v>
          </cell>
          <cell r="D24">
            <v>-627804.41</v>
          </cell>
          <cell r="F24" t="str">
            <v>108361UT</v>
          </cell>
          <cell r="G24" t="str">
            <v>108361</v>
          </cell>
          <cell r="I24">
            <v>-7333224.421538461</v>
          </cell>
          <cell r="L24" t="str">
            <v>25316SE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-66248.714704501705</v>
          </cell>
          <cell r="R24">
            <v>0</v>
          </cell>
          <cell r="S24">
            <v>0</v>
          </cell>
          <cell r="T24">
            <v>-14882.199445189566</v>
          </cell>
        </row>
        <row r="25">
          <cell r="A25" t="str">
            <v>108361WYP</v>
          </cell>
          <cell r="B25" t="str">
            <v>108361</v>
          </cell>
          <cell r="D25">
            <v>-2267600.1800000002</v>
          </cell>
          <cell r="F25" t="str">
            <v>108361WA</v>
          </cell>
          <cell r="G25" t="str">
            <v>108361</v>
          </cell>
          <cell r="I25">
            <v>-616734.448461539</v>
          </cell>
          <cell r="L25" t="str">
            <v>25317SE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-67521.326477362425</v>
          </cell>
          <cell r="R25">
            <v>0</v>
          </cell>
          <cell r="S25">
            <v>0</v>
          </cell>
          <cell r="T25">
            <v>-15168.080647632312</v>
          </cell>
        </row>
        <row r="26">
          <cell r="A26" t="str">
            <v>108361WYU</v>
          </cell>
          <cell r="B26" t="str">
            <v>108361</v>
          </cell>
          <cell r="D26">
            <v>-76977.350000000006</v>
          </cell>
          <cell r="F26" t="str">
            <v>108361WYP</v>
          </cell>
          <cell r="G26" t="str">
            <v>108361</v>
          </cell>
          <cell r="I26">
            <v>-2259159.110769222</v>
          </cell>
          <cell r="L26" t="str">
            <v>2533SE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-38149.40655245669</v>
          </cell>
          <cell r="R26">
            <v>0</v>
          </cell>
          <cell r="S26">
            <v>0</v>
          </cell>
          <cell r="T26">
            <v>-8569.9334630367212</v>
          </cell>
        </row>
        <row r="27">
          <cell r="A27" t="str">
            <v>108362CA</v>
          </cell>
          <cell r="B27" t="str">
            <v>108362</v>
          </cell>
          <cell r="D27">
            <v>-4367964</v>
          </cell>
          <cell r="F27" t="str">
            <v>108361WYU</v>
          </cell>
          <cell r="G27" t="str">
            <v>108361</v>
          </cell>
          <cell r="I27">
            <v>-77126.503076923007</v>
          </cell>
          <cell r="L27" t="str">
            <v>25398SE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-2801661.6308665313</v>
          </cell>
          <cell r="R27">
            <v>0</v>
          </cell>
          <cell r="S27">
            <v>0</v>
          </cell>
          <cell r="T27">
            <v>-629368.99763970135</v>
          </cell>
        </row>
        <row r="28">
          <cell r="A28" t="str">
            <v>108362ID</v>
          </cell>
          <cell r="B28" t="str">
            <v>108362</v>
          </cell>
          <cell r="D28">
            <v>-8350546.6999999993</v>
          </cell>
          <cell r="F28" t="str">
            <v>108362CA</v>
          </cell>
          <cell r="G28" t="str">
            <v>108362</v>
          </cell>
          <cell r="I28">
            <v>-4305766.5923076877</v>
          </cell>
          <cell r="L28" t="str">
            <v>25399SO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108362OR</v>
          </cell>
          <cell r="B29" t="str">
            <v>108362</v>
          </cell>
          <cell r="D29">
            <v>-59164263.650000006</v>
          </cell>
          <cell r="F29" t="str">
            <v>108362ID</v>
          </cell>
          <cell r="G29" t="str">
            <v>108362</v>
          </cell>
          <cell r="I29">
            <v>-9445978.2292307653</v>
          </cell>
          <cell r="L29" t="str">
            <v>281SG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21470927.670514572</v>
          </cell>
          <cell r="R29">
            <v>0</v>
          </cell>
          <cell r="S29">
            <v>0</v>
          </cell>
          <cell r="T29">
            <v>4691722.036293922</v>
          </cell>
        </row>
        <row r="30">
          <cell r="A30" t="str">
            <v>108362UT</v>
          </cell>
          <cell r="B30" t="str">
            <v>108362</v>
          </cell>
          <cell r="D30">
            <v>-80732764.020000011</v>
          </cell>
          <cell r="F30" t="str">
            <v>108362OR</v>
          </cell>
          <cell r="G30" t="str">
            <v>108362</v>
          </cell>
          <cell r="I30">
            <v>-58100940.293846048</v>
          </cell>
          <cell r="L30" t="str">
            <v>282DITBAL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367999678.02506036</v>
          </cell>
          <cell r="R30">
            <v>0</v>
          </cell>
          <cell r="S30">
            <v>0</v>
          </cell>
          <cell r="T30">
            <v>77141793.533868238</v>
          </cell>
        </row>
        <row r="31">
          <cell r="A31" t="str">
            <v>108362WA</v>
          </cell>
          <cell r="B31" t="str">
            <v>108362</v>
          </cell>
          <cell r="D31">
            <v>-15325727.77</v>
          </cell>
          <cell r="F31" t="str">
            <v>108362UT</v>
          </cell>
          <cell r="G31" t="str">
            <v>108362</v>
          </cell>
          <cell r="I31">
            <v>-85432592.899230763</v>
          </cell>
          <cell r="L31" t="str">
            <v>282OTHER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108362WYP</v>
          </cell>
          <cell r="B32" t="str">
            <v>108362</v>
          </cell>
          <cell r="D32">
            <v>-39985034.890000001</v>
          </cell>
          <cell r="F32" t="str">
            <v>108362WA</v>
          </cell>
          <cell r="G32" t="str">
            <v>108362</v>
          </cell>
          <cell r="I32">
            <v>-15120043.323076876</v>
          </cell>
          <cell r="L32" t="str">
            <v>282S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-466917349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108362WYU</v>
          </cell>
          <cell r="B33" t="str">
            <v>108362</v>
          </cell>
          <cell r="D33">
            <v>-2520263.04</v>
          </cell>
          <cell r="F33" t="str">
            <v>108362WYP</v>
          </cell>
          <cell r="G33" t="str">
            <v>108362</v>
          </cell>
          <cell r="I33">
            <v>-39923673.2392307</v>
          </cell>
          <cell r="L33" t="str">
            <v>282SE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-122713.59357079864</v>
          </cell>
          <cell r="R33">
            <v>0</v>
          </cell>
          <cell r="S33">
            <v>0</v>
          </cell>
          <cell r="T33">
            <v>-27566.544985852543</v>
          </cell>
        </row>
        <row r="34">
          <cell r="A34" t="str">
            <v>108364CA</v>
          </cell>
          <cell r="B34" t="str">
            <v>108364</v>
          </cell>
          <cell r="D34">
            <v>-26984099.879999999</v>
          </cell>
          <cell r="F34" t="str">
            <v>108362WYU</v>
          </cell>
          <cell r="G34" t="str">
            <v>108362</v>
          </cell>
          <cell r="I34">
            <v>-2501515.5099999988</v>
          </cell>
          <cell r="L34" t="str">
            <v>282SG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-17118270.866751194</v>
          </cell>
          <cell r="R34">
            <v>0</v>
          </cell>
          <cell r="S34">
            <v>0</v>
          </cell>
          <cell r="T34">
            <v>-3740600.773346093</v>
          </cell>
        </row>
        <row r="35">
          <cell r="A35" t="str">
            <v>108364ID</v>
          </cell>
          <cell r="B35" t="str">
            <v>108364</v>
          </cell>
          <cell r="D35">
            <v>-43360340.289999999</v>
          </cell>
          <cell r="F35" t="str">
            <v>108363UT</v>
          </cell>
          <cell r="G35" t="str">
            <v>108363</v>
          </cell>
          <cell r="I35">
            <v>0</v>
          </cell>
          <cell r="L35" t="str">
            <v>282SO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14321.677419335001</v>
          </cell>
          <cell r="R35">
            <v>0</v>
          </cell>
          <cell r="S35">
            <v>0</v>
          </cell>
          <cell r="T35">
            <v>3071.9815147618306</v>
          </cell>
        </row>
        <row r="36">
          <cell r="A36" t="str">
            <v>108364OR</v>
          </cell>
          <cell r="B36" t="str">
            <v>108364</v>
          </cell>
          <cell r="D36">
            <v>-214165650.84</v>
          </cell>
          <cell r="F36" t="str">
            <v>108364CA</v>
          </cell>
          <cell r="G36" t="str">
            <v>108364</v>
          </cell>
          <cell r="I36">
            <v>-26383921.496153802</v>
          </cell>
          <cell r="L36" t="str">
            <v>283SO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-146354.32921423289</v>
          </cell>
          <cell r="R36">
            <v>0</v>
          </cell>
          <cell r="S36">
            <v>0</v>
          </cell>
          <cell r="T36">
            <v>-31392.816692303841</v>
          </cell>
        </row>
        <row r="37">
          <cell r="A37" t="str">
            <v>108364UT</v>
          </cell>
          <cell r="B37" t="str">
            <v>108364</v>
          </cell>
          <cell r="D37">
            <v>-176958119.12</v>
          </cell>
          <cell r="F37" t="str">
            <v>108364ID</v>
          </cell>
          <cell r="G37" t="str">
            <v>108364</v>
          </cell>
          <cell r="I37">
            <v>-38055859.334615298</v>
          </cell>
          <cell r="L37" t="str">
            <v>303SG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549367.45262229384</v>
          </cell>
          <cell r="R37">
            <v>0</v>
          </cell>
          <cell r="S37">
            <v>0</v>
          </cell>
          <cell r="T37">
            <v>120045.08715430374</v>
          </cell>
        </row>
        <row r="38">
          <cell r="A38" t="str">
            <v>108364WA</v>
          </cell>
          <cell r="B38" t="str">
            <v>108364</v>
          </cell>
          <cell r="D38">
            <v>-48615232.869999997</v>
          </cell>
          <cell r="F38" t="str">
            <v>108364OR</v>
          </cell>
          <cell r="G38" t="str">
            <v>108364</v>
          </cell>
          <cell r="I38">
            <v>-209421790.37384593</v>
          </cell>
          <cell r="L38" t="str">
            <v>312SG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50934707.357992448</v>
          </cell>
          <cell r="R38">
            <v>0</v>
          </cell>
          <cell r="S38">
            <v>0</v>
          </cell>
          <cell r="T38">
            <v>11130002.978485567</v>
          </cell>
        </row>
        <row r="39">
          <cell r="A39" t="str">
            <v>108364WYP</v>
          </cell>
          <cell r="B39" t="str">
            <v>108364</v>
          </cell>
          <cell r="D39">
            <v>-37378792.140000001</v>
          </cell>
          <cell r="F39" t="str">
            <v>108364UT</v>
          </cell>
          <cell r="G39" t="str">
            <v>108364</v>
          </cell>
          <cell r="I39">
            <v>-151034280.80999956</v>
          </cell>
          <cell r="L39" t="str">
            <v>314SG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-1027032.9184400466</v>
          </cell>
          <cell r="R39">
            <v>0</v>
          </cell>
          <cell r="S39">
            <v>0</v>
          </cell>
          <cell r="T39">
            <v>-224422.20706008945</v>
          </cell>
        </row>
        <row r="40">
          <cell r="A40" t="str">
            <v>108364WYU</v>
          </cell>
          <cell r="B40" t="str">
            <v>108364</v>
          </cell>
          <cell r="D40">
            <v>-8192610.5800000001</v>
          </cell>
          <cell r="F40" t="str">
            <v>108364WA</v>
          </cell>
          <cell r="G40" t="str">
            <v>108364</v>
          </cell>
          <cell r="I40">
            <v>-47769425.628461502</v>
          </cell>
          <cell r="L40" t="str">
            <v>332SG-P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18318533.556343157</v>
          </cell>
          <cell r="R40">
            <v>0</v>
          </cell>
          <cell r="S40">
            <v>0</v>
          </cell>
          <cell r="T40">
            <v>4002876.3022154551</v>
          </cell>
        </row>
        <row r="41">
          <cell r="A41" t="str">
            <v>108365CA</v>
          </cell>
          <cell r="B41" t="str">
            <v>108365</v>
          </cell>
          <cell r="D41">
            <v>-12702417.850000001</v>
          </cell>
          <cell r="F41" t="str">
            <v>108364WYP</v>
          </cell>
          <cell r="G41" t="str">
            <v>108364</v>
          </cell>
          <cell r="I41">
            <v>-37459461.3776922</v>
          </cell>
          <cell r="L41" t="str">
            <v>332SG-U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2498507.1779743806</v>
          </cell>
          <cell r="R41">
            <v>0</v>
          </cell>
          <cell r="S41">
            <v>0</v>
          </cell>
          <cell r="T41">
            <v>545961.56088955828</v>
          </cell>
        </row>
        <row r="42">
          <cell r="A42" t="str">
            <v>108365ID</v>
          </cell>
          <cell r="B42" t="str">
            <v>108365</v>
          </cell>
          <cell r="D42">
            <v>-15793291.6</v>
          </cell>
          <cell r="F42" t="str">
            <v>108364WYU</v>
          </cell>
          <cell r="G42" t="str">
            <v>108364</v>
          </cell>
          <cell r="I42">
            <v>-6387279.4438461503</v>
          </cell>
          <cell r="L42" t="str">
            <v>343SG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2049692.2988280575</v>
          </cell>
          <cell r="R42">
            <v>0</v>
          </cell>
          <cell r="S42">
            <v>0</v>
          </cell>
          <cell r="T42">
            <v>447888.72998905095</v>
          </cell>
        </row>
        <row r="43">
          <cell r="A43" t="str">
            <v>108365OR</v>
          </cell>
          <cell r="B43" t="str">
            <v>108365</v>
          </cell>
          <cell r="D43">
            <v>-130202332.91000001</v>
          </cell>
          <cell r="F43" t="str">
            <v>108365CA</v>
          </cell>
          <cell r="G43" t="str">
            <v>108365</v>
          </cell>
          <cell r="I43">
            <v>-12474584.866923001</v>
          </cell>
          <cell r="L43" t="str">
            <v>353SG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-33563.440296272871</v>
          </cell>
          <cell r="R43">
            <v>0</v>
          </cell>
          <cell r="S43">
            <v>0</v>
          </cell>
          <cell r="T43">
            <v>-7334.1187147730216</v>
          </cell>
        </row>
        <row r="44">
          <cell r="A44" t="str">
            <v>108365UT</v>
          </cell>
          <cell r="B44" t="str">
            <v>108365</v>
          </cell>
          <cell r="D44">
            <v>-74771419.36999999</v>
          </cell>
          <cell r="F44" t="str">
            <v>108365ID</v>
          </cell>
          <cell r="G44" t="str">
            <v>108365</v>
          </cell>
          <cell r="I44">
            <v>-11929245.351538446</v>
          </cell>
          <cell r="L44" t="str">
            <v>355SG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21432240.71983248</v>
          </cell>
          <cell r="R44">
            <v>0</v>
          </cell>
          <cell r="S44">
            <v>0</v>
          </cell>
          <cell r="T44">
            <v>4683268.3531639921</v>
          </cell>
        </row>
        <row r="45">
          <cell r="A45" t="str">
            <v>108365WA</v>
          </cell>
          <cell r="B45" t="str">
            <v>108365</v>
          </cell>
          <cell r="D45">
            <v>-28772368.739999998</v>
          </cell>
          <cell r="F45" t="str">
            <v>108365OR</v>
          </cell>
          <cell r="G45" t="str">
            <v>108365</v>
          </cell>
          <cell r="I45">
            <v>-127363451.71076846</v>
          </cell>
          <cell r="L45" t="str">
            <v>362S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108365WYP</v>
          </cell>
          <cell r="B46" t="str">
            <v>108365</v>
          </cell>
          <cell r="D46">
            <v>-35456715.859999999</v>
          </cell>
          <cell r="F46" t="str">
            <v>108365UT</v>
          </cell>
          <cell r="G46" t="str">
            <v>108365</v>
          </cell>
          <cell r="I46">
            <v>-60128509.696923032</v>
          </cell>
          <cell r="L46" t="str">
            <v>364S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3750000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108365WYU</v>
          </cell>
          <cell r="B47" t="str">
            <v>108365</v>
          </cell>
          <cell r="D47">
            <v>-4529866.42</v>
          </cell>
          <cell r="F47" t="str">
            <v>108365WA</v>
          </cell>
          <cell r="G47" t="str">
            <v>108365</v>
          </cell>
          <cell r="I47">
            <v>-28324922.536922999</v>
          </cell>
          <cell r="L47" t="str">
            <v>397S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108366CA</v>
          </cell>
          <cell r="B48" t="str">
            <v>108366</v>
          </cell>
          <cell r="D48">
            <v>-7977803.1600000001</v>
          </cell>
          <cell r="F48" t="str">
            <v>108365WYP</v>
          </cell>
          <cell r="G48" t="str">
            <v>108365</v>
          </cell>
          <cell r="I48">
            <v>-35623714.139230669</v>
          </cell>
          <cell r="L48" t="str">
            <v>397SG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-42415.202817371021</v>
          </cell>
          <cell r="R48">
            <v>0</v>
          </cell>
          <cell r="S48">
            <v>0</v>
          </cell>
          <cell r="T48">
            <v>-9268.3625405444091</v>
          </cell>
        </row>
        <row r="49">
          <cell r="A49" t="str">
            <v>108366ID</v>
          </cell>
          <cell r="B49" t="str">
            <v>108366</v>
          </cell>
          <cell r="D49">
            <v>-2988544.03</v>
          </cell>
          <cell r="F49" t="str">
            <v>108365WYU</v>
          </cell>
          <cell r="G49" t="str">
            <v>108365</v>
          </cell>
          <cell r="I49">
            <v>-3263632.8192307656</v>
          </cell>
          <cell r="L49" t="str">
            <v>399SE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29499085.055349689</v>
          </cell>
          <cell r="R49">
            <v>0</v>
          </cell>
          <cell r="S49">
            <v>0</v>
          </cell>
          <cell r="T49">
            <v>6626713.7287494177</v>
          </cell>
        </row>
        <row r="50">
          <cell r="A50" t="str">
            <v>108366OR</v>
          </cell>
          <cell r="B50" t="str">
            <v>108366</v>
          </cell>
          <cell r="D50">
            <v>-36751558.859999999</v>
          </cell>
          <cell r="F50" t="str">
            <v>108366CA</v>
          </cell>
          <cell r="G50" t="str">
            <v>108366</v>
          </cell>
          <cell r="I50">
            <v>-7788537.6015384598</v>
          </cell>
          <cell r="L50" t="str">
            <v>403362S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108366UT</v>
          </cell>
          <cell r="B51" t="str">
            <v>108366</v>
          </cell>
          <cell r="D51">
            <v>-57324905.509999998</v>
          </cell>
          <cell r="F51" t="str">
            <v>108366ID</v>
          </cell>
          <cell r="G51" t="str">
            <v>108366</v>
          </cell>
          <cell r="I51">
            <v>-3369121.5530769201</v>
          </cell>
          <cell r="L51" t="str">
            <v>403364S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201324.07879781662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108366WA</v>
          </cell>
          <cell r="B52" t="str">
            <v>108366</v>
          </cell>
          <cell r="D52">
            <v>-10558059.770000001</v>
          </cell>
          <cell r="F52" t="str">
            <v>108366OR</v>
          </cell>
          <cell r="G52" t="str">
            <v>108366</v>
          </cell>
          <cell r="I52">
            <v>-35837684.060769193</v>
          </cell>
          <cell r="L52" t="str">
            <v>403GPS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164.77517076891181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108366WYP</v>
          </cell>
          <cell r="B53" t="str">
            <v>108366</v>
          </cell>
          <cell r="D53">
            <v>-7210016.3600000003</v>
          </cell>
          <cell r="F53" t="str">
            <v>108366UT</v>
          </cell>
          <cell r="G53" t="str">
            <v>108366</v>
          </cell>
          <cell r="I53">
            <v>-60482175.674615331</v>
          </cell>
          <cell r="L53" t="str">
            <v>403GPSG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1223.2707969405583</v>
          </cell>
          <cell r="R53">
            <v>0</v>
          </cell>
          <cell r="S53">
            <v>0</v>
          </cell>
          <cell r="T53">
            <v>267.30314788598508</v>
          </cell>
        </row>
        <row r="54">
          <cell r="A54" t="str">
            <v>108366WYU</v>
          </cell>
          <cell r="B54" t="str">
            <v>108366</v>
          </cell>
          <cell r="D54">
            <v>-2479607.58</v>
          </cell>
          <cell r="F54" t="str">
            <v>108366WA</v>
          </cell>
          <cell r="G54" t="str">
            <v>108366</v>
          </cell>
          <cell r="I54">
            <v>-10382547.676153792</v>
          </cell>
          <cell r="L54" t="str">
            <v>403GPSO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3191.2017009374026</v>
          </cell>
          <cell r="R54">
            <v>0</v>
          </cell>
          <cell r="S54">
            <v>0</v>
          </cell>
          <cell r="T54">
            <v>684.50868903954199</v>
          </cell>
        </row>
        <row r="55">
          <cell r="A55" t="str">
            <v>108367CA</v>
          </cell>
          <cell r="B55" t="str">
            <v>108367</v>
          </cell>
          <cell r="D55">
            <v>-14197299.85</v>
          </cell>
          <cell r="F55" t="str">
            <v>108366WYP</v>
          </cell>
          <cell r="G55" t="str">
            <v>108366</v>
          </cell>
          <cell r="I55">
            <v>-7198207.8776923064</v>
          </cell>
          <cell r="L55" t="str">
            <v>403HPSG-P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238703.50476757938</v>
          </cell>
          <cell r="R55">
            <v>0</v>
          </cell>
          <cell r="S55">
            <v>0</v>
          </cell>
          <cell r="T55">
            <v>52160.321651896433</v>
          </cell>
        </row>
        <row r="56">
          <cell r="A56" t="str">
            <v>108367ID</v>
          </cell>
          <cell r="B56" t="str">
            <v>108367</v>
          </cell>
          <cell r="D56">
            <v>-9754753.5899999999</v>
          </cell>
          <cell r="F56" t="str">
            <v>108366WYU</v>
          </cell>
          <cell r="G56" t="str">
            <v>108366</v>
          </cell>
          <cell r="I56">
            <v>-2472928.9353846102</v>
          </cell>
          <cell r="L56" t="str">
            <v>403HPSG-U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54308.75760925161</v>
          </cell>
          <cell r="R56">
            <v>0</v>
          </cell>
          <cell r="S56">
            <v>0</v>
          </cell>
          <cell r="T56">
            <v>11867.283926859991</v>
          </cell>
        </row>
        <row r="57">
          <cell r="A57" t="str">
            <v>108367OR</v>
          </cell>
          <cell r="B57" t="str">
            <v>108367</v>
          </cell>
          <cell r="D57">
            <v>-60507387.490000002</v>
          </cell>
          <cell r="F57" t="str">
            <v>108367CA</v>
          </cell>
          <cell r="G57" t="str">
            <v>108367</v>
          </cell>
          <cell r="I57">
            <v>-13854865.2538461</v>
          </cell>
          <cell r="L57" t="str">
            <v>403OPSG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-48069.515677164622</v>
          </cell>
          <cell r="R57">
            <v>0</v>
          </cell>
          <cell r="S57">
            <v>0</v>
          </cell>
          <cell r="T57">
            <v>-10503.915314578691</v>
          </cell>
        </row>
        <row r="58">
          <cell r="A58" t="str">
            <v>108367UT</v>
          </cell>
          <cell r="B58" t="str">
            <v>108367</v>
          </cell>
          <cell r="D58">
            <v>-163243808.74000001</v>
          </cell>
          <cell r="F58" t="str">
            <v>108367ID</v>
          </cell>
          <cell r="G58" t="str">
            <v>108367</v>
          </cell>
          <cell r="I58">
            <v>-11022571.543846101</v>
          </cell>
          <cell r="L58" t="str">
            <v>403SPSG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1598830.0807449957</v>
          </cell>
          <cell r="R58">
            <v>0</v>
          </cell>
          <cell r="S58">
            <v>0</v>
          </cell>
          <cell r="T58">
            <v>349368.52460372116</v>
          </cell>
        </row>
        <row r="59">
          <cell r="A59" t="str">
            <v>108367WA</v>
          </cell>
          <cell r="B59" t="str">
            <v>108367</v>
          </cell>
          <cell r="D59">
            <v>-9127004.3100000005</v>
          </cell>
          <cell r="F59" t="str">
            <v>108367OR</v>
          </cell>
          <cell r="G59" t="str">
            <v>108367</v>
          </cell>
          <cell r="I59">
            <v>-59007769.713076897</v>
          </cell>
          <cell r="L59" t="str">
            <v>403TPSG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377020.6877554513</v>
          </cell>
          <cell r="R59">
            <v>0</v>
          </cell>
          <cell r="S59">
            <v>0</v>
          </cell>
          <cell r="T59">
            <v>82384.715557031537</v>
          </cell>
        </row>
        <row r="60">
          <cell r="A60" t="str">
            <v>108367WYP</v>
          </cell>
          <cell r="B60" t="str">
            <v>108367</v>
          </cell>
          <cell r="D60">
            <v>-17557443.120000001</v>
          </cell>
          <cell r="F60" t="str">
            <v>108367UT</v>
          </cell>
          <cell r="G60" t="str">
            <v>108367</v>
          </cell>
          <cell r="I60">
            <v>-171384102.34461501</v>
          </cell>
          <cell r="L60" t="str">
            <v>404IPSG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88731.111145211849</v>
          </cell>
          <cell r="R60">
            <v>0</v>
          </cell>
          <cell r="S60">
            <v>0</v>
          </cell>
          <cell r="T60">
            <v>19389.088159266226</v>
          </cell>
        </row>
        <row r="61">
          <cell r="A61" t="str">
            <v>108367WYU</v>
          </cell>
          <cell r="B61" t="str">
            <v>108367</v>
          </cell>
          <cell r="D61">
            <v>-12592098.060000001</v>
          </cell>
          <cell r="F61" t="str">
            <v>108367WA</v>
          </cell>
          <cell r="G61" t="str">
            <v>108367</v>
          </cell>
          <cell r="I61">
            <v>-8937257.1030769162</v>
          </cell>
          <cell r="L61" t="str">
            <v>404IPSO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34546.162111818936</v>
          </cell>
          <cell r="R61">
            <v>0</v>
          </cell>
          <cell r="S61">
            <v>0</v>
          </cell>
          <cell r="T61">
            <v>7410.1076505325318</v>
          </cell>
        </row>
        <row r="62">
          <cell r="A62" t="str">
            <v>108368CA</v>
          </cell>
          <cell r="B62" t="str">
            <v>108368</v>
          </cell>
          <cell r="D62">
            <v>-22474236.050000001</v>
          </cell>
          <cell r="F62" t="str">
            <v>108367WYP</v>
          </cell>
          <cell r="G62" t="str">
            <v>108367</v>
          </cell>
          <cell r="I62">
            <v>-17471817.480769195</v>
          </cell>
          <cell r="L62" t="str">
            <v>407TROJP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-21766.016617817048</v>
          </cell>
          <cell r="R62">
            <v>0</v>
          </cell>
          <cell r="S62">
            <v>0</v>
          </cell>
          <cell r="T62">
            <v>-4778.3082202918749</v>
          </cell>
        </row>
        <row r="63">
          <cell r="A63" t="str">
            <v>108368ID</v>
          </cell>
          <cell r="B63" t="str">
            <v>108368</v>
          </cell>
          <cell r="D63">
            <v>-21073019.049999997</v>
          </cell>
          <cell r="F63" t="str">
            <v>108367WYU</v>
          </cell>
          <cell r="G63" t="str">
            <v>108367</v>
          </cell>
          <cell r="I63">
            <v>-12573310.9730769</v>
          </cell>
          <cell r="L63" t="str">
            <v>408GPS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1138339.8866981228</v>
          </cell>
          <cell r="R63">
            <v>0</v>
          </cell>
          <cell r="S63">
            <v>0</v>
          </cell>
          <cell r="T63">
            <v>244172.45180593422</v>
          </cell>
        </row>
        <row r="64">
          <cell r="A64" t="str">
            <v>108368OR</v>
          </cell>
          <cell r="B64" t="str">
            <v>108368</v>
          </cell>
          <cell r="D64">
            <v>-171639639.14999998</v>
          </cell>
          <cell r="F64" t="str">
            <v>108368CA</v>
          </cell>
          <cell r="G64" t="str">
            <v>108368</v>
          </cell>
          <cell r="I64">
            <v>-22014167.250769205</v>
          </cell>
          <cell r="L64" t="str">
            <v>408S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107711.70449506614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108368UT</v>
          </cell>
          <cell r="B65" t="str">
            <v>108368</v>
          </cell>
          <cell r="D65">
            <v>-87556183.959999993</v>
          </cell>
          <cell r="F65" t="str">
            <v>108368ID</v>
          </cell>
          <cell r="G65" t="str">
            <v>108368</v>
          </cell>
          <cell r="I65">
            <v>-23854555.631538384</v>
          </cell>
          <cell r="L65" t="str">
            <v>408SG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182100.93503085061</v>
          </cell>
          <cell r="R65">
            <v>0</v>
          </cell>
          <cell r="S65">
            <v>0</v>
          </cell>
          <cell r="T65">
            <v>39791.805124808285</v>
          </cell>
        </row>
        <row r="66">
          <cell r="A66" t="str">
            <v>108368WA</v>
          </cell>
          <cell r="B66" t="str">
            <v>108368</v>
          </cell>
          <cell r="D66">
            <v>-43448135.07</v>
          </cell>
          <cell r="F66" t="str">
            <v>108368OR</v>
          </cell>
          <cell r="G66" t="str">
            <v>108368</v>
          </cell>
          <cell r="I66">
            <v>-168158026.33538461</v>
          </cell>
          <cell r="L66" t="str">
            <v>40910SG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314400.46110493131</v>
          </cell>
          <cell r="R66">
            <v>0</v>
          </cell>
          <cell r="S66">
            <v>0</v>
          </cell>
          <cell r="T66">
            <v>68701.250091427937</v>
          </cell>
        </row>
        <row r="67">
          <cell r="A67" t="str">
            <v>108368WYP</v>
          </cell>
          <cell r="B67" t="str">
            <v>108368</v>
          </cell>
          <cell r="D67">
            <v>-28181127.399999999</v>
          </cell>
          <cell r="F67" t="str">
            <v>108368UT</v>
          </cell>
          <cell r="G67" t="str">
            <v>108368</v>
          </cell>
          <cell r="I67">
            <v>-92456556.494615301</v>
          </cell>
          <cell r="L67" t="str">
            <v>40911SG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-15841.167608104042</v>
          </cell>
          <cell r="R67">
            <v>0</v>
          </cell>
          <cell r="S67">
            <v>0</v>
          </cell>
          <cell r="T67">
            <v>-3461.5344193829151</v>
          </cell>
        </row>
        <row r="68">
          <cell r="A68" t="str">
            <v>108368WYU</v>
          </cell>
          <cell r="B68" t="str">
            <v>108368</v>
          </cell>
          <cell r="D68">
            <v>-4363737.0999999996</v>
          </cell>
          <cell r="F68" t="str">
            <v>108368WA</v>
          </cell>
          <cell r="G68" t="str">
            <v>108368</v>
          </cell>
          <cell r="I68">
            <v>-42813230.921538383</v>
          </cell>
          <cell r="L68" t="str">
            <v>41010S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45388.997860000003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108369CA</v>
          </cell>
          <cell r="B69" t="str">
            <v>108369</v>
          </cell>
          <cell r="D69">
            <v>-9233015.7199999988</v>
          </cell>
          <cell r="F69" t="str">
            <v>108368WYP</v>
          </cell>
          <cell r="G69" t="str">
            <v>108368</v>
          </cell>
          <cell r="I69">
            <v>-28339765.220769193</v>
          </cell>
          <cell r="L69" t="str">
            <v>41010SE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662554.55913343909</v>
          </cell>
          <cell r="R69">
            <v>0</v>
          </cell>
          <cell r="S69">
            <v>0</v>
          </cell>
          <cell r="T69">
            <v>148837.13799316116</v>
          </cell>
        </row>
        <row r="70">
          <cell r="A70" t="str">
            <v>108369ID</v>
          </cell>
          <cell r="B70" t="str">
            <v>108369</v>
          </cell>
          <cell r="D70">
            <v>-9950507.6899999995</v>
          </cell>
          <cell r="F70" t="str">
            <v>108368WYU</v>
          </cell>
          <cell r="G70" t="str">
            <v>108368</v>
          </cell>
          <cell r="I70">
            <v>-4360935.6815384524</v>
          </cell>
          <cell r="L70" t="str">
            <v>41010SG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19446525.071239378</v>
          </cell>
          <cell r="R70">
            <v>0</v>
          </cell>
          <cell r="S70">
            <v>0</v>
          </cell>
          <cell r="T70">
            <v>4249359.4876839062</v>
          </cell>
        </row>
        <row r="71">
          <cell r="A71" t="str">
            <v>108369OR</v>
          </cell>
          <cell r="B71" t="str">
            <v>108369</v>
          </cell>
          <cell r="D71">
            <v>-69363370.700000003</v>
          </cell>
          <cell r="F71" t="str">
            <v>108369CA</v>
          </cell>
          <cell r="G71" t="str">
            <v>108369</v>
          </cell>
          <cell r="I71">
            <v>-8987061.3515384588</v>
          </cell>
          <cell r="L71" t="str">
            <v>41110S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213534.40551000001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108369UT</v>
          </cell>
          <cell r="B72" t="str">
            <v>108369</v>
          </cell>
          <cell r="D72">
            <v>-56089980.560000002</v>
          </cell>
          <cell r="F72" t="str">
            <v>108369ID</v>
          </cell>
          <cell r="G72" t="str">
            <v>108369</v>
          </cell>
          <cell r="I72">
            <v>-10987083.8407692</v>
          </cell>
          <cell r="L72" t="str">
            <v>41110SE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3460.1211887475665</v>
          </cell>
          <cell r="R72">
            <v>0</v>
          </cell>
          <cell r="S72">
            <v>0</v>
          </cell>
          <cell r="T72">
            <v>777.28622910126546</v>
          </cell>
        </row>
        <row r="73">
          <cell r="A73" t="str">
            <v>108369WA</v>
          </cell>
          <cell r="B73" t="str">
            <v>108369</v>
          </cell>
          <cell r="D73">
            <v>-17760851.59</v>
          </cell>
          <cell r="F73" t="str">
            <v>108369OR</v>
          </cell>
          <cell r="G73" t="str">
            <v>108369</v>
          </cell>
          <cell r="I73">
            <v>-67503701.050769225</v>
          </cell>
          <cell r="L73" t="str">
            <v>41110SG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-322975.56318412244</v>
          </cell>
          <cell r="R73">
            <v>0</v>
          </cell>
          <cell r="S73">
            <v>0</v>
          </cell>
          <cell r="T73">
            <v>-70575.039431403915</v>
          </cell>
        </row>
        <row r="74">
          <cell r="A74" t="str">
            <v>108369WYP</v>
          </cell>
          <cell r="B74" t="str">
            <v>108369</v>
          </cell>
          <cell r="D74">
            <v>-13674390.93</v>
          </cell>
          <cell r="F74" t="str">
            <v>108369UT</v>
          </cell>
          <cell r="G74" t="str">
            <v>108369</v>
          </cell>
          <cell r="I74">
            <v>-57886706.429230757</v>
          </cell>
          <cell r="L74" t="str">
            <v>41110SO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421246.10367113567</v>
          </cell>
          <cell r="R74">
            <v>0</v>
          </cell>
          <cell r="S74">
            <v>0</v>
          </cell>
          <cell r="T74">
            <v>90356.751220784136</v>
          </cell>
        </row>
        <row r="75">
          <cell r="A75" t="str">
            <v>108369WYU</v>
          </cell>
          <cell r="B75" t="str">
            <v>108369</v>
          </cell>
          <cell r="D75">
            <v>-2701209.32</v>
          </cell>
          <cell r="F75" t="str">
            <v>108369WA</v>
          </cell>
          <cell r="G75" t="str">
            <v>108369</v>
          </cell>
          <cell r="I75">
            <v>-17383877.9146153</v>
          </cell>
          <cell r="L75" t="str">
            <v>41110TROJD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671.77893010715468</v>
          </cell>
          <cell r="R75">
            <v>0</v>
          </cell>
          <cell r="S75">
            <v>0</v>
          </cell>
          <cell r="T75">
            <v>147.59426405029981</v>
          </cell>
        </row>
        <row r="76">
          <cell r="A76" t="str">
            <v>108370CA</v>
          </cell>
          <cell r="B76" t="str">
            <v>108370</v>
          </cell>
          <cell r="D76">
            <v>-1783780.1700000002</v>
          </cell>
          <cell r="F76" t="str">
            <v>108369WYP</v>
          </cell>
          <cell r="G76" t="str">
            <v>108369</v>
          </cell>
          <cell r="I76">
            <v>-13589328.139230739</v>
          </cell>
          <cell r="L76" t="str">
            <v>4118SE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-1405041.1594877434</v>
          </cell>
          <cell r="R76">
            <v>0</v>
          </cell>
          <cell r="S76">
            <v>0</v>
          </cell>
          <cell r="T76">
            <v>-315630.31611202145</v>
          </cell>
        </row>
        <row r="77">
          <cell r="A77" t="str">
            <v>108370ID</v>
          </cell>
          <cell r="B77" t="str">
            <v>108370</v>
          </cell>
          <cell r="D77">
            <v>-6560453.0800000001</v>
          </cell>
          <cell r="F77" t="str">
            <v>108369WYU</v>
          </cell>
          <cell r="G77" t="str">
            <v>108369</v>
          </cell>
          <cell r="I77">
            <v>-2665300.9884615298</v>
          </cell>
          <cell r="L77" t="str">
            <v>421S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108370OR</v>
          </cell>
          <cell r="B78" t="str">
            <v>108370</v>
          </cell>
          <cell r="D78">
            <v>-32930130.469999999</v>
          </cell>
          <cell r="F78" t="str">
            <v>108370CA</v>
          </cell>
          <cell r="G78" t="str">
            <v>108370</v>
          </cell>
          <cell r="I78">
            <v>-1770561.4661538461</v>
          </cell>
          <cell r="L78" t="str">
            <v>421SG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-139493.76669713826</v>
          </cell>
          <cell r="R78">
            <v>0</v>
          </cell>
          <cell r="S78">
            <v>0</v>
          </cell>
          <cell r="T78">
            <v>-30481.49521910815</v>
          </cell>
        </row>
        <row r="79">
          <cell r="A79" t="str">
            <v>108370UT</v>
          </cell>
          <cell r="B79" t="str">
            <v>108370</v>
          </cell>
          <cell r="D79">
            <v>-22212161.039999999</v>
          </cell>
          <cell r="F79" t="str">
            <v>108370ID</v>
          </cell>
          <cell r="G79" t="str">
            <v>108370</v>
          </cell>
          <cell r="I79">
            <v>-8153439.801538459</v>
          </cell>
          <cell r="L79" t="str">
            <v>421SO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55250.431238339901</v>
          </cell>
          <cell r="R79">
            <v>0</v>
          </cell>
          <cell r="S79">
            <v>0</v>
          </cell>
          <cell r="T79">
            <v>11851.146934622187</v>
          </cell>
        </row>
        <row r="80">
          <cell r="A80" t="str">
            <v>108370WA</v>
          </cell>
          <cell r="B80" t="str">
            <v>108370</v>
          </cell>
          <cell r="D80">
            <v>-1588929.6400000001</v>
          </cell>
          <cell r="F80" t="str">
            <v>108370OR</v>
          </cell>
          <cell r="G80" t="str">
            <v>108370</v>
          </cell>
          <cell r="I80">
            <v>-32742393.197692301</v>
          </cell>
          <cell r="L80" t="str">
            <v>427S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-553523.62746113539</v>
          </cell>
          <cell r="R80">
            <v>0</v>
          </cell>
          <cell r="S80">
            <v>0</v>
          </cell>
          <cell r="T80">
            <v>2582872.4113512188</v>
          </cell>
        </row>
        <row r="81">
          <cell r="A81" t="str">
            <v>108370WYP</v>
          </cell>
          <cell r="B81" t="str">
            <v>108370</v>
          </cell>
          <cell r="D81">
            <v>-1188321.6400000001</v>
          </cell>
          <cell r="F81" t="str">
            <v>108370UT</v>
          </cell>
          <cell r="G81" t="str">
            <v>108370</v>
          </cell>
          <cell r="I81">
            <v>-24480215.336923078</v>
          </cell>
          <cell r="L81" t="str">
            <v>440S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7524646.947744526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108370WYU</v>
          </cell>
          <cell r="B82" t="str">
            <v>108370</v>
          </cell>
          <cell r="D82">
            <v>-582887.19999999995</v>
          </cell>
          <cell r="F82" t="str">
            <v>108370WA</v>
          </cell>
          <cell r="G82" t="str">
            <v>108370</v>
          </cell>
          <cell r="I82">
            <v>-1813915.4676923079</v>
          </cell>
          <cell r="L82" t="str">
            <v>442S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27088155.977588844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108371CA</v>
          </cell>
          <cell r="B83" t="str">
            <v>108371</v>
          </cell>
          <cell r="D83">
            <v>-218516.88</v>
          </cell>
          <cell r="F83" t="str">
            <v>108370WYP</v>
          </cell>
          <cell r="G83" t="str">
            <v>108370</v>
          </cell>
          <cell r="I83">
            <v>-2841383.359999998</v>
          </cell>
          <cell r="L83" t="str">
            <v>444S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132908.20210739993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108371ID</v>
          </cell>
          <cell r="B84" t="str">
            <v>108371</v>
          </cell>
          <cell r="D84">
            <v>-117922.12</v>
          </cell>
          <cell r="F84" t="str">
            <v>108370WYU</v>
          </cell>
          <cell r="G84" t="str">
            <v>108370</v>
          </cell>
          <cell r="I84">
            <v>-1147335.9338461445</v>
          </cell>
          <cell r="L84" t="str">
            <v>447NPCSE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-118875.79684909593</v>
          </cell>
          <cell r="R84">
            <v>0</v>
          </cell>
          <cell r="S84">
            <v>0</v>
          </cell>
          <cell r="T84">
            <v>-26704.417222359596</v>
          </cell>
        </row>
        <row r="85">
          <cell r="A85" t="str">
            <v>108371OR</v>
          </cell>
          <cell r="B85" t="str">
            <v>108371</v>
          </cell>
          <cell r="D85">
            <v>-2543427.75</v>
          </cell>
          <cell r="F85" t="str">
            <v>108371CA</v>
          </cell>
          <cell r="G85" t="str">
            <v>108371</v>
          </cell>
          <cell r="I85">
            <v>-215218.78615384601</v>
          </cell>
          <cell r="L85" t="str">
            <v>447NPCSG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31426954.091745153</v>
          </cell>
          <cell r="R85">
            <v>0</v>
          </cell>
          <cell r="S85">
            <v>0</v>
          </cell>
          <cell r="T85">
            <v>6867264.2052780241</v>
          </cell>
        </row>
        <row r="86">
          <cell r="A86" t="str">
            <v>108371UT</v>
          </cell>
          <cell r="B86" t="str">
            <v>108371</v>
          </cell>
          <cell r="D86">
            <v>-3375459.5900000003</v>
          </cell>
          <cell r="F86" t="str">
            <v>108371ID</v>
          </cell>
          <cell r="G86" t="str">
            <v>108371</v>
          </cell>
          <cell r="I86">
            <v>-134029.05692307701</v>
          </cell>
          <cell r="L86" t="str">
            <v>456S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-3888522.86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108371WA</v>
          </cell>
          <cell r="B87" t="str">
            <v>108371</v>
          </cell>
          <cell r="D87">
            <v>-285422.84999999998</v>
          </cell>
          <cell r="F87" t="str">
            <v>108371OR</v>
          </cell>
          <cell r="G87" t="str">
            <v>108371</v>
          </cell>
          <cell r="I87">
            <v>-2506221.5084615336</v>
          </cell>
          <cell r="L87" t="str">
            <v>456SE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-83156.496146090081</v>
          </cell>
          <cell r="R87">
            <v>0</v>
          </cell>
          <cell r="S87">
            <v>0</v>
          </cell>
          <cell r="T87">
            <v>-18680.38597170182</v>
          </cell>
        </row>
        <row r="88">
          <cell r="A88" t="str">
            <v>108371WYP</v>
          </cell>
          <cell r="B88" t="str">
            <v>108371</v>
          </cell>
          <cell r="D88">
            <v>-933739.58</v>
          </cell>
          <cell r="F88" t="str">
            <v>108371UT</v>
          </cell>
          <cell r="G88" t="str">
            <v>108371</v>
          </cell>
          <cell r="I88">
            <v>-3592947.6369230738</v>
          </cell>
          <cell r="L88" t="str">
            <v>456SG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-9305410.9074344728</v>
          </cell>
          <cell r="R88">
            <v>0</v>
          </cell>
          <cell r="S88">
            <v>0</v>
          </cell>
          <cell r="T88">
            <v>-2033372.851007971</v>
          </cell>
        </row>
        <row r="89">
          <cell r="A89" t="str">
            <v>108371WYU</v>
          </cell>
          <cell r="B89" t="str">
            <v>108371</v>
          </cell>
          <cell r="D89">
            <v>-147560.92000000001</v>
          </cell>
          <cell r="F89" t="str">
            <v>108371WA</v>
          </cell>
          <cell r="G89" t="str">
            <v>108371</v>
          </cell>
          <cell r="I89">
            <v>-283340.47923076898</v>
          </cell>
          <cell r="L89" t="str">
            <v>500SG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75272.149989635</v>
          </cell>
          <cell r="R89">
            <v>0</v>
          </cell>
          <cell r="S89">
            <v>0</v>
          </cell>
          <cell r="T89">
            <v>16448.101835421447</v>
          </cell>
        </row>
        <row r="90">
          <cell r="A90" t="str">
            <v>108373CA</v>
          </cell>
          <cell r="B90" t="str">
            <v>108373</v>
          </cell>
          <cell r="D90">
            <v>-578949.64</v>
          </cell>
          <cell r="F90" t="str">
            <v>108371WYP</v>
          </cell>
          <cell r="G90" t="str">
            <v>108371</v>
          </cell>
          <cell r="I90">
            <v>-941308.75307692296</v>
          </cell>
          <cell r="L90" t="str">
            <v>501NPCS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-177899.09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108373ID</v>
          </cell>
          <cell r="B91" t="str">
            <v>108373</v>
          </cell>
          <cell r="D91">
            <v>-424358.92</v>
          </cell>
          <cell r="F91" t="str">
            <v>108371WYU</v>
          </cell>
          <cell r="G91" t="str">
            <v>108371</v>
          </cell>
          <cell r="I91">
            <v>-148888.78615384601</v>
          </cell>
          <cell r="L91" t="str">
            <v>501NPCSE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10810480.35496898</v>
          </cell>
          <cell r="R91">
            <v>0</v>
          </cell>
          <cell r="S91">
            <v>0</v>
          </cell>
          <cell r="T91">
            <v>2428480.6951887892</v>
          </cell>
        </row>
        <row r="92">
          <cell r="A92" t="str">
            <v>108373OR</v>
          </cell>
          <cell r="B92" t="str">
            <v>108373</v>
          </cell>
          <cell r="D92">
            <v>-8758045.5299999993</v>
          </cell>
          <cell r="F92" t="str">
            <v>108373CA</v>
          </cell>
          <cell r="G92" t="str">
            <v>108373</v>
          </cell>
          <cell r="I92">
            <v>-567216.84153846197</v>
          </cell>
          <cell r="L92" t="str">
            <v>501SE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-62.087084450076205</v>
          </cell>
          <cell r="R92">
            <v>0</v>
          </cell>
          <cell r="S92">
            <v>0</v>
          </cell>
          <cell r="T92">
            <v>-13.947325285898341</v>
          </cell>
        </row>
        <row r="93">
          <cell r="A93" t="str">
            <v>108373UT</v>
          </cell>
          <cell r="B93" t="str">
            <v>108373</v>
          </cell>
          <cell r="D93">
            <v>-11450964.860000001</v>
          </cell>
          <cell r="F93" t="str">
            <v>108373ID</v>
          </cell>
          <cell r="G93" t="str">
            <v>108373</v>
          </cell>
          <cell r="I93">
            <v>-481702.49615384598</v>
          </cell>
          <cell r="L93" t="str">
            <v>503NPCSE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-18621.326144597515</v>
          </cell>
          <cell r="R93">
            <v>0</v>
          </cell>
          <cell r="S93">
            <v>0</v>
          </cell>
          <cell r="T93">
            <v>-4183.119489244852</v>
          </cell>
        </row>
        <row r="94">
          <cell r="A94" t="str">
            <v>108373WA</v>
          </cell>
          <cell r="B94" t="str">
            <v>108373</v>
          </cell>
          <cell r="D94">
            <v>-2164316.09</v>
          </cell>
          <cell r="F94" t="str">
            <v>108373OR</v>
          </cell>
          <cell r="G94" t="str">
            <v>108373</v>
          </cell>
          <cell r="I94">
            <v>-8592664.626153836</v>
          </cell>
          <cell r="L94" t="str">
            <v>510SG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-809839.31844645087</v>
          </cell>
          <cell r="R94">
            <v>0</v>
          </cell>
          <cell r="S94">
            <v>0</v>
          </cell>
          <cell r="T94">
            <v>-176962.12453038391</v>
          </cell>
        </row>
        <row r="95">
          <cell r="A95" t="str">
            <v>108373WYP</v>
          </cell>
          <cell r="B95" t="str">
            <v>108373</v>
          </cell>
          <cell r="D95">
            <v>-2608028.29</v>
          </cell>
          <cell r="F95" t="str">
            <v>108373UT</v>
          </cell>
          <cell r="G95" t="str">
            <v>108373</v>
          </cell>
          <cell r="I95">
            <v>-12175343.486153785</v>
          </cell>
          <cell r="L95" t="str">
            <v>512SG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1465138.7429514024</v>
          </cell>
          <cell r="R95">
            <v>0</v>
          </cell>
          <cell r="S95">
            <v>0</v>
          </cell>
          <cell r="T95">
            <v>320154.94775165099</v>
          </cell>
        </row>
        <row r="96">
          <cell r="A96" t="str">
            <v>108373WYU</v>
          </cell>
          <cell r="B96" t="str">
            <v>108373</v>
          </cell>
          <cell r="D96">
            <v>-864627.13</v>
          </cell>
          <cell r="F96" t="str">
            <v>108373WA</v>
          </cell>
          <cell r="G96" t="str">
            <v>108373</v>
          </cell>
          <cell r="I96">
            <v>-2136539.3723076917</v>
          </cell>
          <cell r="L96" t="str">
            <v>535SG-P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335353.28033301776</v>
          </cell>
          <cell r="R96">
            <v>0</v>
          </cell>
          <cell r="S96">
            <v>0</v>
          </cell>
          <cell r="T96">
            <v>73279.757606493993</v>
          </cell>
        </row>
        <row r="97">
          <cell r="A97" t="str">
            <v>108DPCA</v>
          </cell>
          <cell r="B97" t="str">
            <v>108DP</v>
          </cell>
          <cell r="D97">
            <v>-76</v>
          </cell>
          <cell r="F97" t="str">
            <v>108373WYP</v>
          </cell>
          <cell r="G97" t="str">
            <v>108373</v>
          </cell>
          <cell r="I97">
            <v>-2611770.0484615336</v>
          </cell>
          <cell r="L97" t="str">
            <v>535SG-U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61493.57180941882</v>
          </cell>
          <cell r="R97">
            <v>0</v>
          </cell>
          <cell r="S97">
            <v>0</v>
          </cell>
          <cell r="T97">
            <v>13437.274363551454</v>
          </cell>
        </row>
        <row r="98">
          <cell r="A98" t="str">
            <v>108DPID</v>
          </cell>
          <cell r="B98" t="str">
            <v>108DP</v>
          </cell>
          <cell r="D98">
            <v>-5430</v>
          </cell>
          <cell r="F98" t="str">
            <v>108373WYU</v>
          </cell>
          <cell r="G98" t="str">
            <v>108373</v>
          </cell>
          <cell r="I98">
            <v>-866372.92615384562</v>
          </cell>
          <cell r="L98" t="str">
            <v>537SG-P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72119.083138747126</v>
          </cell>
          <cell r="R98">
            <v>0</v>
          </cell>
          <cell r="S98">
            <v>0</v>
          </cell>
          <cell r="T98">
            <v>15759.109098208059</v>
          </cell>
        </row>
        <row r="99">
          <cell r="A99" t="str">
            <v>108DPOR</v>
          </cell>
          <cell r="B99" t="str">
            <v>108DP</v>
          </cell>
          <cell r="D99">
            <v>268255</v>
          </cell>
          <cell r="F99" t="str">
            <v>108DPCA</v>
          </cell>
          <cell r="G99" t="str">
            <v>108DP</v>
          </cell>
          <cell r="I99">
            <v>131782.65538461501</v>
          </cell>
          <cell r="L99" t="str">
            <v>539SG-P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-28634.265773853251</v>
          </cell>
          <cell r="R99">
            <v>0</v>
          </cell>
          <cell r="S99">
            <v>0</v>
          </cell>
          <cell r="T99">
            <v>-6257.0196214099797</v>
          </cell>
        </row>
        <row r="100">
          <cell r="A100" t="str">
            <v>108DPUT</v>
          </cell>
          <cell r="B100" t="str">
            <v>108DP</v>
          </cell>
          <cell r="D100">
            <v>794336</v>
          </cell>
          <cell r="F100" t="str">
            <v>108DPID</v>
          </cell>
          <cell r="G100" t="str">
            <v>108DP</v>
          </cell>
          <cell r="I100">
            <v>-13570.715384614999</v>
          </cell>
          <cell r="L100" t="str">
            <v>539SG-U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-9923.5883494867721</v>
          </cell>
          <cell r="R100">
            <v>0</v>
          </cell>
          <cell r="S100">
            <v>0</v>
          </cell>
          <cell r="T100">
            <v>-2168.453960297883</v>
          </cell>
        </row>
        <row r="101">
          <cell r="A101" t="str">
            <v>108DPWA</v>
          </cell>
          <cell r="B101" t="str">
            <v>108DP</v>
          </cell>
          <cell r="D101">
            <v>158474</v>
          </cell>
          <cell r="F101" t="str">
            <v>108DPOR</v>
          </cell>
          <cell r="G101" t="str">
            <v>108DP</v>
          </cell>
          <cell r="I101">
            <v>-104745.944615385</v>
          </cell>
          <cell r="L101" t="str">
            <v>545SG-P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2412.550127055702</v>
          </cell>
          <cell r="R101">
            <v>0</v>
          </cell>
          <cell r="S101">
            <v>0</v>
          </cell>
          <cell r="T101">
            <v>527.17864679480181</v>
          </cell>
        </row>
        <row r="102">
          <cell r="A102" t="str">
            <v>108DPWYU</v>
          </cell>
          <cell r="B102" t="str">
            <v>108DP</v>
          </cell>
          <cell r="D102">
            <v>718393</v>
          </cell>
          <cell r="F102" t="str">
            <v>108DPUT</v>
          </cell>
          <cell r="G102" t="str">
            <v>108DP</v>
          </cell>
          <cell r="I102">
            <v>1744335.8353846101</v>
          </cell>
          <cell r="L102" t="str">
            <v>545SG-U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1006.2494286751489</v>
          </cell>
          <cell r="R102">
            <v>0</v>
          </cell>
          <cell r="S102">
            <v>0</v>
          </cell>
          <cell r="T102">
            <v>219.88070059062431</v>
          </cell>
        </row>
        <row r="103">
          <cell r="A103" t="str">
            <v>108GPCA</v>
          </cell>
          <cell r="B103" t="str">
            <v>108GP</v>
          </cell>
          <cell r="D103">
            <v>-5759484.6299999999</v>
          </cell>
          <cell r="F103" t="str">
            <v>108DPWA</v>
          </cell>
          <cell r="G103" t="str">
            <v>108DP</v>
          </cell>
          <cell r="I103">
            <v>173781.84</v>
          </cell>
          <cell r="L103" t="str">
            <v>547NPCSE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10669434.030715028</v>
          </cell>
          <cell r="R103">
            <v>0</v>
          </cell>
          <cell r="S103">
            <v>0</v>
          </cell>
          <cell r="T103">
            <v>2396795.8611822571</v>
          </cell>
        </row>
        <row r="104">
          <cell r="A104" t="str">
            <v>108GPCN</v>
          </cell>
          <cell r="B104" t="str">
            <v>108GP</v>
          </cell>
          <cell r="D104">
            <v>-7957928.8099999996</v>
          </cell>
          <cell r="F104" t="str">
            <v>108DPWYP</v>
          </cell>
          <cell r="G104" t="str">
            <v>108DP</v>
          </cell>
          <cell r="I104">
            <v>-10575.733076922999</v>
          </cell>
          <cell r="L104" t="str">
            <v>548SG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-113853.78674283583</v>
          </cell>
          <cell r="R104">
            <v>0</v>
          </cell>
          <cell r="S104">
            <v>0</v>
          </cell>
          <cell r="T104">
            <v>-24878.772281014804</v>
          </cell>
        </row>
        <row r="105">
          <cell r="A105" t="str">
            <v>108GPDGP</v>
          </cell>
          <cell r="B105" t="str">
            <v>108GP</v>
          </cell>
          <cell r="D105">
            <v>-2891924.7399999998</v>
          </cell>
          <cell r="F105" t="str">
            <v>108DPWYU</v>
          </cell>
          <cell r="G105" t="str">
            <v>108DP</v>
          </cell>
          <cell r="I105">
            <v>307383.76923076902</v>
          </cell>
          <cell r="L105" t="str">
            <v>549SG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60929.708521030523</v>
          </cell>
          <cell r="R105">
            <v>0</v>
          </cell>
          <cell r="S105">
            <v>0</v>
          </cell>
          <cell r="T105">
            <v>13314.061717307879</v>
          </cell>
        </row>
        <row r="106">
          <cell r="A106" t="str">
            <v>108GPDGU</v>
          </cell>
          <cell r="B106" t="str">
            <v>108GP</v>
          </cell>
          <cell r="D106">
            <v>-4704226.6900000004</v>
          </cell>
          <cell r="F106" t="str">
            <v>108GPCA</v>
          </cell>
          <cell r="G106" t="str">
            <v>108GP</v>
          </cell>
          <cell r="I106">
            <v>-4537011.6161538372</v>
          </cell>
          <cell r="L106" t="str">
            <v>549SG-W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498114.63374455256</v>
          </cell>
          <cell r="R106">
            <v>0</v>
          </cell>
          <cell r="S106">
            <v>0</v>
          </cell>
          <cell r="T106">
            <v>108845.57200335372</v>
          </cell>
        </row>
        <row r="107">
          <cell r="A107" t="str">
            <v>108GPID</v>
          </cell>
          <cell r="B107" t="str">
            <v>108GP</v>
          </cell>
          <cell r="D107">
            <v>-10592156.360000001</v>
          </cell>
          <cell r="F107" t="str">
            <v>108GPCN</v>
          </cell>
          <cell r="G107" t="str">
            <v>108GP</v>
          </cell>
          <cell r="I107">
            <v>-7636797.1592307612</v>
          </cell>
          <cell r="L107" t="str">
            <v>553SG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-125121.82031995806</v>
          </cell>
          <cell r="R107">
            <v>0</v>
          </cell>
          <cell r="S107">
            <v>0</v>
          </cell>
          <cell r="T107">
            <v>-27341.007832769013</v>
          </cell>
        </row>
        <row r="108">
          <cell r="A108" t="str">
            <v>108GPOR</v>
          </cell>
          <cell r="B108" t="str">
            <v>108GP</v>
          </cell>
          <cell r="D108">
            <v>-50012187.040000007</v>
          </cell>
          <cell r="F108" t="str">
            <v>108GPDGP</v>
          </cell>
          <cell r="G108" t="str">
            <v>108GP</v>
          </cell>
          <cell r="I108">
            <v>-2829803.1284615304</v>
          </cell>
          <cell r="L108" t="str">
            <v>554SG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-157136.13861053222</v>
          </cell>
          <cell r="R108">
            <v>0</v>
          </cell>
          <cell r="S108">
            <v>0</v>
          </cell>
          <cell r="T108">
            <v>-34336.619988227161</v>
          </cell>
        </row>
        <row r="109">
          <cell r="A109" t="str">
            <v>108GPSE</v>
          </cell>
          <cell r="B109" t="str">
            <v>108GP</v>
          </cell>
          <cell r="D109">
            <v>-316242.07</v>
          </cell>
          <cell r="F109" t="str">
            <v>108GPDGU</v>
          </cell>
          <cell r="G109" t="str">
            <v>108GP</v>
          </cell>
          <cell r="I109">
            <v>-4652034.2607692275</v>
          </cell>
          <cell r="L109" t="str">
            <v>555NPCSE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2044811.2351454352</v>
          </cell>
          <cell r="R109">
            <v>0</v>
          </cell>
          <cell r="S109">
            <v>0</v>
          </cell>
          <cell r="T109">
            <v>459349.11741209868</v>
          </cell>
        </row>
        <row r="110">
          <cell r="A110" t="str">
            <v>108GPSG</v>
          </cell>
          <cell r="B110" t="str">
            <v>108GP</v>
          </cell>
          <cell r="D110">
            <v>-56539900.130000003</v>
          </cell>
          <cell r="F110" t="str">
            <v>108GPID</v>
          </cell>
          <cell r="G110" t="str">
            <v>108GP</v>
          </cell>
          <cell r="I110">
            <v>-10533084.336923039</v>
          </cell>
          <cell r="L110" t="str">
            <v>555NPCSG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35786922.846820086</v>
          </cell>
          <cell r="R110">
            <v>0</v>
          </cell>
          <cell r="S110">
            <v>0</v>
          </cell>
          <cell r="T110">
            <v>7819983.2400419191</v>
          </cell>
        </row>
        <row r="111">
          <cell r="A111" t="str">
            <v>108GPSO</v>
          </cell>
          <cell r="B111" t="str">
            <v>108GP</v>
          </cell>
          <cell r="D111">
            <v>-80951457.400000006</v>
          </cell>
          <cell r="F111" t="str">
            <v>108GPOR</v>
          </cell>
          <cell r="G111" t="str">
            <v>108GP</v>
          </cell>
          <cell r="I111">
            <v>-46443480.448461488</v>
          </cell>
          <cell r="L111" t="str">
            <v>557S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108GPSSGCH</v>
          </cell>
          <cell r="B112" t="str">
            <v>108GP</v>
          </cell>
          <cell r="D112">
            <v>-2027256.24</v>
          </cell>
          <cell r="F112" t="str">
            <v>108GPSE</v>
          </cell>
          <cell r="G112" t="str">
            <v>108GP</v>
          </cell>
          <cell r="I112">
            <v>-317476.75769230811</v>
          </cell>
          <cell r="L112" t="str">
            <v>557SE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-622391.19732898264</v>
          </cell>
          <cell r="R112">
            <v>0</v>
          </cell>
          <cell r="S112">
            <v>0</v>
          </cell>
          <cell r="T112">
            <v>-139814.78694183406</v>
          </cell>
        </row>
        <row r="113">
          <cell r="A113" t="str">
            <v>108GPSSGCT</v>
          </cell>
          <cell r="B113" t="str">
            <v>108GP</v>
          </cell>
          <cell r="D113">
            <v>-47439.95</v>
          </cell>
          <cell r="F113" t="str">
            <v>108GPSG</v>
          </cell>
          <cell r="G113" t="str">
            <v>108GP</v>
          </cell>
          <cell r="I113">
            <v>-53147080.813846134</v>
          </cell>
          <cell r="L113" t="str">
            <v>557SG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1533174.636878666</v>
          </cell>
          <cell r="R113">
            <v>0</v>
          </cell>
          <cell r="S113">
            <v>0</v>
          </cell>
          <cell r="T113">
            <v>335021.81832640746</v>
          </cell>
        </row>
        <row r="114">
          <cell r="A114" t="str">
            <v>108GPUT</v>
          </cell>
          <cell r="B114" t="str">
            <v>108GP</v>
          </cell>
          <cell r="D114">
            <v>-56559729.119999997</v>
          </cell>
          <cell r="F114" t="str">
            <v>108GPSO</v>
          </cell>
          <cell r="G114" t="str">
            <v>108GP</v>
          </cell>
          <cell r="I114">
            <v>-76768612.085384563</v>
          </cell>
          <cell r="L114" t="str">
            <v>560SG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14835.540210327687</v>
          </cell>
          <cell r="R114">
            <v>0</v>
          </cell>
          <cell r="S114">
            <v>0</v>
          </cell>
          <cell r="T114">
            <v>3241.7896419400881</v>
          </cell>
        </row>
        <row r="115">
          <cell r="A115" t="str">
            <v>108GPWA</v>
          </cell>
          <cell r="B115" t="str">
            <v>108GP</v>
          </cell>
          <cell r="D115">
            <v>-17849913.370000001</v>
          </cell>
          <cell r="F115" t="str">
            <v>108GPSSGCH</v>
          </cell>
          <cell r="G115" t="str">
            <v>108GP</v>
          </cell>
          <cell r="I115">
            <v>-1936788.69846153</v>
          </cell>
          <cell r="L115" t="str">
            <v>565NPCSE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-36956.112133313167</v>
          </cell>
          <cell r="R115">
            <v>0</v>
          </cell>
          <cell r="S115">
            <v>0</v>
          </cell>
          <cell r="T115">
            <v>-8301.8702165007271</v>
          </cell>
        </row>
        <row r="116">
          <cell r="A116" t="str">
            <v>108GPWYP</v>
          </cell>
          <cell r="B116" t="str">
            <v>108GP</v>
          </cell>
          <cell r="D116">
            <v>-18148649.91</v>
          </cell>
          <cell r="F116" t="str">
            <v>108GPSSGCT</v>
          </cell>
          <cell r="G116" t="str">
            <v>108GP</v>
          </cell>
          <cell r="I116">
            <v>-43929.650769230997</v>
          </cell>
          <cell r="L116" t="str">
            <v>565NPCSG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198696.89650377724</v>
          </cell>
          <cell r="R116">
            <v>0</v>
          </cell>
          <cell r="S116">
            <v>0</v>
          </cell>
          <cell r="T116">
            <v>43418.273405586951</v>
          </cell>
        </row>
        <row r="117">
          <cell r="A117" t="str">
            <v>108GPWYU</v>
          </cell>
          <cell r="B117" t="str">
            <v>108GP</v>
          </cell>
          <cell r="D117">
            <v>-4308371.8400000008</v>
          </cell>
          <cell r="F117" t="str">
            <v>108GPUT</v>
          </cell>
          <cell r="G117" t="str">
            <v>108GP</v>
          </cell>
          <cell r="I117">
            <v>-54577929.458461508</v>
          </cell>
          <cell r="L117" t="str">
            <v>566SG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-120347.4930186337</v>
          </cell>
          <cell r="R117">
            <v>0</v>
          </cell>
          <cell r="S117">
            <v>0</v>
          </cell>
          <cell r="T117">
            <v>-26297.745196340675</v>
          </cell>
        </row>
        <row r="118">
          <cell r="A118" t="str">
            <v>108HPDGP</v>
          </cell>
          <cell r="B118" t="str">
            <v>108HP</v>
          </cell>
          <cell r="D118">
            <v>-154090742.02000001</v>
          </cell>
          <cell r="F118" t="str">
            <v>108GPWA</v>
          </cell>
          <cell r="G118" t="str">
            <v>108GP</v>
          </cell>
          <cell r="I118">
            <v>-17308033.979230743</v>
          </cell>
          <cell r="L118" t="str">
            <v>571SG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33019.656481562255</v>
          </cell>
          <cell r="R118">
            <v>0</v>
          </cell>
          <cell r="S118">
            <v>0</v>
          </cell>
          <cell r="T118">
            <v>7215.2937368489711</v>
          </cell>
        </row>
        <row r="119">
          <cell r="A119" t="str">
            <v>108HPDGU</v>
          </cell>
          <cell r="B119" t="str">
            <v>108HP</v>
          </cell>
          <cell r="D119">
            <v>-29282039.789999999</v>
          </cell>
          <cell r="F119" t="str">
            <v>108GPWYP</v>
          </cell>
          <cell r="G119" t="str">
            <v>108GP</v>
          </cell>
          <cell r="I119">
            <v>-17617114.4861538</v>
          </cell>
          <cell r="L119" t="str">
            <v>580S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13146.246158694566</v>
          </cell>
          <cell r="R119">
            <v>0</v>
          </cell>
          <cell r="S119">
            <v>0</v>
          </cell>
          <cell r="T119">
            <v>1636.5875296679135</v>
          </cell>
        </row>
        <row r="120">
          <cell r="A120" t="str">
            <v>108HPSG-P</v>
          </cell>
          <cell r="B120" t="str">
            <v>108HP</v>
          </cell>
          <cell r="D120">
            <v>-59466658.18</v>
          </cell>
          <cell r="F120" t="str">
            <v>108GPWYU</v>
          </cell>
          <cell r="G120" t="str">
            <v>108GP</v>
          </cell>
          <cell r="I120">
            <v>-4163686.4623076832</v>
          </cell>
          <cell r="L120" t="str">
            <v>580SNPD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19910.042204773639</v>
          </cell>
          <cell r="R120">
            <v>0</v>
          </cell>
          <cell r="S120">
            <v>0</v>
          </cell>
          <cell r="T120">
            <v>3994.3850574736093</v>
          </cell>
        </row>
        <row r="121">
          <cell r="A121" t="str">
            <v>108HPSG-U</v>
          </cell>
          <cell r="B121" t="str">
            <v>108HP</v>
          </cell>
          <cell r="D121">
            <v>-18880959.629999999</v>
          </cell>
          <cell r="F121" t="str">
            <v>108HPDGP</v>
          </cell>
          <cell r="G121" t="str">
            <v>108HP</v>
          </cell>
          <cell r="I121">
            <v>-153958966.43307677</v>
          </cell>
          <cell r="L121" t="str">
            <v>593S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218695.94213033753</v>
          </cell>
          <cell r="R121">
            <v>0</v>
          </cell>
          <cell r="S121">
            <v>0</v>
          </cell>
          <cell r="T121">
            <v>4140.8561345559574</v>
          </cell>
        </row>
        <row r="122">
          <cell r="A122" t="str">
            <v>108MPSE</v>
          </cell>
          <cell r="B122" t="str">
            <v>108MP</v>
          </cell>
          <cell r="D122">
            <v>-157583795.72999999</v>
          </cell>
          <cell r="F122" t="str">
            <v>108HPDGU</v>
          </cell>
          <cell r="G122" t="str">
            <v>108HP</v>
          </cell>
          <cell r="I122">
            <v>-29283314.227692239</v>
          </cell>
          <cell r="L122" t="str">
            <v>593SNPD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5234.0078678656828</v>
          </cell>
          <cell r="R122">
            <v>0</v>
          </cell>
          <cell r="S122">
            <v>0</v>
          </cell>
          <cell r="T122">
            <v>1050.0551733179855</v>
          </cell>
        </row>
        <row r="123">
          <cell r="A123" t="str">
            <v>108OPDGU</v>
          </cell>
          <cell r="B123" t="str">
            <v>108OP</v>
          </cell>
          <cell r="D123">
            <v>-1022121.13</v>
          </cell>
          <cell r="F123" t="str">
            <v>108HPSG-P</v>
          </cell>
          <cell r="G123" t="str">
            <v>108HP</v>
          </cell>
          <cell r="I123">
            <v>-65012730.505384535</v>
          </cell>
          <cell r="L123" t="str">
            <v>598S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-27340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108OPSG</v>
          </cell>
          <cell r="B124" t="str">
            <v>108OP</v>
          </cell>
          <cell r="D124">
            <v>-196629621.43000001</v>
          </cell>
          <cell r="F124" t="str">
            <v>108HPSG-U</v>
          </cell>
          <cell r="G124" t="str">
            <v>108HP</v>
          </cell>
          <cell r="I124">
            <v>-17486803.424615301</v>
          </cell>
          <cell r="L124" t="str">
            <v>902S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-321453.71808335889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108OPSG-W</v>
          </cell>
          <cell r="B125" t="str">
            <v>108OP</v>
          </cell>
          <cell r="D125">
            <v>-262558860.97</v>
          </cell>
          <cell r="F125" t="str">
            <v>108MPSE</v>
          </cell>
          <cell r="G125" t="str">
            <v>108MP</v>
          </cell>
          <cell r="I125">
            <v>-156981747.65538424</v>
          </cell>
          <cell r="L125" t="str">
            <v>903CN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16324.053880482481</v>
          </cell>
          <cell r="R125">
            <v>0</v>
          </cell>
          <cell r="S125">
            <v>0</v>
          </cell>
          <cell r="T125">
            <v>2104.0568841897657</v>
          </cell>
        </row>
        <row r="126">
          <cell r="A126" t="str">
            <v>108OPSSGCT</v>
          </cell>
          <cell r="B126" t="str">
            <v>108OP</v>
          </cell>
          <cell r="D126">
            <v>-23103105.969999999</v>
          </cell>
          <cell r="F126" t="str">
            <v>108OPDGU</v>
          </cell>
          <cell r="G126" t="str">
            <v>108OP</v>
          </cell>
          <cell r="I126">
            <v>-1506192.7592307599</v>
          </cell>
          <cell r="L126" t="str">
            <v>903S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11093.473619484212</v>
          </cell>
          <cell r="R126">
            <v>0</v>
          </cell>
          <cell r="S126">
            <v>0</v>
          </cell>
          <cell r="T126">
            <v>2033.0050634376712</v>
          </cell>
        </row>
        <row r="127">
          <cell r="A127" t="str">
            <v>108SPDGP</v>
          </cell>
          <cell r="B127" t="str">
            <v>108SP</v>
          </cell>
          <cell r="D127">
            <v>-763909636.21000004</v>
          </cell>
          <cell r="F127" t="str">
            <v>108OPSG</v>
          </cell>
          <cell r="G127" t="str">
            <v>108OP</v>
          </cell>
          <cell r="I127">
            <v>-190504833.95076832</v>
          </cell>
          <cell r="L127" t="str">
            <v>904S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44198.266061805967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108SPDGU</v>
          </cell>
          <cell r="B128" t="str">
            <v>108SP</v>
          </cell>
          <cell r="D128">
            <v>-858585797</v>
          </cell>
          <cell r="F128" t="str">
            <v>108OPSG-W</v>
          </cell>
          <cell r="G128" t="str">
            <v>108OP</v>
          </cell>
          <cell r="I128">
            <v>-225445477.0923073</v>
          </cell>
          <cell r="L128" t="str">
            <v>908CN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1240.6246786490763</v>
          </cell>
          <cell r="R128">
            <v>0</v>
          </cell>
          <cell r="S128">
            <v>0</v>
          </cell>
          <cell r="T128">
            <v>159.90788286531628</v>
          </cell>
        </row>
        <row r="129">
          <cell r="A129" t="str">
            <v>108SPSG</v>
          </cell>
          <cell r="B129" t="str">
            <v>108SP</v>
          </cell>
          <cell r="D129">
            <v>-648069341.21000004</v>
          </cell>
          <cell r="F129" t="str">
            <v>108OPSSGCT</v>
          </cell>
          <cell r="G129" t="str">
            <v>108OP</v>
          </cell>
          <cell r="I129">
            <v>-21791204.879999898</v>
          </cell>
          <cell r="L129" t="str">
            <v>908OTHER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108SPSSGCH</v>
          </cell>
          <cell r="B130" t="str">
            <v>108SP</v>
          </cell>
          <cell r="D130">
            <v>-168736990.87</v>
          </cell>
          <cell r="F130" t="str">
            <v>108SPDGP</v>
          </cell>
          <cell r="G130" t="str">
            <v>108SP</v>
          </cell>
          <cell r="I130">
            <v>-779210671.59769201</v>
          </cell>
          <cell r="L130" t="str">
            <v>908S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-3881186.021453395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108TPDGP</v>
          </cell>
          <cell r="B131" t="str">
            <v>108TP</v>
          </cell>
          <cell r="D131">
            <v>-376197380.80000001</v>
          </cell>
          <cell r="F131" t="str">
            <v>108SPDGU</v>
          </cell>
          <cell r="G131" t="str">
            <v>108SP</v>
          </cell>
          <cell r="I131">
            <v>-880645918.81307662</v>
          </cell>
          <cell r="L131" t="str">
            <v>909CN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-13244.69307242485</v>
          </cell>
          <cell r="R131">
            <v>0</v>
          </cell>
          <cell r="S131">
            <v>0</v>
          </cell>
          <cell r="T131">
            <v>-1707.1487169823242</v>
          </cell>
        </row>
        <row r="132">
          <cell r="A132" t="str">
            <v>108TPDGU</v>
          </cell>
          <cell r="B132" t="str">
            <v>108TP</v>
          </cell>
          <cell r="D132">
            <v>-406922991.31999999</v>
          </cell>
          <cell r="F132" t="str">
            <v>108SPSE</v>
          </cell>
          <cell r="G132" t="str">
            <v>108SP</v>
          </cell>
          <cell r="I132">
            <v>0</v>
          </cell>
          <cell r="L132" t="str">
            <v>909S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-52198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108TPSG</v>
          </cell>
          <cell r="B133" t="str">
            <v>108TP</v>
          </cell>
          <cell r="D133">
            <v>-442788488.56</v>
          </cell>
          <cell r="F133" t="str">
            <v>108SPSG</v>
          </cell>
          <cell r="G133" t="str">
            <v>108SP</v>
          </cell>
          <cell r="I133">
            <v>-635596675.86846077</v>
          </cell>
          <cell r="L133" t="str">
            <v>920S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1362433.6250610696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111390OR</v>
          </cell>
          <cell r="B134" t="str">
            <v>111390</v>
          </cell>
          <cell r="D134">
            <v>-2228996.69</v>
          </cell>
          <cell r="F134" t="str">
            <v>108SPSG-W</v>
          </cell>
          <cell r="G134" t="str">
            <v>108SP</v>
          </cell>
          <cell r="I134">
            <v>0</v>
          </cell>
          <cell r="L134" t="str">
            <v>920SO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83159.5874377156</v>
          </cell>
          <cell r="R134">
            <v>0</v>
          </cell>
          <cell r="S134">
            <v>0</v>
          </cell>
          <cell r="T134">
            <v>17837.625293737725</v>
          </cell>
        </row>
        <row r="135">
          <cell r="A135" t="str">
            <v>111390SG</v>
          </cell>
          <cell r="B135" t="str">
            <v>111390</v>
          </cell>
          <cell r="D135">
            <v>-4851831.1100000003</v>
          </cell>
          <cell r="F135" t="str">
            <v>108SPSSGCH</v>
          </cell>
          <cell r="G135" t="str">
            <v>108SP</v>
          </cell>
          <cell r="I135">
            <v>-168228796.08538446</v>
          </cell>
          <cell r="L135" t="str">
            <v>921SO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-3467.4586786670448</v>
          </cell>
          <cell r="R135">
            <v>0</v>
          </cell>
          <cell r="S135">
            <v>0</v>
          </cell>
          <cell r="T135">
            <v>-743.76545792638353</v>
          </cell>
        </row>
        <row r="136">
          <cell r="A136" t="str">
            <v>111390SO</v>
          </cell>
          <cell r="B136" t="str">
            <v>111390</v>
          </cell>
          <cell r="D136">
            <v>754781.55</v>
          </cell>
          <cell r="F136" t="str">
            <v>108TPDGP</v>
          </cell>
          <cell r="G136" t="str">
            <v>108TP</v>
          </cell>
          <cell r="I136">
            <v>-374414790.97846061</v>
          </cell>
          <cell r="L136" t="str">
            <v>923SO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-11867.952241843808</v>
          </cell>
          <cell r="R136">
            <v>0</v>
          </cell>
          <cell r="S136">
            <v>0</v>
          </cell>
          <cell r="T136">
            <v>-2545.6605980944701</v>
          </cell>
        </row>
        <row r="137">
          <cell r="A137" t="str">
            <v>111390UT</v>
          </cell>
          <cell r="B137" t="str">
            <v>111390</v>
          </cell>
          <cell r="D137">
            <v>-2292786.64</v>
          </cell>
          <cell r="F137" t="str">
            <v>108TPDGU</v>
          </cell>
          <cell r="G137" t="str">
            <v>108TP</v>
          </cell>
          <cell r="I137">
            <v>-397338606.92384595</v>
          </cell>
          <cell r="L137" t="str">
            <v>924S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-271760.96000000008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111390WYP</v>
          </cell>
          <cell r="B138" t="str">
            <v>111390</v>
          </cell>
          <cell r="D138">
            <v>-885756.41</v>
          </cell>
          <cell r="F138" t="str">
            <v>108TPSG</v>
          </cell>
          <cell r="G138" t="str">
            <v>108TP</v>
          </cell>
          <cell r="I138">
            <v>-424868460.38538426</v>
          </cell>
          <cell r="L138" t="str">
            <v>924SG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287905.50917450729</v>
          </cell>
          <cell r="R138">
            <v>0</v>
          </cell>
          <cell r="S138">
            <v>0</v>
          </cell>
          <cell r="T138">
            <v>62911.702861327067</v>
          </cell>
        </row>
        <row r="139">
          <cell r="A139" t="str">
            <v>111GPCA</v>
          </cell>
          <cell r="B139" t="str">
            <v>111GP</v>
          </cell>
          <cell r="D139">
            <v>-265429.77</v>
          </cell>
          <cell r="F139" t="str">
            <v>111390OR</v>
          </cell>
          <cell r="G139" t="str">
            <v>111390</v>
          </cell>
          <cell r="I139">
            <v>-1953433.13846153</v>
          </cell>
          <cell r="L139" t="str">
            <v>924SO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-1163195.4527852715</v>
          </cell>
          <cell r="R139">
            <v>0</v>
          </cell>
          <cell r="S139">
            <v>0</v>
          </cell>
          <cell r="T139">
            <v>-249503.93898603058</v>
          </cell>
        </row>
        <row r="140">
          <cell r="A140" t="str">
            <v>111GPCN</v>
          </cell>
          <cell r="B140" t="str">
            <v>111GP</v>
          </cell>
          <cell r="D140">
            <v>-2997909.68</v>
          </cell>
          <cell r="F140" t="str">
            <v>111390SG</v>
          </cell>
          <cell r="G140" t="str">
            <v>111390</v>
          </cell>
          <cell r="I140">
            <v>-3500718.0161538399</v>
          </cell>
          <cell r="L140" t="str">
            <v>925SO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74074.441071988971</v>
          </cell>
          <cell r="R140">
            <v>0</v>
          </cell>
          <cell r="S140">
            <v>0</v>
          </cell>
          <cell r="T140">
            <v>15888.873001863125</v>
          </cell>
        </row>
        <row r="141">
          <cell r="A141" t="str">
            <v>111GPOR</v>
          </cell>
          <cell r="B141" t="str">
            <v>111GP</v>
          </cell>
          <cell r="D141">
            <v>-3823286.57</v>
          </cell>
          <cell r="F141" t="str">
            <v>111390SO</v>
          </cell>
          <cell r="G141" t="str">
            <v>111390</v>
          </cell>
          <cell r="I141">
            <v>1052673.2276923</v>
          </cell>
          <cell r="L141" t="str">
            <v>928S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111GPSO</v>
          </cell>
          <cell r="B142" t="str">
            <v>111GP</v>
          </cell>
          <cell r="D142">
            <v>-11883506.440000001</v>
          </cell>
          <cell r="F142" t="str">
            <v>111390UT</v>
          </cell>
          <cell r="G142" t="str">
            <v>111390</v>
          </cell>
          <cell r="I142">
            <v>-2691323.8746153801</v>
          </cell>
          <cell r="L142" t="str">
            <v>930S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559135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111GPUT</v>
          </cell>
          <cell r="B143" t="str">
            <v>111GP</v>
          </cell>
          <cell r="D143">
            <v>-12509.41</v>
          </cell>
          <cell r="F143" t="str">
            <v>111390WYP</v>
          </cell>
          <cell r="G143" t="str">
            <v>111390</v>
          </cell>
          <cell r="I143">
            <v>-795910.13769230805</v>
          </cell>
          <cell r="L143" t="str">
            <v>930SO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-387.01385749934747</v>
          </cell>
          <cell r="R143">
            <v>0</v>
          </cell>
          <cell r="S143">
            <v>0</v>
          </cell>
          <cell r="T143">
            <v>-83.013978138453908</v>
          </cell>
        </row>
        <row r="144">
          <cell r="A144" t="str">
            <v>111GPWA</v>
          </cell>
          <cell r="B144" t="str">
            <v>111GP</v>
          </cell>
          <cell r="D144">
            <v>-1591265.52</v>
          </cell>
          <cell r="F144" t="str">
            <v>111GPCA</v>
          </cell>
          <cell r="G144" t="str">
            <v>111GP</v>
          </cell>
          <cell r="I144">
            <v>-1113431.5223076886</v>
          </cell>
          <cell r="L144" t="str">
            <v>935S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-62.890162976681111</v>
          </cell>
        </row>
        <row r="145">
          <cell r="A145" t="str">
            <v>111GPWYP</v>
          </cell>
          <cell r="B145" t="str">
            <v>111GP</v>
          </cell>
          <cell r="D145">
            <v>-7416004.8899999997</v>
          </cell>
          <cell r="F145" t="str">
            <v>111GPCN</v>
          </cell>
          <cell r="G145" t="str">
            <v>111GP</v>
          </cell>
          <cell r="I145">
            <v>-2861226.2115384601</v>
          </cell>
          <cell r="L145" t="str">
            <v>935SO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2353.9184858138815</v>
          </cell>
          <cell r="R145">
            <v>0</v>
          </cell>
          <cell r="S145">
            <v>0</v>
          </cell>
          <cell r="T145">
            <v>504.91250877595661</v>
          </cell>
        </row>
        <row r="146">
          <cell r="A146" t="str">
            <v>111GPWYU</v>
          </cell>
          <cell r="B146" t="str">
            <v>111GP</v>
          </cell>
          <cell r="D146">
            <v>-38713.21</v>
          </cell>
          <cell r="F146" t="str">
            <v>111GPOR</v>
          </cell>
          <cell r="G146" t="str">
            <v>111GP</v>
          </cell>
          <cell r="I146">
            <v>-6562715.2084615296</v>
          </cell>
          <cell r="L146" t="str">
            <v>CWCS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371215.90662509575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111HPSG-P</v>
          </cell>
          <cell r="B147" t="str">
            <v>111HP</v>
          </cell>
          <cell r="D147">
            <v>-343437.31</v>
          </cell>
          <cell r="F147" t="str">
            <v>111GPSO</v>
          </cell>
          <cell r="G147" t="str">
            <v>111GP</v>
          </cell>
          <cell r="I147">
            <v>-11342245.584615322</v>
          </cell>
          <cell r="L147" t="str">
            <v>SCHMAPSO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-182611.31305864308</v>
          </cell>
          <cell r="R147">
            <v>0</v>
          </cell>
          <cell r="S147">
            <v>0</v>
          </cell>
          <cell r="T147">
            <v>-39169.893419411012</v>
          </cell>
        </row>
        <row r="148">
          <cell r="A148" t="str">
            <v>111HPSG-U</v>
          </cell>
          <cell r="B148" t="str">
            <v>111HP</v>
          </cell>
          <cell r="D148">
            <v>-483467.52000000002</v>
          </cell>
          <cell r="F148" t="str">
            <v>111GPUT</v>
          </cell>
          <cell r="G148" t="str">
            <v>111GP</v>
          </cell>
          <cell r="I148">
            <v>-12124.898461538</v>
          </cell>
          <cell r="L148" t="str">
            <v>SCHMATS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-562657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111IPCN</v>
          </cell>
          <cell r="B149" t="str">
            <v>111IP</v>
          </cell>
          <cell r="D149">
            <v>-100780296.16</v>
          </cell>
          <cell r="F149" t="str">
            <v>111GPWA</v>
          </cell>
          <cell r="G149" t="str">
            <v>111GP</v>
          </cell>
          <cell r="I149">
            <v>-1532782.92307692</v>
          </cell>
          <cell r="L149" t="str">
            <v>SCHMATSE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1284.0389529079948</v>
          </cell>
          <cell r="R149">
            <v>0</v>
          </cell>
          <cell r="S149">
            <v>0</v>
          </cell>
          <cell r="T149">
            <v>288.44821937761526</v>
          </cell>
        </row>
        <row r="150">
          <cell r="A150" t="str">
            <v>111IPDGU</v>
          </cell>
          <cell r="B150" t="str">
            <v>111IP</v>
          </cell>
          <cell r="D150">
            <v>-366154.57</v>
          </cell>
          <cell r="F150" t="str">
            <v>111GPWYP</v>
          </cell>
          <cell r="G150" t="str">
            <v>111GP</v>
          </cell>
          <cell r="I150">
            <v>-7099437.1746153757</v>
          </cell>
          <cell r="L150" t="str">
            <v>SCHMATSG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2428706.0999911027</v>
          </cell>
          <cell r="R150">
            <v>0</v>
          </cell>
          <cell r="S150">
            <v>0</v>
          </cell>
          <cell r="T150">
            <v>530708.97093365493</v>
          </cell>
        </row>
        <row r="151">
          <cell r="A151" t="str">
            <v>111IPID</v>
          </cell>
          <cell r="B151" t="str">
            <v>111IP</v>
          </cell>
          <cell r="D151">
            <v>-777212.79</v>
          </cell>
          <cell r="F151" t="str">
            <v>111GPWYU</v>
          </cell>
          <cell r="G151" t="str">
            <v>111GP</v>
          </cell>
          <cell r="I151">
            <v>-36320.021538462002</v>
          </cell>
          <cell r="L151" t="str">
            <v>SCHMATSO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-1109973.6266822796</v>
          </cell>
          <cell r="R151">
            <v>0</v>
          </cell>
          <cell r="S151">
            <v>0</v>
          </cell>
          <cell r="T151">
            <v>-238087.9252620005</v>
          </cell>
        </row>
        <row r="152">
          <cell r="A152" t="str">
            <v>111IPOR</v>
          </cell>
          <cell r="B152" t="str">
            <v>111IP</v>
          </cell>
          <cell r="D152">
            <v>-58752.14</v>
          </cell>
          <cell r="F152" t="str">
            <v>111HPSG-P</v>
          </cell>
          <cell r="G152" t="str">
            <v>111HP</v>
          </cell>
          <cell r="I152">
            <v>-239545.69</v>
          </cell>
          <cell r="L152" t="str">
            <v>SCHMATTROJD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-1770.1218152542876</v>
          </cell>
          <cell r="R152">
            <v>0</v>
          </cell>
          <cell r="S152">
            <v>0</v>
          </cell>
          <cell r="T152">
            <v>-388.90744394166114</v>
          </cell>
        </row>
        <row r="153">
          <cell r="A153" t="str">
            <v>111IPSE</v>
          </cell>
          <cell r="B153" t="str">
            <v>111IP</v>
          </cell>
          <cell r="D153">
            <v>-1620448.1300000001</v>
          </cell>
          <cell r="F153" t="str">
            <v>111HPSG-U</v>
          </cell>
          <cell r="G153" t="str">
            <v>111HP</v>
          </cell>
          <cell r="I153">
            <v>-460258.84384615399</v>
          </cell>
          <cell r="L153" t="str">
            <v>SCHMDPSO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-1063417.2981169359</v>
          </cell>
          <cell r="R153">
            <v>0</v>
          </cell>
          <cell r="S153">
            <v>0</v>
          </cell>
          <cell r="T153">
            <v>-228101.65224660435</v>
          </cell>
        </row>
        <row r="154">
          <cell r="A154" t="str">
            <v>111IPSG</v>
          </cell>
          <cell r="B154" t="str">
            <v>111IP</v>
          </cell>
          <cell r="D154">
            <v>-46823241.039999999</v>
          </cell>
          <cell r="F154" t="str">
            <v>111IPCN</v>
          </cell>
          <cell r="G154" t="str">
            <v>111IP</v>
          </cell>
          <cell r="I154">
            <v>-97865122.460769206</v>
          </cell>
          <cell r="L154" t="str">
            <v>SCHMDTS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119599.73112697364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111IPSG-P</v>
          </cell>
          <cell r="B155" t="str">
            <v>111IP</v>
          </cell>
          <cell r="D155">
            <v>-24955199.969999999</v>
          </cell>
          <cell r="F155" t="str">
            <v>111IPDGU</v>
          </cell>
          <cell r="G155" t="str">
            <v>111IP</v>
          </cell>
          <cell r="I155">
            <v>-357775.41076923098</v>
          </cell>
          <cell r="L155" t="str">
            <v>SCHMDTSE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1756215.5290799809</v>
          </cell>
          <cell r="R155">
            <v>0</v>
          </cell>
          <cell r="S155">
            <v>0</v>
          </cell>
          <cell r="T155">
            <v>394518.59389403951</v>
          </cell>
        </row>
        <row r="156">
          <cell r="A156" t="str">
            <v>111IPSG-U</v>
          </cell>
          <cell r="B156" t="str">
            <v>111IP</v>
          </cell>
          <cell r="D156">
            <v>-3677510.42</v>
          </cell>
          <cell r="F156" t="str">
            <v>111IPID</v>
          </cell>
          <cell r="G156" t="str">
            <v>111IP</v>
          </cell>
          <cell r="I156">
            <v>-766962.30076923105</v>
          </cell>
          <cell r="L156" t="str">
            <v>SCHMDTSG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52422884.118146718</v>
          </cell>
          <cell r="R156">
            <v>0</v>
          </cell>
          <cell r="S156">
            <v>0</v>
          </cell>
          <cell r="T156">
            <v>11455192.081008818</v>
          </cell>
        </row>
        <row r="157">
          <cell r="A157" t="str">
            <v>111IPSO</v>
          </cell>
          <cell r="B157" t="str">
            <v>111IP</v>
          </cell>
          <cell r="D157">
            <v>-273680285.88000005</v>
          </cell>
          <cell r="F157" t="str">
            <v>111IPOR</v>
          </cell>
          <cell r="G157" t="str">
            <v>111IP</v>
          </cell>
          <cell r="I157">
            <v>-52868.38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111IPSSGCH</v>
          </cell>
          <cell r="B158" t="str">
            <v>111IP</v>
          </cell>
          <cell r="D158">
            <v>-248590.87</v>
          </cell>
          <cell r="F158" t="str">
            <v>111IPSE</v>
          </cell>
          <cell r="G158" t="str">
            <v>111IP</v>
          </cell>
          <cell r="I158">
            <v>-1456972.5723076917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111IPUT</v>
          </cell>
          <cell r="B159" t="str">
            <v>111IP</v>
          </cell>
          <cell r="D159">
            <v>-35873.21</v>
          </cell>
          <cell r="F159" t="str">
            <v>111IPSG</v>
          </cell>
          <cell r="G159" t="str">
            <v>111IP</v>
          </cell>
          <cell r="I159">
            <v>-48348474.58461532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111IPWA</v>
          </cell>
          <cell r="B160" t="str">
            <v>111IP</v>
          </cell>
          <cell r="D160">
            <v>-2005.57</v>
          </cell>
          <cell r="F160" t="str">
            <v>111IPSG-P</v>
          </cell>
          <cell r="G160" t="str">
            <v>111IP</v>
          </cell>
          <cell r="I160">
            <v>-19513838.119230676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111IPWYP</v>
          </cell>
          <cell r="B161" t="str">
            <v>111IP</v>
          </cell>
          <cell r="D161">
            <v>-302122.28999999998</v>
          </cell>
          <cell r="F161" t="str">
            <v>111IPSG-U</v>
          </cell>
          <cell r="G161" t="str">
            <v>111IP</v>
          </cell>
          <cell r="I161">
            <v>-3531514.5853846101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114DGP</v>
          </cell>
          <cell r="B162" t="str">
            <v>114</v>
          </cell>
          <cell r="D162">
            <v>14560710.68</v>
          </cell>
          <cell r="F162" t="str">
            <v>111IPSO</v>
          </cell>
          <cell r="G162" t="str">
            <v>111IP</v>
          </cell>
          <cell r="I162">
            <v>-267479950.93692309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114SG</v>
          </cell>
          <cell r="B163" t="str">
            <v>114</v>
          </cell>
          <cell r="D163">
            <v>144614797.34</v>
          </cell>
          <cell r="F163" t="str">
            <v>111IPSSGCH</v>
          </cell>
          <cell r="G163" t="str">
            <v>111IP</v>
          </cell>
          <cell r="I163">
            <v>-176228.215384615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115DGP</v>
          </cell>
          <cell r="B164" t="str">
            <v>115</v>
          </cell>
          <cell r="D164">
            <v>-13549867.039999999</v>
          </cell>
          <cell r="F164" t="str">
            <v>111IPUT</v>
          </cell>
          <cell r="G164" t="str">
            <v>111IP</v>
          </cell>
          <cell r="I164">
            <v>-34282.219999999616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115SG</v>
          </cell>
          <cell r="B165" t="str">
            <v>115</v>
          </cell>
          <cell r="D165">
            <v>-93819368.140000001</v>
          </cell>
          <cell r="F165" t="str">
            <v>111IPWA</v>
          </cell>
          <cell r="G165" t="str">
            <v>111IP</v>
          </cell>
          <cell r="I165">
            <v>-1914.0861538459999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124CA</v>
          </cell>
          <cell r="B166" t="str">
            <v>124</v>
          </cell>
          <cell r="D166">
            <v>393172.38</v>
          </cell>
          <cell r="F166" t="str">
            <v>111IPWYP</v>
          </cell>
          <cell r="G166" t="str">
            <v>111IP</v>
          </cell>
          <cell r="I166">
            <v>-263219.63769230741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124ID</v>
          </cell>
          <cell r="B167" t="str">
            <v>124</v>
          </cell>
          <cell r="D167">
            <v>17782.310000000001</v>
          </cell>
          <cell r="F167" t="str">
            <v>114DGP</v>
          </cell>
          <cell r="G167" t="str">
            <v>114</v>
          </cell>
          <cell r="I167">
            <v>14560710.68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124OR</v>
          </cell>
          <cell r="B168" t="str">
            <v>124</v>
          </cell>
          <cell r="D168">
            <v>0.17</v>
          </cell>
          <cell r="F168" t="str">
            <v>114SG</v>
          </cell>
          <cell r="G168" t="str">
            <v>114</v>
          </cell>
          <cell r="I168">
            <v>144614797.33999899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124OTHER</v>
          </cell>
          <cell r="B169" t="str">
            <v>124</v>
          </cell>
          <cell r="D169">
            <v>-5387525.1900000004</v>
          </cell>
          <cell r="F169" t="str">
            <v>115DGP</v>
          </cell>
          <cell r="G169" t="str">
            <v>115</v>
          </cell>
          <cell r="I169">
            <v>-13218941.793076901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124SO</v>
          </cell>
          <cell r="B170" t="str">
            <v>124</v>
          </cell>
          <cell r="D170">
            <v>-4453.6899999999996</v>
          </cell>
          <cell r="F170" t="str">
            <v>115SG</v>
          </cell>
          <cell r="G170" t="str">
            <v>115</v>
          </cell>
          <cell r="I170">
            <v>-91388308.543846101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124UT</v>
          </cell>
          <cell r="B171" t="str">
            <v>124</v>
          </cell>
          <cell r="D171">
            <v>4727063.57</v>
          </cell>
          <cell r="F171" t="str">
            <v>124CA</v>
          </cell>
          <cell r="G171" t="str">
            <v>124</v>
          </cell>
          <cell r="I171">
            <v>395859.38307692303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124WA</v>
          </cell>
          <cell r="B172" t="str">
            <v>124</v>
          </cell>
          <cell r="D172">
            <v>1957895.98</v>
          </cell>
          <cell r="F172" t="str">
            <v>124ID</v>
          </cell>
          <cell r="G172" t="str">
            <v>124</v>
          </cell>
          <cell r="I172">
            <v>18646.261538462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124WYP</v>
          </cell>
          <cell r="B173" t="str">
            <v>124</v>
          </cell>
          <cell r="D173">
            <v>117215.94</v>
          </cell>
          <cell r="F173" t="str">
            <v>124OR</v>
          </cell>
          <cell r="G173" t="str">
            <v>124</v>
          </cell>
          <cell r="I173">
            <v>0.17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124WYU</v>
          </cell>
          <cell r="B174" t="str">
            <v>124</v>
          </cell>
          <cell r="D174">
            <v>7712.52</v>
          </cell>
          <cell r="F174" t="str">
            <v>124OTHER</v>
          </cell>
          <cell r="G174" t="str">
            <v>124</v>
          </cell>
          <cell r="I174">
            <v>-5327736.7030769195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151SE</v>
          </cell>
          <cell r="B175" t="str">
            <v>151</v>
          </cell>
          <cell r="D175">
            <v>227886644.5</v>
          </cell>
          <cell r="F175" t="str">
            <v>124SO</v>
          </cell>
          <cell r="G175" t="str">
            <v>124</v>
          </cell>
          <cell r="I175">
            <v>-4453.6899999999996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151SSECH</v>
          </cell>
          <cell r="B176" t="str">
            <v>151</v>
          </cell>
          <cell r="D176">
            <v>9004569.3699999992</v>
          </cell>
          <cell r="F176" t="str">
            <v>124UT</v>
          </cell>
          <cell r="G176" t="str">
            <v>124</v>
          </cell>
          <cell r="I176">
            <v>4786636.2338461503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154CA</v>
          </cell>
          <cell r="B177" t="str">
            <v>154</v>
          </cell>
          <cell r="D177">
            <v>1344041.91</v>
          </cell>
          <cell r="F177" t="str">
            <v>124WA</v>
          </cell>
          <cell r="G177" t="str">
            <v>124</v>
          </cell>
          <cell r="I177">
            <v>1974193.2261538401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154ID</v>
          </cell>
          <cell r="B178" t="str">
            <v>154</v>
          </cell>
          <cell r="D178">
            <v>5302611.33</v>
          </cell>
          <cell r="F178" t="str">
            <v>124WYP</v>
          </cell>
          <cell r="G178" t="str">
            <v>124</v>
          </cell>
          <cell r="I178">
            <v>117215.94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154OR</v>
          </cell>
          <cell r="B179" t="str">
            <v>154</v>
          </cell>
          <cell r="D179">
            <v>29349794.48</v>
          </cell>
          <cell r="F179" t="str">
            <v>124WYU</v>
          </cell>
          <cell r="G179" t="str">
            <v>124</v>
          </cell>
          <cell r="I179">
            <v>8426.9276923079997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154SE</v>
          </cell>
          <cell r="B180" t="str">
            <v>154</v>
          </cell>
          <cell r="D180">
            <v>5964327.54</v>
          </cell>
          <cell r="F180" t="str">
            <v>151SE</v>
          </cell>
          <cell r="G180" t="str">
            <v>151</v>
          </cell>
          <cell r="I180">
            <v>200711214.25769201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154SG</v>
          </cell>
          <cell r="B181" t="str">
            <v>154</v>
          </cell>
          <cell r="D181">
            <v>4742900.22</v>
          </cell>
          <cell r="F181" t="str">
            <v>151SSECH</v>
          </cell>
          <cell r="G181" t="str">
            <v>151</v>
          </cell>
          <cell r="I181">
            <v>10096388.362307601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154SNPD</v>
          </cell>
          <cell r="B182" t="str">
            <v>154</v>
          </cell>
          <cell r="D182">
            <v>-2045352.73</v>
          </cell>
          <cell r="F182" t="str">
            <v>154CA</v>
          </cell>
          <cell r="G182" t="str">
            <v>154</v>
          </cell>
          <cell r="I182">
            <v>1286401.57384615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154SNPPH</v>
          </cell>
          <cell r="B183" t="str">
            <v>154</v>
          </cell>
          <cell r="D183">
            <v>-1859.7</v>
          </cell>
          <cell r="F183" t="str">
            <v>154ID</v>
          </cell>
          <cell r="G183" t="str">
            <v>154</v>
          </cell>
          <cell r="I183">
            <v>5194141.79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154SNPPO</v>
          </cell>
          <cell r="B184" t="str">
            <v>154</v>
          </cell>
          <cell r="D184">
            <v>7155041.1900000004</v>
          </cell>
          <cell r="F184" t="str">
            <v>154OR</v>
          </cell>
          <cell r="G184" t="str">
            <v>154</v>
          </cell>
          <cell r="I184">
            <v>28497861.5638461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154SNPPS</v>
          </cell>
          <cell r="B185" t="str">
            <v>154</v>
          </cell>
          <cell r="D185">
            <v>89702406.769999996</v>
          </cell>
          <cell r="F185" t="str">
            <v>154SE</v>
          </cell>
          <cell r="G185" t="str">
            <v>154</v>
          </cell>
          <cell r="I185">
            <v>5762623.9869230697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154SO</v>
          </cell>
          <cell r="B186" t="str">
            <v>154</v>
          </cell>
          <cell r="D186">
            <v>210401.84</v>
          </cell>
          <cell r="F186" t="str">
            <v>154SG</v>
          </cell>
          <cell r="G186" t="str">
            <v>154</v>
          </cell>
          <cell r="I186">
            <v>4844641.5215384597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154UT</v>
          </cell>
          <cell r="B187" t="str">
            <v>154</v>
          </cell>
          <cell r="D187">
            <v>37720712.880000003</v>
          </cell>
          <cell r="F187" t="str">
            <v>154SNPD</v>
          </cell>
          <cell r="G187" t="str">
            <v>154</v>
          </cell>
          <cell r="I187">
            <v>-2439761.5761538399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154WA</v>
          </cell>
          <cell r="B188" t="str">
            <v>154</v>
          </cell>
          <cell r="D188">
            <v>5964717.2400000002</v>
          </cell>
          <cell r="F188" t="str">
            <v>154SNPPH</v>
          </cell>
          <cell r="G188" t="str">
            <v>154</v>
          </cell>
          <cell r="I188">
            <v>-1859.7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154WYP</v>
          </cell>
          <cell r="B189" t="str">
            <v>154</v>
          </cell>
          <cell r="D189">
            <v>9789922.5</v>
          </cell>
          <cell r="F189" t="str">
            <v>154SNPPO</v>
          </cell>
          <cell r="G189" t="str">
            <v>154</v>
          </cell>
          <cell r="I189">
            <v>7014924.3253846103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154WYU</v>
          </cell>
          <cell r="B190" t="str">
            <v>154</v>
          </cell>
          <cell r="D190">
            <v>1365101.8</v>
          </cell>
          <cell r="F190" t="str">
            <v>154SNPPS</v>
          </cell>
          <cell r="G190" t="str">
            <v>154</v>
          </cell>
          <cell r="I190">
            <v>86972867.335384607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165GPS</v>
          </cell>
          <cell r="B191" t="str">
            <v>165</v>
          </cell>
          <cell r="D191">
            <v>11221219.16</v>
          </cell>
          <cell r="F191" t="str">
            <v>154SO</v>
          </cell>
          <cell r="G191" t="str">
            <v>154</v>
          </cell>
          <cell r="I191">
            <v>109430.83769230801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165ID</v>
          </cell>
          <cell r="B192" t="str">
            <v>165</v>
          </cell>
          <cell r="D192">
            <v>237234.29</v>
          </cell>
          <cell r="F192" t="str">
            <v>154SSGCH</v>
          </cell>
          <cell r="G192" t="str">
            <v>154</v>
          </cell>
          <cell r="I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165OR</v>
          </cell>
          <cell r="B193" t="str">
            <v>165</v>
          </cell>
          <cell r="D193">
            <v>722251.52</v>
          </cell>
          <cell r="F193" t="str">
            <v>154UT</v>
          </cell>
          <cell r="G193" t="str">
            <v>154</v>
          </cell>
          <cell r="I193">
            <v>37063650.116922997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165OTHER</v>
          </cell>
          <cell r="B194" t="str">
            <v>165</v>
          </cell>
          <cell r="D194">
            <v>457993.38</v>
          </cell>
          <cell r="F194" t="str">
            <v>154WA</v>
          </cell>
          <cell r="G194" t="str">
            <v>154</v>
          </cell>
          <cell r="I194">
            <v>5989703.0130769201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165SE</v>
          </cell>
          <cell r="B195" t="str">
            <v>165</v>
          </cell>
          <cell r="D195">
            <v>4621990.3600000003</v>
          </cell>
          <cell r="F195" t="str">
            <v>154WYP</v>
          </cell>
          <cell r="G195" t="str">
            <v>154</v>
          </cell>
          <cell r="I195">
            <v>9368196.7915384602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165SG</v>
          </cell>
          <cell r="B196" t="str">
            <v>165</v>
          </cell>
          <cell r="D196">
            <v>5747342.7000000002</v>
          </cell>
          <cell r="F196" t="str">
            <v>154WYU</v>
          </cell>
          <cell r="G196" t="str">
            <v>154</v>
          </cell>
          <cell r="I196">
            <v>1365468.6823076899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165SO</v>
          </cell>
          <cell r="B197" t="str">
            <v>165</v>
          </cell>
          <cell r="D197">
            <v>18118581.23</v>
          </cell>
          <cell r="F197" t="str">
            <v>163SO</v>
          </cell>
          <cell r="G197" t="str">
            <v>163</v>
          </cell>
          <cell r="I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165UT</v>
          </cell>
          <cell r="B198" t="str">
            <v>165</v>
          </cell>
          <cell r="D198">
            <v>2308039.5</v>
          </cell>
          <cell r="F198" t="str">
            <v>165GPS</v>
          </cell>
          <cell r="G198" t="str">
            <v>165</v>
          </cell>
          <cell r="I198">
            <v>4933928.5007692296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182MCA</v>
          </cell>
          <cell r="B199" t="str">
            <v>182M</v>
          </cell>
          <cell r="D199">
            <v>77622.95</v>
          </cell>
          <cell r="F199" t="str">
            <v>165ID</v>
          </cell>
          <cell r="G199" t="str">
            <v>165</v>
          </cell>
          <cell r="I199">
            <v>169761.03307692299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182MID</v>
          </cell>
          <cell r="B200" t="str">
            <v>182M</v>
          </cell>
          <cell r="D200">
            <v>87319.98</v>
          </cell>
          <cell r="F200" t="str">
            <v>165OR</v>
          </cell>
          <cell r="G200" t="str">
            <v>165</v>
          </cell>
          <cell r="I200">
            <v>1473173.65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182MOR</v>
          </cell>
          <cell r="B201" t="str">
            <v>182M</v>
          </cell>
          <cell r="D201">
            <v>-300456.48</v>
          </cell>
          <cell r="F201" t="str">
            <v>165OTHER</v>
          </cell>
          <cell r="G201" t="str">
            <v>165</v>
          </cell>
          <cell r="I201">
            <v>639610.01923076902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182MOTHER</v>
          </cell>
          <cell r="B202" t="str">
            <v>182M</v>
          </cell>
          <cell r="D202">
            <v>157856529.75999999</v>
          </cell>
          <cell r="F202" t="str">
            <v>165SE</v>
          </cell>
          <cell r="G202" t="str">
            <v>165</v>
          </cell>
          <cell r="I202">
            <v>3670237.7376923002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182MSGCT</v>
          </cell>
          <cell r="B203" t="str">
            <v>182M</v>
          </cell>
          <cell r="D203">
            <v>6266873.1399999997</v>
          </cell>
          <cell r="F203" t="str">
            <v>165SG</v>
          </cell>
          <cell r="G203" t="str">
            <v>165</v>
          </cell>
          <cell r="I203">
            <v>4265957.1176923001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182MSO</v>
          </cell>
          <cell r="B204" t="str">
            <v>182M</v>
          </cell>
          <cell r="D204">
            <v>9668109.5500000007</v>
          </cell>
          <cell r="F204" t="str">
            <v>165SO</v>
          </cell>
          <cell r="G204" t="str">
            <v>165</v>
          </cell>
          <cell r="I204">
            <v>16409687.846153799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182MUT</v>
          </cell>
          <cell r="B205" t="str">
            <v>182M</v>
          </cell>
          <cell r="D205">
            <v>2048366.72</v>
          </cell>
          <cell r="F205" t="str">
            <v>165UT</v>
          </cell>
          <cell r="G205" t="str">
            <v>165</v>
          </cell>
          <cell r="I205">
            <v>2316475.4169230699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182MWA</v>
          </cell>
          <cell r="B206" t="str">
            <v>182M</v>
          </cell>
          <cell r="D206">
            <v>11821006.35</v>
          </cell>
          <cell r="F206" t="str">
            <v>165WA</v>
          </cell>
          <cell r="G206" t="str">
            <v>165</v>
          </cell>
          <cell r="I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182MWYP</v>
          </cell>
          <cell r="B207" t="str">
            <v>182M</v>
          </cell>
          <cell r="D207">
            <v>1932673.55</v>
          </cell>
          <cell r="F207" t="str">
            <v>165WYP</v>
          </cell>
          <cell r="G207" t="str">
            <v>165</v>
          </cell>
          <cell r="I207">
            <v>94335.785384614996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182MWYU</v>
          </cell>
          <cell r="B208" t="str">
            <v>182M</v>
          </cell>
          <cell r="D208">
            <v>70531</v>
          </cell>
          <cell r="F208" t="str">
            <v>165WYU</v>
          </cell>
          <cell r="G208" t="str">
            <v>165</v>
          </cell>
          <cell r="I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182WCA</v>
          </cell>
          <cell r="B209" t="str">
            <v>182W</v>
          </cell>
          <cell r="D209">
            <v>0.01</v>
          </cell>
          <cell r="F209" t="str">
            <v>18222OR</v>
          </cell>
          <cell r="G209" t="str">
            <v>18222</v>
          </cell>
          <cell r="I209">
            <v>-435.65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182WID</v>
          </cell>
          <cell r="B210" t="str">
            <v>182W</v>
          </cell>
          <cell r="D210">
            <v>2864033.32</v>
          </cell>
          <cell r="F210" t="str">
            <v>18222TROJD</v>
          </cell>
          <cell r="G210" t="str">
            <v>18222</v>
          </cell>
          <cell r="I210">
            <v>7670.2353846149999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182WOTHER</v>
          </cell>
          <cell r="B211" t="str">
            <v>182W</v>
          </cell>
          <cell r="D211">
            <v>-6233774.4100000001</v>
          </cell>
          <cell r="F211" t="str">
            <v>18222TROJP</v>
          </cell>
          <cell r="G211" t="str">
            <v>18222</v>
          </cell>
          <cell r="I211">
            <v>4961.3615384619998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182WUT</v>
          </cell>
          <cell r="B212" t="str">
            <v>182W</v>
          </cell>
          <cell r="D212">
            <v>21063.62</v>
          </cell>
          <cell r="F212" t="str">
            <v>18222WA</v>
          </cell>
          <cell r="G212" t="str">
            <v>18222</v>
          </cell>
          <cell r="I212">
            <v>-1767.7892307689999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182WWYP</v>
          </cell>
          <cell r="B213" t="str">
            <v>182W</v>
          </cell>
          <cell r="D213">
            <v>104562.86</v>
          </cell>
          <cell r="F213" t="str">
            <v>182MCA</v>
          </cell>
          <cell r="G213" t="str">
            <v>182M</v>
          </cell>
          <cell r="I213">
            <v>174693.453076923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186MOTHER</v>
          </cell>
          <cell r="B214" t="str">
            <v>186M</v>
          </cell>
          <cell r="D214">
            <v>18056462.620000001</v>
          </cell>
          <cell r="F214" t="str">
            <v>182MID</v>
          </cell>
          <cell r="G214" t="str">
            <v>182M</v>
          </cell>
          <cell r="I214">
            <v>146997.34230769199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186MSE</v>
          </cell>
          <cell r="B215" t="str">
            <v>186M</v>
          </cell>
          <cell r="D215">
            <v>14152130.630000001</v>
          </cell>
          <cell r="F215" t="str">
            <v>182MOR</v>
          </cell>
          <cell r="G215" t="str">
            <v>182M</v>
          </cell>
          <cell r="I215">
            <v>-94939.258461538004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186MSG</v>
          </cell>
          <cell r="B216" t="str">
            <v>186M</v>
          </cell>
          <cell r="D216">
            <v>54662629.840000004</v>
          </cell>
          <cell r="F216" t="str">
            <v>182MOTHER</v>
          </cell>
          <cell r="G216" t="str">
            <v>182M</v>
          </cell>
          <cell r="I216">
            <v>124145388.23076899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190BADDEBT</v>
          </cell>
          <cell r="B217" t="str">
            <v>190</v>
          </cell>
          <cell r="D217">
            <v>5515134</v>
          </cell>
          <cell r="F217" t="str">
            <v>182MSE</v>
          </cell>
          <cell r="G217" t="str">
            <v>182M</v>
          </cell>
          <cell r="I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190CA</v>
          </cell>
          <cell r="B218" t="str">
            <v>190</v>
          </cell>
          <cell r="D218">
            <v>9108</v>
          </cell>
          <cell r="F218" t="str">
            <v>182MSG</v>
          </cell>
          <cell r="G218" t="str">
            <v>182M</v>
          </cell>
          <cell r="I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190CN</v>
          </cell>
          <cell r="B219" t="str">
            <v>190</v>
          </cell>
          <cell r="D219">
            <v>28936</v>
          </cell>
          <cell r="F219" t="str">
            <v>182MSGCT</v>
          </cell>
          <cell r="G219" t="str">
            <v>182M</v>
          </cell>
          <cell r="I219">
            <v>6828085.6600000001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190ID</v>
          </cell>
          <cell r="B220" t="str">
            <v>190</v>
          </cell>
          <cell r="D220">
            <v>33477</v>
          </cell>
          <cell r="F220" t="str">
            <v>182MSG-P</v>
          </cell>
          <cell r="G220" t="str">
            <v>182M</v>
          </cell>
          <cell r="I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190OR</v>
          </cell>
          <cell r="B221" t="str">
            <v>190</v>
          </cell>
          <cell r="D221">
            <v>3076478</v>
          </cell>
          <cell r="F221" t="str">
            <v>182MSO</v>
          </cell>
          <cell r="G221" t="str">
            <v>182M</v>
          </cell>
          <cell r="I221">
            <v>8813434.4076923002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190OTHER</v>
          </cell>
          <cell r="B222" t="str">
            <v>190</v>
          </cell>
          <cell r="D222">
            <v>28906635</v>
          </cell>
          <cell r="F222" t="str">
            <v>182MUT</v>
          </cell>
          <cell r="G222" t="str">
            <v>182M</v>
          </cell>
          <cell r="I222">
            <v>2016031.56923076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190SE</v>
          </cell>
          <cell r="B223" t="str">
            <v>190</v>
          </cell>
          <cell r="D223">
            <v>5329967</v>
          </cell>
          <cell r="F223" t="str">
            <v>182MWA</v>
          </cell>
          <cell r="G223" t="str">
            <v>182M</v>
          </cell>
          <cell r="I223">
            <v>13491280.850769199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190SG</v>
          </cell>
          <cell r="B224" t="str">
            <v>190</v>
          </cell>
          <cell r="D224">
            <v>44555610</v>
          </cell>
          <cell r="F224" t="str">
            <v>182MWYP</v>
          </cell>
          <cell r="G224" t="str">
            <v>182M</v>
          </cell>
          <cell r="I224">
            <v>1572408.6446153801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190SNPD</v>
          </cell>
          <cell r="B225" t="str">
            <v>190</v>
          </cell>
          <cell r="D225">
            <v>806637</v>
          </cell>
          <cell r="F225" t="str">
            <v>182MWYU</v>
          </cell>
          <cell r="G225" t="str">
            <v>182M</v>
          </cell>
          <cell r="I225">
            <v>106950.974615385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190SO</v>
          </cell>
          <cell r="B226" t="str">
            <v>190</v>
          </cell>
          <cell r="D226">
            <v>75908699</v>
          </cell>
          <cell r="F226" t="str">
            <v>182WCA</v>
          </cell>
          <cell r="G226" t="str">
            <v>182W</v>
          </cell>
          <cell r="I226">
            <v>0.01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190TROJD</v>
          </cell>
          <cell r="B227" t="str">
            <v>190</v>
          </cell>
          <cell r="D227">
            <v>1917975</v>
          </cell>
          <cell r="F227" t="str">
            <v>182WID</v>
          </cell>
          <cell r="G227" t="str">
            <v>182W</v>
          </cell>
          <cell r="I227">
            <v>3015722.6376923001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190UT</v>
          </cell>
          <cell r="B228" t="str">
            <v>190</v>
          </cell>
          <cell r="D228">
            <v>-30662</v>
          </cell>
          <cell r="F228" t="str">
            <v>182WOTHER</v>
          </cell>
          <cell r="G228" t="str">
            <v>182W</v>
          </cell>
          <cell r="I228">
            <v>-4352918.9707692303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190WA</v>
          </cell>
          <cell r="B229" t="str">
            <v>190</v>
          </cell>
          <cell r="D229">
            <v>1269236</v>
          </cell>
          <cell r="F229" t="str">
            <v>182WUT</v>
          </cell>
          <cell r="G229" t="str">
            <v>182W</v>
          </cell>
          <cell r="I229">
            <v>75961.006153846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190WYP</v>
          </cell>
          <cell r="B230" t="str">
            <v>190</v>
          </cell>
          <cell r="D230">
            <v>103136</v>
          </cell>
          <cell r="F230" t="str">
            <v>182WWYP</v>
          </cell>
          <cell r="G230" t="str">
            <v>182W</v>
          </cell>
          <cell r="I230">
            <v>126975.153846154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2282SO</v>
          </cell>
          <cell r="B231" t="str">
            <v>2282</v>
          </cell>
          <cell r="D231">
            <v>-5468000</v>
          </cell>
          <cell r="F231" t="str">
            <v>182WWYU</v>
          </cell>
          <cell r="G231" t="str">
            <v>182W</v>
          </cell>
          <cell r="I231">
            <v>25.384615385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2283SO</v>
          </cell>
          <cell r="B232" t="str">
            <v>2283</v>
          </cell>
          <cell r="D232">
            <v>-3571206.21</v>
          </cell>
          <cell r="F232" t="str">
            <v>186MDGP</v>
          </cell>
          <cell r="G232" t="str">
            <v>186M</v>
          </cell>
          <cell r="I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22841SG</v>
          </cell>
          <cell r="B233" t="str">
            <v>22841</v>
          </cell>
          <cell r="D233">
            <v>-1480000</v>
          </cell>
          <cell r="F233" t="str">
            <v>186MID</v>
          </cell>
          <cell r="G233" t="str">
            <v>186M</v>
          </cell>
          <cell r="I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230TROJP</v>
          </cell>
          <cell r="B234" t="str">
            <v>230</v>
          </cell>
          <cell r="D234">
            <v>-1766763.12</v>
          </cell>
          <cell r="F234" t="str">
            <v>186MOR</v>
          </cell>
          <cell r="G234" t="str">
            <v>186M</v>
          </cell>
          <cell r="I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252ID</v>
          </cell>
          <cell r="B235" t="str">
            <v>252</v>
          </cell>
          <cell r="D235">
            <v>-492477.26</v>
          </cell>
          <cell r="F235" t="str">
            <v>186MOTHER</v>
          </cell>
          <cell r="G235" t="str">
            <v>186M</v>
          </cell>
          <cell r="I235">
            <v>15492706.625384601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252OR</v>
          </cell>
          <cell r="B236" t="str">
            <v>252</v>
          </cell>
          <cell r="D236">
            <v>-6783580.6799999997</v>
          </cell>
          <cell r="F236" t="str">
            <v>186MSE</v>
          </cell>
          <cell r="G236" t="str">
            <v>186M</v>
          </cell>
          <cell r="I236">
            <v>14232255.1592307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252SG</v>
          </cell>
          <cell r="B237" t="str">
            <v>252</v>
          </cell>
          <cell r="D237">
            <v>-17066557.27</v>
          </cell>
          <cell r="F237" t="str">
            <v>186MSG</v>
          </cell>
          <cell r="G237" t="str">
            <v>186M</v>
          </cell>
          <cell r="I237">
            <v>51827547.938461497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252UT</v>
          </cell>
          <cell r="B238" t="str">
            <v>252</v>
          </cell>
          <cell r="D238">
            <v>-874469.75</v>
          </cell>
          <cell r="F238" t="str">
            <v>186MSO</v>
          </cell>
          <cell r="G238" t="str">
            <v>186M</v>
          </cell>
          <cell r="I238">
            <v>16714.846153846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252WYP</v>
          </cell>
          <cell r="B239" t="str">
            <v>252</v>
          </cell>
          <cell r="D239">
            <v>-90689.55</v>
          </cell>
          <cell r="F239" t="str">
            <v>186MWA</v>
          </cell>
          <cell r="G239" t="str">
            <v>186M</v>
          </cell>
          <cell r="I239">
            <v>6318.9646153849999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252WYU</v>
          </cell>
          <cell r="B240" t="str">
            <v>252</v>
          </cell>
          <cell r="D240">
            <v>-375498.73</v>
          </cell>
          <cell r="F240" t="str">
            <v>186WOTHER</v>
          </cell>
          <cell r="G240" t="str">
            <v>186W</v>
          </cell>
          <cell r="I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25316SE</v>
          </cell>
          <cell r="B241" t="str">
            <v>25316</v>
          </cell>
          <cell r="D241">
            <v>-2777000</v>
          </cell>
          <cell r="F241" t="str">
            <v>190BADDEBT</v>
          </cell>
          <cell r="G241" t="str">
            <v>190</v>
          </cell>
          <cell r="I241">
            <v>3972693.9230769202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25317SE</v>
          </cell>
          <cell r="B242" t="str">
            <v>25317</v>
          </cell>
          <cell r="D242">
            <v>-2023136</v>
          </cell>
          <cell r="F242" t="str">
            <v>190CA</v>
          </cell>
          <cell r="G242" t="str">
            <v>190</v>
          </cell>
          <cell r="I242">
            <v>10423.384615385001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25318SNPPS</v>
          </cell>
          <cell r="B243" t="str">
            <v>25318</v>
          </cell>
          <cell r="D243">
            <v>-273000</v>
          </cell>
          <cell r="F243" t="str">
            <v>190CN</v>
          </cell>
          <cell r="G243" t="str">
            <v>190</v>
          </cell>
          <cell r="I243">
            <v>45806.153846153997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25399CA</v>
          </cell>
          <cell r="B244" t="str">
            <v>25399</v>
          </cell>
          <cell r="D244">
            <v>-206446.7</v>
          </cell>
          <cell r="F244" t="str">
            <v>190DGP</v>
          </cell>
          <cell r="G244" t="str">
            <v>190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25399ID</v>
          </cell>
          <cell r="B245" t="str">
            <v>25399</v>
          </cell>
          <cell r="D245">
            <v>-74663.62</v>
          </cell>
          <cell r="F245" t="str">
            <v>190DGU</v>
          </cell>
          <cell r="G245" t="str">
            <v>190</v>
          </cell>
          <cell r="I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25399OR</v>
          </cell>
          <cell r="B246" t="str">
            <v>25399</v>
          </cell>
          <cell r="D246">
            <v>-2054262.63</v>
          </cell>
          <cell r="F246" t="str">
            <v>190ID</v>
          </cell>
          <cell r="G246" t="str">
            <v>190</v>
          </cell>
          <cell r="I246">
            <v>2575.0769230770002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25399OTHER</v>
          </cell>
          <cell r="B247" t="str">
            <v>25399</v>
          </cell>
          <cell r="D247">
            <v>-117459.25</v>
          </cell>
          <cell r="F247" t="str">
            <v>190OR</v>
          </cell>
          <cell r="G247" t="str">
            <v>190</v>
          </cell>
          <cell r="I247">
            <v>1125503.92307692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25399SE</v>
          </cell>
          <cell r="B248" t="str">
            <v>25399</v>
          </cell>
          <cell r="D248">
            <v>-5006302.5</v>
          </cell>
          <cell r="F248" t="str">
            <v>190OTHER</v>
          </cell>
          <cell r="G248" t="str">
            <v>190</v>
          </cell>
          <cell r="I248">
            <v>17170715.461538401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25399SG</v>
          </cell>
          <cell r="B249" t="str">
            <v>25399</v>
          </cell>
          <cell r="D249">
            <v>-6108142.3099999996</v>
          </cell>
          <cell r="F249" t="str">
            <v>190SE</v>
          </cell>
          <cell r="G249" t="str">
            <v>190</v>
          </cell>
          <cell r="I249">
            <v>-15916588.784615301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25399UT</v>
          </cell>
          <cell r="B250" t="str">
            <v>25399</v>
          </cell>
          <cell r="D250">
            <v>-774611.81</v>
          </cell>
          <cell r="F250" t="str">
            <v>190SG</v>
          </cell>
          <cell r="G250" t="str">
            <v>190</v>
          </cell>
          <cell r="I250">
            <v>43178261.846153803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25399WA</v>
          </cell>
          <cell r="B251" t="str">
            <v>25399</v>
          </cell>
          <cell r="D251">
            <v>-391421.23</v>
          </cell>
          <cell r="F251" t="str">
            <v>190SNP</v>
          </cell>
          <cell r="G251" t="str">
            <v>190</v>
          </cell>
          <cell r="I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25399WYP</v>
          </cell>
          <cell r="B252" t="str">
            <v>25399</v>
          </cell>
          <cell r="D252">
            <v>-176879.31</v>
          </cell>
          <cell r="F252" t="str">
            <v>190SNPD</v>
          </cell>
          <cell r="G252" t="str">
            <v>190</v>
          </cell>
          <cell r="I252">
            <v>1717646.5384615301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254105TROJP</v>
          </cell>
          <cell r="B253" t="str">
            <v>254105</v>
          </cell>
          <cell r="D253">
            <v>-3287058.47</v>
          </cell>
          <cell r="F253" t="str">
            <v>190SO</v>
          </cell>
          <cell r="G253" t="str">
            <v>190</v>
          </cell>
          <cell r="I253">
            <v>71802155.307692304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254ID</v>
          </cell>
          <cell r="B254" t="str">
            <v>254</v>
          </cell>
          <cell r="D254">
            <v>-88211.91</v>
          </cell>
          <cell r="F254" t="str">
            <v>190SSGCT</v>
          </cell>
          <cell r="G254" t="str">
            <v>190</v>
          </cell>
          <cell r="I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254OR</v>
          </cell>
          <cell r="B255" t="str">
            <v>254</v>
          </cell>
          <cell r="D255">
            <v>-5589680.0899999999</v>
          </cell>
          <cell r="F255" t="str">
            <v>190TROJD</v>
          </cell>
          <cell r="G255" t="str">
            <v>190</v>
          </cell>
          <cell r="I255">
            <v>1913310.92307692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254OTHER</v>
          </cell>
          <cell r="B256" t="str">
            <v>254</v>
          </cell>
          <cell r="D256">
            <v>-46762380.469999999</v>
          </cell>
          <cell r="F256" t="str">
            <v>190UT</v>
          </cell>
          <cell r="G256" t="str">
            <v>190</v>
          </cell>
          <cell r="I256">
            <v>14889.307692308001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254UT</v>
          </cell>
          <cell r="B257" t="str">
            <v>254</v>
          </cell>
          <cell r="D257">
            <v>80793.399999999994</v>
          </cell>
          <cell r="F257" t="str">
            <v>190WA</v>
          </cell>
          <cell r="G257" t="str">
            <v>190</v>
          </cell>
          <cell r="I257">
            <v>2956259.2307692301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254WA</v>
          </cell>
          <cell r="B258" t="str">
            <v>254</v>
          </cell>
          <cell r="D258">
            <v>85.71</v>
          </cell>
          <cell r="F258" t="str">
            <v>190WYP</v>
          </cell>
          <cell r="G258" t="str">
            <v>190</v>
          </cell>
          <cell r="I258">
            <v>7933.615384615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254WYP</v>
          </cell>
          <cell r="B259" t="str">
            <v>254</v>
          </cell>
          <cell r="D259">
            <v>-271760.96000000002</v>
          </cell>
          <cell r="F259" t="str">
            <v>2281SO</v>
          </cell>
          <cell r="G259" t="str">
            <v>2281</v>
          </cell>
          <cell r="I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255ITC84</v>
          </cell>
          <cell r="B260" t="str">
            <v>255</v>
          </cell>
          <cell r="D260">
            <v>-581729</v>
          </cell>
          <cell r="F260" t="str">
            <v>2282SO</v>
          </cell>
          <cell r="G260" t="str">
            <v>2282</v>
          </cell>
          <cell r="I260">
            <v>-7138254.6923076902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255ITC85</v>
          </cell>
          <cell r="B261" t="str">
            <v>255</v>
          </cell>
          <cell r="D261">
            <v>-1686778</v>
          </cell>
          <cell r="F261" t="str">
            <v>2283SO</v>
          </cell>
          <cell r="G261" t="str">
            <v>2283</v>
          </cell>
          <cell r="I261">
            <v>-3360336.8453846099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255ITC86</v>
          </cell>
          <cell r="B262" t="str">
            <v>255</v>
          </cell>
          <cell r="D262">
            <v>-986511</v>
          </cell>
          <cell r="F262" t="str">
            <v>22841SE</v>
          </cell>
          <cell r="G262" t="str">
            <v>22841</v>
          </cell>
          <cell r="I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255ITC88</v>
          </cell>
          <cell r="B263" t="str">
            <v>255</v>
          </cell>
          <cell r="D263">
            <v>-162990</v>
          </cell>
          <cell r="F263" t="str">
            <v>22841SG</v>
          </cell>
          <cell r="G263" t="str">
            <v>22841</v>
          </cell>
          <cell r="I263">
            <v>-1493846.15384615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255ITC89</v>
          </cell>
          <cell r="B264" t="str">
            <v>255</v>
          </cell>
          <cell r="D264">
            <v>-368956</v>
          </cell>
          <cell r="F264" t="str">
            <v>22842TROJD</v>
          </cell>
          <cell r="G264" t="str">
            <v>22842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255ITC90</v>
          </cell>
          <cell r="B265" t="str">
            <v>255</v>
          </cell>
          <cell r="D265">
            <v>-258354</v>
          </cell>
          <cell r="F265" t="str">
            <v>230TROJP</v>
          </cell>
          <cell r="G265" t="str">
            <v>230</v>
          </cell>
          <cell r="I265">
            <v>-1667997.4276922999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281SG</v>
          </cell>
          <cell r="B266" t="str">
            <v>281</v>
          </cell>
          <cell r="D266">
            <v>-164676925</v>
          </cell>
          <cell r="F266" t="str">
            <v>252CA</v>
          </cell>
          <cell r="G266" t="str">
            <v>252</v>
          </cell>
          <cell r="I266">
            <v>-2443.4615384620001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282DITBAL</v>
          </cell>
          <cell r="B267" t="str">
            <v>282</v>
          </cell>
          <cell r="D267">
            <v>-3214526340</v>
          </cell>
          <cell r="F267" t="str">
            <v>252CN</v>
          </cell>
          <cell r="G267" t="str">
            <v>252</v>
          </cell>
          <cell r="I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282SE</v>
          </cell>
          <cell r="B268" t="str">
            <v>282</v>
          </cell>
          <cell r="D268">
            <v>-5083668</v>
          </cell>
          <cell r="F268" t="str">
            <v>252ID</v>
          </cell>
          <cell r="G268" t="str">
            <v>252</v>
          </cell>
          <cell r="I268">
            <v>-545806.81615384598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282SG</v>
          </cell>
          <cell r="B269" t="str">
            <v>282</v>
          </cell>
          <cell r="D269">
            <v>-4697203</v>
          </cell>
          <cell r="F269" t="str">
            <v>252OR</v>
          </cell>
          <cell r="G269" t="str">
            <v>252</v>
          </cell>
          <cell r="I269">
            <v>-4377149.5846153796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282SO</v>
          </cell>
          <cell r="B270" t="str">
            <v>282</v>
          </cell>
          <cell r="D270">
            <v>23436641</v>
          </cell>
          <cell r="F270" t="str">
            <v>252SG</v>
          </cell>
          <cell r="G270" t="str">
            <v>252</v>
          </cell>
          <cell r="I270">
            <v>-13097480.7899999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283CA</v>
          </cell>
          <cell r="B271" t="str">
            <v>283</v>
          </cell>
          <cell r="D271">
            <v>245980</v>
          </cell>
          <cell r="F271" t="str">
            <v>252UT</v>
          </cell>
          <cell r="G271" t="str">
            <v>252</v>
          </cell>
          <cell r="I271">
            <v>-2896426.4230769202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283GPS</v>
          </cell>
          <cell r="B272" t="str">
            <v>283</v>
          </cell>
          <cell r="D272">
            <v>-5821396</v>
          </cell>
          <cell r="F272" t="str">
            <v>252WA</v>
          </cell>
          <cell r="G272" t="str">
            <v>252</v>
          </cell>
          <cell r="I272">
            <v>-3171.7930769230002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283ID</v>
          </cell>
          <cell r="B273" t="str">
            <v>283</v>
          </cell>
          <cell r="D273">
            <v>-614544</v>
          </cell>
          <cell r="F273" t="str">
            <v>252WYP</v>
          </cell>
          <cell r="G273" t="str">
            <v>252</v>
          </cell>
          <cell r="I273">
            <v>-766330.44230769295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283OR</v>
          </cell>
          <cell r="B274" t="str">
            <v>283</v>
          </cell>
          <cell r="D274">
            <v>1894728</v>
          </cell>
          <cell r="F274" t="str">
            <v>252WYU</v>
          </cell>
          <cell r="G274" t="str">
            <v>252</v>
          </cell>
          <cell r="I274">
            <v>-2405545.3907692302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283OTHER</v>
          </cell>
          <cell r="B275" t="str">
            <v>283</v>
          </cell>
          <cell r="D275">
            <v>-74046706.790000007</v>
          </cell>
          <cell r="F275" t="str">
            <v>25316SE</v>
          </cell>
          <cell r="G275" t="str">
            <v>25316</v>
          </cell>
          <cell r="I275">
            <v>-2737461.5384615301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283SE</v>
          </cell>
          <cell r="B276" t="str">
            <v>283</v>
          </cell>
          <cell r="D276">
            <v>-2611320</v>
          </cell>
          <cell r="F276" t="str">
            <v>25317SE</v>
          </cell>
          <cell r="G276" t="str">
            <v>25317</v>
          </cell>
          <cell r="I276">
            <v>-2009749.6923076899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283SG</v>
          </cell>
          <cell r="B277" t="str">
            <v>283</v>
          </cell>
          <cell r="D277">
            <v>-2807889</v>
          </cell>
          <cell r="F277" t="str">
            <v>25318SNPPS</v>
          </cell>
          <cell r="G277" t="str">
            <v>25318</v>
          </cell>
          <cell r="I277">
            <v>-273000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283SGCT</v>
          </cell>
          <cell r="B278" t="str">
            <v>283</v>
          </cell>
          <cell r="D278">
            <v>-2378341</v>
          </cell>
          <cell r="F278" t="str">
            <v>25325SE</v>
          </cell>
          <cell r="G278" t="str">
            <v>25325</v>
          </cell>
          <cell r="I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283SNP</v>
          </cell>
          <cell r="B279" t="str">
            <v>283</v>
          </cell>
          <cell r="D279">
            <v>-3672481</v>
          </cell>
          <cell r="F279" t="str">
            <v>25399CA</v>
          </cell>
          <cell r="G279" t="str">
            <v>25399</v>
          </cell>
          <cell r="I279">
            <v>-217971.95076923101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283SO</v>
          </cell>
          <cell r="B280" t="str">
            <v>283</v>
          </cell>
          <cell r="D280">
            <v>-8742187</v>
          </cell>
          <cell r="F280" t="str">
            <v>25399ID</v>
          </cell>
          <cell r="G280" t="str">
            <v>25399</v>
          </cell>
          <cell r="I280">
            <v>-67986.897692308004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283UT</v>
          </cell>
          <cell r="B281" t="str">
            <v>283</v>
          </cell>
          <cell r="D281">
            <v>-2932606</v>
          </cell>
          <cell r="F281" t="str">
            <v>25399OR</v>
          </cell>
          <cell r="G281" t="str">
            <v>25399</v>
          </cell>
          <cell r="I281">
            <v>-1681008.49230769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283WA</v>
          </cell>
          <cell r="B282" t="str">
            <v>283</v>
          </cell>
          <cell r="D282">
            <v>-4409804</v>
          </cell>
          <cell r="F282" t="str">
            <v>25399OTHER</v>
          </cell>
          <cell r="G282" t="str">
            <v>25399</v>
          </cell>
          <cell r="I282">
            <v>-187563.94230769199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283WYP</v>
          </cell>
          <cell r="B283" t="str">
            <v>283</v>
          </cell>
          <cell r="D283">
            <v>-362621</v>
          </cell>
          <cell r="F283" t="str">
            <v>25399SE</v>
          </cell>
          <cell r="G283" t="str">
            <v>25399</v>
          </cell>
          <cell r="I283">
            <v>-2814249.7384615298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283WYU</v>
          </cell>
          <cell r="B284" t="str">
            <v>283</v>
          </cell>
          <cell r="D284">
            <v>-397615</v>
          </cell>
          <cell r="F284" t="str">
            <v>25399SG</v>
          </cell>
          <cell r="G284" t="str">
            <v>25399</v>
          </cell>
          <cell r="I284">
            <v>-7487772.1369230701</v>
          </cell>
        </row>
        <row r="285">
          <cell r="A285" t="str">
            <v>302DGU</v>
          </cell>
          <cell r="B285" t="str">
            <v>302</v>
          </cell>
          <cell r="D285">
            <v>600993.05000000005</v>
          </cell>
          <cell r="F285" t="str">
            <v>25399SO</v>
          </cell>
          <cell r="G285" t="str">
            <v>25399</v>
          </cell>
          <cell r="I285">
            <v>0</v>
          </cell>
        </row>
        <row r="286">
          <cell r="A286" t="str">
            <v>302ID</v>
          </cell>
          <cell r="B286" t="str">
            <v>302</v>
          </cell>
          <cell r="D286">
            <v>1000000</v>
          </cell>
          <cell r="F286" t="str">
            <v>25399UT</v>
          </cell>
          <cell r="G286" t="str">
            <v>25399</v>
          </cell>
          <cell r="I286">
            <v>-691559.30769230798</v>
          </cell>
        </row>
        <row r="287">
          <cell r="A287" t="str">
            <v>302SG</v>
          </cell>
          <cell r="B287" t="str">
            <v>302</v>
          </cell>
          <cell r="D287">
            <v>10265664.720000001</v>
          </cell>
          <cell r="F287" t="str">
            <v>25399WA</v>
          </cell>
          <cell r="G287" t="str">
            <v>25399</v>
          </cell>
          <cell r="I287">
            <v>-367985.05230769201</v>
          </cell>
        </row>
        <row r="288">
          <cell r="A288" t="str">
            <v>302SG-P</v>
          </cell>
          <cell r="B288" t="str">
            <v>302</v>
          </cell>
          <cell r="D288">
            <v>173622223.97</v>
          </cell>
          <cell r="F288" t="str">
            <v>25399WYP</v>
          </cell>
          <cell r="G288" t="str">
            <v>25399</v>
          </cell>
          <cell r="I288">
            <v>-143093.422307692</v>
          </cell>
        </row>
        <row r="289">
          <cell r="A289" t="str">
            <v>302SG-U</v>
          </cell>
          <cell r="B289" t="str">
            <v>302</v>
          </cell>
          <cell r="D289">
            <v>9189362.9600000009</v>
          </cell>
          <cell r="F289" t="str">
            <v>25399WYU</v>
          </cell>
          <cell r="G289" t="str">
            <v>25399</v>
          </cell>
          <cell r="I289">
            <v>0</v>
          </cell>
        </row>
        <row r="290">
          <cell r="A290" t="str">
            <v>303CA</v>
          </cell>
          <cell r="B290" t="str">
            <v>303</v>
          </cell>
          <cell r="D290">
            <v>216406.51</v>
          </cell>
          <cell r="F290" t="str">
            <v>254105TROJP</v>
          </cell>
          <cell r="G290" t="str">
            <v>254105</v>
          </cell>
          <cell r="I290">
            <v>-3461392.1623076899</v>
          </cell>
        </row>
        <row r="291">
          <cell r="A291" t="str">
            <v>303CN</v>
          </cell>
          <cell r="B291" t="str">
            <v>303</v>
          </cell>
          <cell r="D291">
            <v>122415103.84999999</v>
          </cell>
          <cell r="F291" t="str">
            <v>254CA</v>
          </cell>
          <cell r="G291" t="str">
            <v>254</v>
          </cell>
          <cell r="I291">
            <v>-577.66153846199995</v>
          </cell>
        </row>
        <row r="292">
          <cell r="A292" t="str">
            <v>303ID</v>
          </cell>
          <cell r="B292" t="str">
            <v>303</v>
          </cell>
          <cell r="D292">
            <v>427592.77</v>
          </cell>
          <cell r="F292" t="str">
            <v>254ID</v>
          </cell>
          <cell r="G292" t="str">
            <v>254</v>
          </cell>
          <cell r="I292">
            <v>-36931.915384615</v>
          </cell>
        </row>
        <row r="293">
          <cell r="A293" t="str">
            <v>303OR</v>
          </cell>
          <cell r="B293" t="str">
            <v>303</v>
          </cell>
          <cell r="D293">
            <v>1853709.42</v>
          </cell>
          <cell r="F293" t="str">
            <v>254OR</v>
          </cell>
          <cell r="G293" t="str">
            <v>254</v>
          </cell>
          <cell r="I293">
            <v>-2509664.68846153</v>
          </cell>
        </row>
        <row r="294">
          <cell r="A294" t="str">
            <v>303SE</v>
          </cell>
          <cell r="B294" t="str">
            <v>303</v>
          </cell>
          <cell r="D294">
            <v>3657814.99</v>
          </cell>
          <cell r="F294" t="str">
            <v>254OTHER</v>
          </cell>
          <cell r="G294" t="str">
            <v>254</v>
          </cell>
          <cell r="I294">
            <v>-24203940.6523076</v>
          </cell>
        </row>
        <row r="295">
          <cell r="A295" t="str">
            <v>303SG</v>
          </cell>
          <cell r="B295" t="str">
            <v>303</v>
          </cell>
          <cell r="D295">
            <v>134931898.78999999</v>
          </cell>
          <cell r="F295" t="str">
            <v>254SE</v>
          </cell>
          <cell r="G295" t="str">
            <v>254</v>
          </cell>
          <cell r="I295">
            <v>-3405.3261538460001</v>
          </cell>
        </row>
        <row r="296">
          <cell r="A296" t="str">
            <v>303SO</v>
          </cell>
          <cell r="B296" t="str">
            <v>303</v>
          </cell>
          <cell r="D296">
            <v>378787178.37</v>
          </cell>
          <cell r="F296" t="str">
            <v>254SO</v>
          </cell>
          <cell r="G296" t="str">
            <v>254</v>
          </cell>
          <cell r="I296">
            <v>0</v>
          </cell>
        </row>
        <row r="297">
          <cell r="A297" t="str">
            <v>303UT</v>
          </cell>
          <cell r="B297" t="str">
            <v>303</v>
          </cell>
          <cell r="D297">
            <v>2999076.27</v>
          </cell>
          <cell r="F297" t="str">
            <v>254UT</v>
          </cell>
          <cell r="G297" t="str">
            <v>254</v>
          </cell>
          <cell r="I297">
            <v>-642171.55230769201</v>
          </cell>
        </row>
        <row r="298">
          <cell r="A298" t="str">
            <v>303WA</v>
          </cell>
          <cell r="B298" t="str">
            <v>303</v>
          </cell>
          <cell r="D298">
            <v>627213.80000000005</v>
          </cell>
          <cell r="F298" t="str">
            <v>254WA</v>
          </cell>
          <cell r="G298" t="str">
            <v>254</v>
          </cell>
          <cell r="I298">
            <v>85.71</v>
          </cell>
        </row>
        <row r="299">
          <cell r="A299" t="str">
            <v>303WYP</v>
          </cell>
          <cell r="B299" t="str">
            <v>303</v>
          </cell>
          <cell r="D299">
            <v>1467706.09</v>
          </cell>
          <cell r="F299" t="str">
            <v>254WYP</v>
          </cell>
          <cell r="G299" t="str">
            <v>254</v>
          </cell>
          <cell r="I299">
            <v>-108140.17307692301</v>
          </cell>
        </row>
        <row r="300">
          <cell r="A300" t="str">
            <v>310DGP</v>
          </cell>
          <cell r="B300" t="str">
            <v>310</v>
          </cell>
          <cell r="D300">
            <v>2328228.2400000002</v>
          </cell>
          <cell r="F300" t="str">
            <v>255DGU</v>
          </cell>
          <cell r="G300" t="str">
            <v>255</v>
          </cell>
          <cell r="I300">
            <v>0</v>
          </cell>
        </row>
        <row r="301">
          <cell r="A301" t="str">
            <v>310DGU</v>
          </cell>
          <cell r="B301" t="str">
            <v>310</v>
          </cell>
          <cell r="D301">
            <v>34798445.670000002</v>
          </cell>
          <cell r="F301" t="str">
            <v>255ITC84</v>
          </cell>
          <cell r="G301" t="str">
            <v>255</v>
          </cell>
          <cell r="I301">
            <v>-917373.61538461503</v>
          </cell>
        </row>
        <row r="302">
          <cell r="A302" t="str">
            <v>310SG</v>
          </cell>
          <cell r="B302" t="str">
            <v>310</v>
          </cell>
          <cell r="D302">
            <v>53412166.560000002</v>
          </cell>
          <cell r="F302" t="str">
            <v>255ITC85</v>
          </cell>
          <cell r="G302" t="str">
            <v>255</v>
          </cell>
          <cell r="I302">
            <v>-2078354.15384615</v>
          </cell>
        </row>
        <row r="303">
          <cell r="A303" t="str">
            <v>310SSGCH</v>
          </cell>
          <cell r="B303" t="str">
            <v>310</v>
          </cell>
          <cell r="D303">
            <v>2468743.16</v>
          </cell>
          <cell r="F303" t="str">
            <v>255ITC86</v>
          </cell>
          <cell r="G303" t="str">
            <v>255</v>
          </cell>
          <cell r="I303">
            <v>-1128794.07692307</v>
          </cell>
        </row>
        <row r="304">
          <cell r="A304" t="str">
            <v>311DGP</v>
          </cell>
          <cell r="B304" t="str">
            <v>311</v>
          </cell>
          <cell r="D304">
            <v>233549895.03999999</v>
          </cell>
          <cell r="F304" t="str">
            <v>255ITC88</v>
          </cell>
          <cell r="G304" t="str">
            <v>255</v>
          </cell>
          <cell r="I304">
            <v>-180083.07692307699</v>
          </cell>
        </row>
        <row r="305">
          <cell r="A305" t="str">
            <v>311DGU</v>
          </cell>
          <cell r="B305" t="str">
            <v>311</v>
          </cell>
          <cell r="D305">
            <v>324768658.68000001</v>
          </cell>
          <cell r="F305" t="str">
            <v>255ITC89</v>
          </cell>
          <cell r="G305" t="str">
            <v>255</v>
          </cell>
          <cell r="I305">
            <v>-402941.38461538497</v>
          </cell>
        </row>
        <row r="306">
          <cell r="A306" t="str">
            <v>311SG</v>
          </cell>
          <cell r="B306" t="str">
            <v>311</v>
          </cell>
          <cell r="D306">
            <v>320717095.33999997</v>
          </cell>
          <cell r="F306" t="str">
            <v>255ITC90</v>
          </cell>
          <cell r="G306" t="str">
            <v>255</v>
          </cell>
          <cell r="I306">
            <v>-274955.53846153797</v>
          </cell>
        </row>
        <row r="307">
          <cell r="A307" t="str">
            <v>311SSGCH</v>
          </cell>
          <cell r="B307" t="str">
            <v>311</v>
          </cell>
          <cell r="D307">
            <v>59823656.619999997</v>
          </cell>
          <cell r="F307" t="str">
            <v>281DGP</v>
          </cell>
          <cell r="G307" t="str">
            <v>281</v>
          </cell>
          <cell r="I307">
            <v>0</v>
          </cell>
        </row>
        <row r="308">
          <cell r="A308" t="str">
            <v>312DGP</v>
          </cell>
          <cell r="B308" t="str">
            <v>312</v>
          </cell>
          <cell r="D308">
            <v>627406560.94000006</v>
          </cell>
          <cell r="F308" t="str">
            <v>281SG</v>
          </cell>
          <cell r="G308" t="str">
            <v>281</v>
          </cell>
          <cell r="I308">
            <v>-74634102.769230694</v>
          </cell>
        </row>
        <row r="309">
          <cell r="A309" t="str">
            <v>312DGU</v>
          </cell>
          <cell r="B309" t="str">
            <v>312</v>
          </cell>
          <cell r="D309">
            <v>578271137.98000002</v>
          </cell>
          <cell r="F309" t="str">
            <v>282DGP</v>
          </cell>
          <cell r="G309" t="str">
            <v>282</v>
          </cell>
          <cell r="I309">
            <v>0</v>
          </cell>
        </row>
        <row r="310">
          <cell r="A310" t="str">
            <v>312SG</v>
          </cell>
          <cell r="B310" t="str">
            <v>312</v>
          </cell>
          <cell r="D310">
            <v>2341513408.3699999</v>
          </cell>
          <cell r="F310" t="str">
            <v>282DITBAL</v>
          </cell>
          <cell r="G310" t="str">
            <v>282</v>
          </cell>
          <cell r="I310">
            <v>-3075199651.6153798</v>
          </cell>
        </row>
        <row r="311">
          <cell r="A311" t="str">
            <v>312SSGCH</v>
          </cell>
          <cell r="B311" t="str">
            <v>312</v>
          </cell>
          <cell r="D311">
            <v>325922912.70999998</v>
          </cell>
          <cell r="F311" t="str">
            <v>282FERC</v>
          </cell>
          <cell r="G311" t="str">
            <v>282</v>
          </cell>
          <cell r="I311">
            <v>0</v>
          </cell>
        </row>
        <row r="312">
          <cell r="A312" t="str">
            <v>314DGP</v>
          </cell>
          <cell r="B312" t="str">
            <v>314</v>
          </cell>
          <cell r="D312">
            <v>124657121.84999999</v>
          </cell>
          <cell r="F312" t="str">
            <v>282ID</v>
          </cell>
          <cell r="G312" t="str">
            <v>282</v>
          </cell>
          <cell r="I312">
            <v>0</v>
          </cell>
        </row>
        <row r="313">
          <cell r="A313" t="str">
            <v>314DGU</v>
          </cell>
          <cell r="B313" t="str">
            <v>314</v>
          </cell>
          <cell r="D313">
            <v>140689833.18000001</v>
          </cell>
          <cell r="F313" t="str">
            <v>282OR</v>
          </cell>
          <cell r="G313" t="str">
            <v>282</v>
          </cell>
          <cell r="I313">
            <v>0</v>
          </cell>
        </row>
        <row r="314">
          <cell r="A314" t="str">
            <v>314SG</v>
          </cell>
          <cell r="B314" t="str">
            <v>314</v>
          </cell>
          <cell r="D314">
            <v>620484588.59000003</v>
          </cell>
          <cell r="F314" t="str">
            <v>282OTHER</v>
          </cell>
          <cell r="G314" t="str">
            <v>282</v>
          </cell>
          <cell r="I314">
            <v>0</v>
          </cell>
        </row>
        <row r="315">
          <cell r="A315" t="str">
            <v>314SSGCH</v>
          </cell>
          <cell r="B315" t="str">
            <v>314</v>
          </cell>
          <cell r="D315">
            <v>66047987.369999997</v>
          </cell>
          <cell r="F315" t="str">
            <v>282SE</v>
          </cell>
          <cell r="G315" t="str">
            <v>282</v>
          </cell>
          <cell r="I315">
            <v>-5484055.6153846104</v>
          </cell>
        </row>
        <row r="316">
          <cell r="A316" t="str">
            <v>315DGP</v>
          </cell>
          <cell r="B316" t="str">
            <v>315</v>
          </cell>
          <cell r="D316">
            <v>86811034.870000005</v>
          </cell>
          <cell r="F316" t="str">
            <v>282SG</v>
          </cell>
          <cell r="G316" t="str">
            <v>282</v>
          </cell>
          <cell r="I316">
            <v>-4978924</v>
          </cell>
        </row>
        <row r="317">
          <cell r="A317" t="str">
            <v>315DGU</v>
          </cell>
          <cell r="B317" t="str">
            <v>315</v>
          </cell>
          <cell r="D317">
            <v>137395183.44999999</v>
          </cell>
          <cell r="F317" t="str">
            <v>282SO</v>
          </cell>
          <cell r="G317" t="str">
            <v>282</v>
          </cell>
          <cell r="I317">
            <v>28588476.384615298</v>
          </cell>
        </row>
        <row r="318">
          <cell r="A318" t="str">
            <v>315SG</v>
          </cell>
          <cell r="B318" t="str">
            <v>315</v>
          </cell>
          <cell r="D318">
            <v>137398743.68000001</v>
          </cell>
          <cell r="F318" t="str">
            <v>282WYP</v>
          </cell>
          <cell r="G318" t="str">
            <v>282</v>
          </cell>
          <cell r="I318">
            <v>0</v>
          </cell>
        </row>
        <row r="319">
          <cell r="A319" t="str">
            <v>315SSGCH</v>
          </cell>
          <cell r="B319" t="str">
            <v>315</v>
          </cell>
          <cell r="D319">
            <v>66675755.640000001</v>
          </cell>
          <cell r="F319" t="str">
            <v>283CA</v>
          </cell>
          <cell r="G319" t="str">
            <v>283</v>
          </cell>
          <cell r="I319">
            <v>57734.384615385003</v>
          </cell>
        </row>
        <row r="320">
          <cell r="A320" t="str">
            <v>316DGP</v>
          </cell>
          <cell r="B320" t="str">
            <v>316</v>
          </cell>
          <cell r="D320">
            <v>4684595.9800000004</v>
          </cell>
          <cell r="F320" t="str">
            <v>283GPS</v>
          </cell>
          <cell r="G320" t="str">
            <v>283</v>
          </cell>
          <cell r="I320">
            <v>-7400760.7692307597</v>
          </cell>
        </row>
        <row r="321">
          <cell r="A321" t="str">
            <v>316DGU</v>
          </cell>
          <cell r="B321" t="str">
            <v>316</v>
          </cell>
          <cell r="D321">
            <v>5085196.9400000004</v>
          </cell>
          <cell r="F321" t="str">
            <v>283ID</v>
          </cell>
          <cell r="G321" t="str">
            <v>283</v>
          </cell>
          <cell r="I321">
            <v>-1100568.3076923001</v>
          </cell>
        </row>
        <row r="322">
          <cell r="A322" t="str">
            <v>316SG</v>
          </cell>
          <cell r="B322" t="str">
            <v>316</v>
          </cell>
          <cell r="D322">
            <v>19446757.73</v>
          </cell>
          <cell r="F322" t="str">
            <v>283OR</v>
          </cell>
          <cell r="G322" t="str">
            <v>283</v>
          </cell>
          <cell r="I322">
            <v>2034475.6923076899</v>
          </cell>
        </row>
        <row r="323">
          <cell r="A323" t="str">
            <v>316SSGCH</v>
          </cell>
          <cell r="B323" t="str">
            <v>316</v>
          </cell>
          <cell r="D323">
            <v>4155951.08</v>
          </cell>
          <cell r="F323" t="str">
            <v>283OTHER</v>
          </cell>
          <cell r="G323" t="str">
            <v>283</v>
          </cell>
          <cell r="I323">
            <v>-50444304.639230698</v>
          </cell>
        </row>
        <row r="324">
          <cell r="A324" t="str">
            <v>330DGP</v>
          </cell>
          <cell r="B324" t="str">
            <v>330</v>
          </cell>
          <cell r="D324">
            <v>10537838.68</v>
          </cell>
          <cell r="F324" t="str">
            <v>283SE</v>
          </cell>
          <cell r="G324" t="str">
            <v>283</v>
          </cell>
          <cell r="I324">
            <v>-8415099.1384615395</v>
          </cell>
        </row>
        <row r="325">
          <cell r="A325" t="str">
            <v>330DGU</v>
          </cell>
          <cell r="B325" t="str">
            <v>330</v>
          </cell>
          <cell r="D325">
            <v>5268399.3600000003</v>
          </cell>
          <cell r="F325" t="str">
            <v>283SG</v>
          </cell>
          <cell r="G325" t="str">
            <v>283</v>
          </cell>
          <cell r="I325">
            <v>-2427376.3846153799</v>
          </cell>
        </row>
        <row r="326">
          <cell r="A326" t="str">
            <v>330SG-P</v>
          </cell>
          <cell r="B326" t="str">
            <v>330</v>
          </cell>
          <cell r="D326">
            <v>9571662.0099999998</v>
          </cell>
          <cell r="F326" t="str">
            <v>283SGCT</v>
          </cell>
          <cell r="G326" t="str">
            <v>283</v>
          </cell>
          <cell r="I326">
            <v>-2771545.9230769202</v>
          </cell>
        </row>
        <row r="327">
          <cell r="A327" t="str">
            <v>330SG-U</v>
          </cell>
          <cell r="B327" t="str">
            <v>330</v>
          </cell>
          <cell r="D327">
            <v>672873.25</v>
          </cell>
          <cell r="F327" t="str">
            <v>283SNP</v>
          </cell>
          <cell r="G327" t="str">
            <v>283</v>
          </cell>
          <cell r="I327">
            <v>-4292486.8461538404</v>
          </cell>
        </row>
        <row r="328">
          <cell r="A328" t="str">
            <v>331DGP</v>
          </cell>
          <cell r="B328" t="str">
            <v>331</v>
          </cell>
          <cell r="D328">
            <v>20732695.190000001</v>
          </cell>
          <cell r="F328" t="str">
            <v>283SO</v>
          </cell>
          <cell r="G328" t="str">
            <v>283</v>
          </cell>
          <cell r="I328">
            <v>-10429085.3846153</v>
          </cell>
        </row>
        <row r="329">
          <cell r="A329" t="str">
            <v>331DGU</v>
          </cell>
          <cell r="B329" t="str">
            <v>331</v>
          </cell>
          <cell r="D329">
            <v>5246815.95</v>
          </cell>
          <cell r="F329" t="str">
            <v>283TROJD</v>
          </cell>
          <cell r="G329" t="str">
            <v>283</v>
          </cell>
          <cell r="I329">
            <v>0</v>
          </cell>
        </row>
        <row r="330">
          <cell r="A330" t="str">
            <v>331SG-P</v>
          </cell>
          <cell r="B330" t="str">
            <v>331</v>
          </cell>
          <cell r="D330">
            <v>106161423.03</v>
          </cell>
          <cell r="F330" t="str">
            <v>283UT</v>
          </cell>
          <cell r="G330" t="str">
            <v>283</v>
          </cell>
          <cell r="I330">
            <v>-796644.07692307699</v>
          </cell>
        </row>
        <row r="331">
          <cell r="A331" t="str">
            <v>331SG-U</v>
          </cell>
          <cell r="B331" t="str">
            <v>331</v>
          </cell>
          <cell r="D331">
            <v>8782559</v>
          </cell>
          <cell r="F331" t="str">
            <v>283WA</v>
          </cell>
          <cell r="G331" t="str">
            <v>283</v>
          </cell>
          <cell r="I331">
            <v>-5855607.5253846096</v>
          </cell>
        </row>
        <row r="332">
          <cell r="A332" t="str">
            <v>332DGP</v>
          </cell>
          <cell r="B332" t="str">
            <v>332</v>
          </cell>
          <cell r="D332">
            <v>148261349.11000001</v>
          </cell>
          <cell r="F332" t="str">
            <v>283WYP</v>
          </cell>
          <cell r="G332" t="str">
            <v>283</v>
          </cell>
          <cell r="I332">
            <v>-540506.92307692301</v>
          </cell>
        </row>
        <row r="333">
          <cell r="A333" t="str">
            <v>332DGU</v>
          </cell>
          <cell r="B333" t="str">
            <v>332</v>
          </cell>
          <cell r="D333">
            <v>19539091.68</v>
          </cell>
          <cell r="F333" t="str">
            <v>283WYU</v>
          </cell>
          <cell r="G333" t="str">
            <v>283</v>
          </cell>
          <cell r="I333">
            <v>153145.538461538</v>
          </cell>
        </row>
        <row r="334">
          <cell r="A334" t="str">
            <v>332SG-P</v>
          </cell>
          <cell r="B334" t="str">
            <v>332</v>
          </cell>
          <cell r="D334">
            <v>134626015.68000001</v>
          </cell>
          <cell r="F334" t="str">
            <v>302DGU</v>
          </cell>
          <cell r="G334" t="str">
            <v>302</v>
          </cell>
          <cell r="I334">
            <v>600993.05000000005</v>
          </cell>
        </row>
        <row r="335">
          <cell r="A335" t="str">
            <v>332SG-U</v>
          </cell>
          <cell r="B335" t="str">
            <v>332</v>
          </cell>
          <cell r="D335">
            <v>53507795.909999996</v>
          </cell>
          <cell r="F335" t="str">
            <v>302ID</v>
          </cell>
          <cell r="G335" t="str">
            <v>302</v>
          </cell>
          <cell r="I335">
            <v>1000000</v>
          </cell>
        </row>
        <row r="336">
          <cell r="A336" t="str">
            <v>333DGP</v>
          </cell>
          <cell r="B336" t="str">
            <v>333</v>
          </cell>
          <cell r="D336">
            <v>30166203.309999999</v>
          </cell>
          <cell r="F336" t="str">
            <v>302SG</v>
          </cell>
          <cell r="G336" t="str">
            <v>302</v>
          </cell>
          <cell r="I336">
            <v>11051487.1507692</v>
          </cell>
        </row>
        <row r="337">
          <cell r="A337" t="str">
            <v>333DGU</v>
          </cell>
          <cell r="B337" t="str">
            <v>333</v>
          </cell>
          <cell r="D337">
            <v>8444612.8800000008</v>
          </cell>
          <cell r="F337" t="str">
            <v>302SG-P</v>
          </cell>
          <cell r="G337" t="str">
            <v>302</v>
          </cell>
          <cell r="I337">
            <v>173625008.02538401</v>
          </cell>
        </row>
        <row r="338">
          <cell r="A338" t="str">
            <v>333SG-P</v>
          </cell>
          <cell r="B338" t="str">
            <v>333</v>
          </cell>
          <cell r="D338">
            <v>50185008.490000002</v>
          </cell>
          <cell r="F338" t="str">
            <v>302SG-U</v>
          </cell>
          <cell r="G338" t="str">
            <v>302</v>
          </cell>
          <cell r="I338">
            <v>9197267.3676923104</v>
          </cell>
        </row>
        <row r="339">
          <cell r="A339" t="str">
            <v>333SG-U</v>
          </cell>
          <cell r="B339" t="str">
            <v>333</v>
          </cell>
          <cell r="D339">
            <v>30366711.190000001</v>
          </cell>
          <cell r="F339" t="str">
            <v>303CA</v>
          </cell>
          <cell r="G339" t="str">
            <v>303</v>
          </cell>
          <cell r="I339">
            <v>216406.59</v>
          </cell>
        </row>
        <row r="340">
          <cell r="A340" t="str">
            <v>334DGP</v>
          </cell>
          <cell r="B340" t="str">
            <v>334</v>
          </cell>
          <cell r="D340">
            <v>4242282.45</v>
          </cell>
          <cell r="F340" t="str">
            <v>303CN</v>
          </cell>
          <cell r="G340" t="str">
            <v>303</v>
          </cell>
          <cell r="I340">
            <v>120994952.25153799</v>
          </cell>
        </row>
        <row r="341">
          <cell r="A341" t="str">
            <v>334DGU</v>
          </cell>
          <cell r="B341" t="str">
            <v>334</v>
          </cell>
          <cell r="D341">
            <v>3500046.03</v>
          </cell>
          <cell r="F341" t="str">
            <v>303ID</v>
          </cell>
          <cell r="G341" t="str">
            <v>303</v>
          </cell>
          <cell r="I341">
            <v>427593.05076923099</v>
          </cell>
        </row>
        <row r="342">
          <cell r="A342" t="str">
            <v>334SG-P</v>
          </cell>
          <cell r="B342" t="str">
            <v>334</v>
          </cell>
          <cell r="D342">
            <v>50504531.060000002</v>
          </cell>
          <cell r="F342" t="str">
            <v>303OR</v>
          </cell>
          <cell r="G342" t="str">
            <v>303</v>
          </cell>
          <cell r="I342">
            <v>1853721.7476923</v>
          </cell>
        </row>
        <row r="343">
          <cell r="A343" t="str">
            <v>334SG-U</v>
          </cell>
          <cell r="B343" t="str">
            <v>334</v>
          </cell>
          <cell r="D343">
            <v>7349499.2699999996</v>
          </cell>
          <cell r="F343" t="str">
            <v>303SE</v>
          </cell>
          <cell r="G343" t="str">
            <v>303</v>
          </cell>
          <cell r="I343">
            <v>3558118.8084615301</v>
          </cell>
        </row>
        <row r="344">
          <cell r="A344" t="str">
            <v>335DGP</v>
          </cell>
          <cell r="B344" t="str">
            <v>335</v>
          </cell>
          <cell r="D344">
            <v>1145302.71</v>
          </cell>
          <cell r="F344" t="str">
            <v>303SG</v>
          </cell>
          <cell r="G344" t="str">
            <v>303</v>
          </cell>
          <cell r="I344">
            <v>123458540.621538</v>
          </cell>
        </row>
        <row r="345">
          <cell r="A345" t="str">
            <v>335DGU</v>
          </cell>
          <cell r="B345" t="str">
            <v>335</v>
          </cell>
          <cell r="D345">
            <v>159149.25</v>
          </cell>
          <cell r="F345" t="str">
            <v>303SO</v>
          </cell>
          <cell r="G345" t="str">
            <v>303</v>
          </cell>
          <cell r="I345">
            <v>375574099.14769202</v>
          </cell>
        </row>
        <row r="346">
          <cell r="A346" t="str">
            <v>335SG-P</v>
          </cell>
          <cell r="B346" t="str">
            <v>335</v>
          </cell>
          <cell r="D346">
            <v>1037376.38</v>
          </cell>
          <cell r="F346" t="str">
            <v>303UT</v>
          </cell>
          <cell r="G346" t="str">
            <v>303</v>
          </cell>
          <cell r="I346">
            <v>3002832.90615384</v>
          </cell>
        </row>
        <row r="347">
          <cell r="A347" t="str">
            <v>335SG-U</v>
          </cell>
          <cell r="B347" t="str">
            <v>335</v>
          </cell>
          <cell r="D347">
            <v>12581.61</v>
          </cell>
          <cell r="F347" t="str">
            <v>303WA</v>
          </cell>
          <cell r="G347" t="str">
            <v>303</v>
          </cell>
          <cell r="I347">
            <v>627315.88692307705</v>
          </cell>
        </row>
        <row r="348">
          <cell r="A348" t="str">
            <v>336DGP</v>
          </cell>
          <cell r="B348" t="str">
            <v>336</v>
          </cell>
          <cell r="D348">
            <v>4599788.82</v>
          </cell>
          <cell r="F348" t="str">
            <v>303WYP</v>
          </cell>
          <cell r="G348" t="str">
            <v>303</v>
          </cell>
          <cell r="I348">
            <v>1409278.24538461</v>
          </cell>
        </row>
        <row r="349">
          <cell r="A349" t="str">
            <v>336DGU</v>
          </cell>
          <cell r="B349" t="str">
            <v>336</v>
          </cell>
          <cell r="D349">
            <v>822838.78</v>
          </cell>
          <cell r="F349" t="str">
            <v>310DGP</v>
          </cell>
          <cell r="G349" t="str">
            <v>310</v>
          </cell>
          <cell r="I349">
            <v>2328228.2400000002</v>
          </cell>
        </row>
        <row r="350">
          <cell r="A350" t="str">
            <v>336SG-P</v>
          </cell>
          <cell r="B350" t="str">
            <v>336</v>
          </cell>
          <cell r="D350">
            <v>10689750.130000001</v>
          </cell>
          <cell r="F350" t="str">
            <v>310DGU</v>
          </cell>
          <cell r="G350" t="str">
            <v>310</v>
          </cell>
          <cell r="I350">
            <v>34798445.670000002</v>
          </cell>
        </row>
        <row r="351">
          <cell r="A351" t="str">
            <v>336SG-U</v>
          </cell>
          <cell r="B351" t="str">
            <v>336</v>
          </cell>
          <cell r="D351">
            <v>733077.05</v>
          </cell>
          <cell r="F351" t="str">
            <v>310SG</v>
          </cell>
          <cell r="G351" t="str">
            <v>310</v>
          </cell>
          <cell r="I351">
            <v>55144513.4815384</v>
          </cell>
        </row>
        <row r="352">
          <cell r="A352" t="str">
            <v>340SG</v>
          </cell>
          <cell r="B352" t="str">
            <v>340</v>
          </cell>
          <cell r="D352">
            <v>23516707.75</v>
          </cell>
          <cell r="F352" t="str">
            <v>310SSGCH</v>
          </cell>
          <cell r="G352" t="str">
            <v>310</v>
          </cell>
          <cell r="I352">
            <v>2468743.16</v>
          </cell>
        </row>
        <row r="353">
          <cell r="A353" t="str">
            <v>340SG-W</v>
          </cell>
          <cell r="B353" t="str">
            <v>340</v>
          </cell>
          <cell r="D353">
            <v>5395984.6900000004</v>
          </cell>
          <cell r="F353" t="str">
            <v>311DGP</v>
          </cell>
          <cell r="G353" t="str">
            <v>311</v>
          </cell>
          <cell r="I353">
            <v>233611721.628461</v>
          </cell>
        </row>
        <row r="354">
          <cell r="A354" t="str">
            <v>341DGU</v>
          </cell>
          <cell r="B354" t="str">
            <v>341</v>
          </cell>
          <cell r="D354">
            <v>163511.76999999999</v>
          </cell>
          <cell r="F354" t="str">
            <v>311DGU</v>
          </cell>
          <cell r="G354" t="str">
            <v>311</v>
          </cell>
          <cell r="I354">
            <v>324872251.083076</v>
          </cell>
        </row>
        <row r="355">
          <cell r="A355" t="str">
            <v>341SG</v>
          </cell>
          <cell r="B355" t="str">
            <v>341</v>
          </cell>
          <cell r="D355">
            <v>108023576.22</v>
          </cell>
          <cell r="F355" t="str">
            <v>311SG</v>
          </cell>
          <cell r="G355" t="str">
            <v>311</v>
          </cell>
          <cell r="I355">
            <v>309263214.49538398</v>
          </cell>
        </row>
        <row r="356">
          <cell r="A356" t="str">
            <v>341SG-W</v>
          </cell>
          <cell r="B356" t="str">
            <v>341</v>
          </cell>
          <cell r="D356">
            <v>51314430.729999997</v>
          </cell>
          <cell r="F356" t="str">
            <v>311SSGCH</v>
          </cell>
          <cell r="G356" t="str">
            <v>311</v>
          </cell>
          <cell r="I356">
            <v>58942641.619999997</v>
          </cell>
        </row>
        <row r="357">
          <cell r="A357" t="str">
            <v>341SSGCT</v>
          </cell>
          <cell r="B357" t="str">
            <v>341</v>
          </cell>
          <cell r="D357">
            <v>4240304.49</v>
          </cell>
          <cell r="F357" t="str">
            <v>312DGP</v>
          </cell>
          <cell r="G357" t="str">
            <v>312</v>
          </cell>
          <cell r="I357">
            <v>644685575.96230698</v>
          </cell>
        </row>
        <row r="358">
          <cell r="A358" t="str">
            <v>342SG</v>
          </cell>
          <cell r="B358" t="str">
            <v>342</v>
          </cell>
          <cell r="D358">
            <v>8424526.3599999994</v>
          </cell>
          <cell r="F358" t="str">
            <v>312DGU</v>
          </cell>
          <cell r="G358" t="str">
            <v>312</v>
          </cell>
          <cell r="I358">
            <v>602864651.90153801</v>
          </cell>
        </row>
        <row r="359">
          <cell r="A359" t="str">
            <v>342SSGCT</v>
          </cell>
          <cell r="B359" t="str">
            <v>342</v>
          </cell>
          <cell r="D359">
            <v>2284125.7599999998</v>
          </cell>
          <cell r="F359" t="str">
            <v>312SG</v>
          </cell>
          <cell r="G359" t="str">
            <v>312</v>
          </cell>
          <cell r="I359">
            <v>2087150339.0738399</v>
          </cell>
        </row>
        <row r="360">
          <cell r="A360" t="str">
            <v>343DGU</v>
          </cell>
          <cell r="B360" t="str">
            <v>343</v>
          </cell>
          <cell r="D360">
            <v>242141.3</v>
          </cell>
          <cell r="F360" t="str">
            <v>312SSGCH</v>
          </cell>
          <cell r="G360" t="str">
            <v>312</v>
          </cell>
          <cell r="I360">
            <v>325222328.39923</v>
          </cell>
        </row>
        <row r="361">
          <cell r="A361" t="str">
            <v>343SG</v>
          </cell>
          <cell r="B361" t="str">
            <v>343</v>
          </cell>
          <cell r="D361">
            <v>661389790.17999995</v>
          </cell>
          <cell r="F361" t="str">
            <v>314DGP</v>
          </cell>
          <cell r="G361" t="str">
            <v>314</v>
          </cell>
          <cell r="I361">
            <v>129550802.767692</v>
          </cell>
        </row>
        <row r="362">
          <cell r="A362" t="str">
            <v>343SG-W</v>
          </cell>
          <cell r="B362" t="str">
            <v>343</v>
          </cell>
          <cell r="D362">
            <v>1778060736.3499999</v>
          </cell>
          <cell r="F362" t="str">
            <v>314DGU</v>
          </cell>
          <cell r="G362" t="str">
            <v>314</v>
          </cell>
          <cell r="I362">
            <v>143458983.49846101</v>
          </cell>
        </row>
        <row r="363">
          <cell r="A363" t="str">
            <v>343SSGCT</v>
          </cell>
          <cell r="B363" t="str">
            <v>343</v>
          </cell>
          <cell r="D363">
            <v>53648952.229999997</v>
          </cell>
          <cell r="F363" t="str">
            <v>314SG</v>
          </cell>
          <cell r="G363" t="str">
            <v>314</v>
          </cell>
          <cell r="I363">
            <v>586370113.357692</v>
          </cell>
        </row>
        <row r="364">
          <cell r="A364" t="str">
            <v>344SG</v>
          </cell>
          <cell r="B364" t="str">
            <v>344</v>
          </cell>
          <cell r="D364">
            <v>282616053.62</v>
          </cell>
          <cell r="F364" t="str">
            <v>314SSGCH</v>
          </cell>
          <cell r="G364" t="str">
            <v>314</v>
          </cell>
          <cell r="I364">
            <v>64275832.984615304</v>
          </cell>
        </row>
        <row r="365">
          <cell r="A365" t="str">
            <v>344SG-W</v>
          </cell>
          <cell r="B365" t="str">
            <v>344</v>
          </cell>
          <cell r="D365">
            <v>53580359.130000003</v>
          </cell>
          <cell r="F365" t="str">
            <v>315DGP</v>
          </cell>
          <cell r="G365" t="str">
            <v>315</v>
          </cell>
          <cell r="I365">
            <v>86924349.636923</v>
          </cell>
        </row>
        <row r="366">
          <cell r="A366" t="str">
            <v>344SSGCT</v>
          </cell>
          <cell r="B366" t="str">
            <v>344</v>
          </cell>
          <cell r="D366">
            <v>16059493.890000001</v>
          </cell>
          <cell r="F366" t="str">
            <v>315DGU</v>
          </cell>
          <cell r="G366" t="str">
            <v>315</v>
          </cell>
          <cell r="I366">
            <v>137524898.64923</v>
          </cell>
        </row>
        <row r="367">
          <cell r="A367" t="str">
            <v>345DGU</v>
          </cell>
          <cell r="B367" t="str">
            <v>345</v>
          </cell>
          <cell r="D367">
            <v>156586.13</v>
          </cell>
          <cell r="F367" t="str">
            <v>315SG</v>
          </cell>
          <cell r="G367" t="str">
            <v>315</v>
          </cell>
          <cell r="I367">
            <v>129641951.624615</v>
          </cell>
        </row>
        <row r="368">
          <cell r="A368" t="str">
            <v>345SG</v>
          </cell>
          <cell r="B368" t="str">
            <v>345</v>
          </cell>
          <cell r="D368">
            <v>135143127.34</v>
          </cell>
          <cell r="F368" t="str">
            <v>315SSGCH</v>
          </cell>
          <cell r="G368" t="str">
            <v>315</v>
          </cell>
          <cell r="I368">
            <v>66648664.732307598</v>
          </cell>
        </row>
        <row r="369">
          <cell r="A369" t="str">
            <v>345SG-W</v>
          </cell>
          <cell r="B369" t="str">
            <v>345</v>
          </cell>
          <cell r="D369">
            <v>110666891.36</v>
          </cell>
          <cell r="F369" t="str">
            <v>316DGP</v>
          </cell>
          <cell r="G369" t="str">
            <v>316</v>
          </cell>
          <cell r="I369">
            <v>4703714.9523076899</v>
          </cell>
        </row>
        <row r="370">
          <cell r="A370" t="str">
            <v>345SSGCT</v>
          </cell>
          <cell r="B370" t="str">
            <v>345</v>
          </cell>
          <cell r="D370">
            <v>2919648.88</v>
          </cell>
          <cell r="F370" t="str">
            <v>316DGU</v>
          </cell>
          <cell r="G370" t="str">
            <v>316</v>
          </cell>
          <cell r="I370">
            <v>5085196.9400000004</v>
          </cell>
        </row>
        <row r="371">
          <cell r="A371" t="str">
            <v>346DGU</v>
          </cell>
          <cell r="B371" t="str">
            <v>346</v>
          </cell>
          <cell r="D371">
            <v>11813.11</v>
          </cell>
          <cell r="F371" t="str">
            <v>316SG</v>
          </cell>
          <cell r="G371" t="str">
            <v>316</v>
          </cell>
          <cell r="I371">
            <v>19488380.5638461</v>
          </cell>
        </row>
        <row r="372">
          <cell r="A372" t="str">
            <v>346SG</v>
          </cell>
          <cell r="B372" t="str">
            <v>346</v>
          </cell>
          <cell r="D372">
            <v>9858899.6699999999</v>
          </cell>
          <cell r="F372" t="str">
            <v>316SSGCH</v>
          </cell>
          <cell r="G372" t="str">
            <v>316</v>
          </cell>
          <cell r="I372">
            <v>4055159.9376923</v>
          </cell>
        </row>
        <row r="373">
          <cell r="A373" t="str">
            <v>346SG-W</v>
          </cell>
          <cell r="B373" t="str">
            <v>346</v>
          </cell>
          <cell r="D373">
            <v>2500387.8399999999</v>
          </cell>
          <cell r="F373" t="str">
            <v>330DGP</v>
          </cell>
          <cell r="G373" t="str">
            <v>330</v>
          </cell>
          <cell r="I373">
            <v>10545771.3961538</v>
          </cell>
        </row>
        <row r="374">
          <cell r="A374" t="str">
            <v>350DGP</v>
          </cell>
          <cell r="B374" t="str">
            <v>350</v>
          </cell>
          <cell r="D374">
            <v>21116231.609999999</v>
          </cell>
          <cell r="F374" t="str">
            <v>330DGU</v>
          </cell>
          <cell r="G374" t="str">
            <v>330</v>
          </cell>
          <cell r="I374">
            <v>5268399.3600000003</v>
          </cell>
        </row>
        <row r="375">
          <cell r="A375" t="str">
            <v>350DGU</v>
          </cell>
          <cell r="B375" t="str">
            <v>350</v>
          </cell>
          <cell r="D375">
            <v>48469540.57</v>
          </cell>
          <cell r="F375" t="str">
            <v>330SG-P</v>
          </cell>
          <cell r="G375" t="str">
            <v>330</v>
          </cell>
          <cell r="I375">
            <v>9602432.9976923</v>
          </cell>
        </row>
        <row r="376">
          <cell r="A376" t="str">
            <v>350SG</v>
          </cell>
          <cell r="B376" t="str">
            <v>350</v>
          </cell>
          <cell r="D376">
            <v>119863954.58</v>
          </cell>
          <cell r="F376" t="str">
            <v>330SG-U</v>
          </cell>
          <cell r="G376" t="str">
            <v>330</v>
          </cell>
          <cell r="I376">
            <v>673584.956153846</v>
          </cell>
        </row>
        <row r="377">
          <cell r="A377" t="str">
            <v>352DGP</v>
          </cell>
          <cell r="B377" t="str">
            <v>352</v>
          </cell>
          <cell r="D377">
            <v>7445267.9699999997</v>
          </cell>
          <cell r="F377" t="str">
            <v>331DGP</v>
          </cell>
          <cell r="G377" t="str">
            <v>331</v>
          </cell>
          <cell r="I377">
            <v>20779025.773076899</v>
          </cell>
        </row>
        <row r="378">
          <cell r="A378" t="str">
            <v>352DGU</v>
          </cell>
          <cell r="B378" t="str">
            <v>352</v>
          </cell>
          <cell r="D378">
            <v>18104744.739999998</v>
          </cell>
          <cell r="F378" t="str">
            <v>331DGU</v>
          </cell>
          <cell r="G378" t="str">
            <v>331</v>
          </cell>
          <cell r="I378">
            <v>5268162.63</v>
          </cell>
        </row>
        <row r="379">
          <cell r="A379" t="str">
            <v>352SG</v>
          </cell>
          <cell r="B379" t="str">
            <v>352</v>
          </cell>
          <cell r="D379">
            <v>121427716.41</v>
          </cell>
          <cell r="F379" t="str">
            <v>331SG-P</v>
          </cell>
          <cell r="G379" t="str">
            <v>331</v>
          </cell>
          <cell r="I379">
            <v>82157854.760769203</v>
          </cell>
        </row>
        <row r="380">
          <cell r="A380" t="str">
            <v>353DGP</v>
          </cell>
          <cell r="B380" t="str">
            <v>353</v>
          </cell>
          <cell r="D380">
            <v>122143715.09999999</v>
          </cell>
          <cell r="F380" t="str">
            <v>331SG-U</v>
          </cell>
          <cell r="G380" t="str">
            <v>331</v>
          </cell>
          <cell r="I380">
            <v>8255448.1299999999</v>
          </cell>
        </row>
        <row r="381">
          <cell r="A381" t="str">
            <v>353DGU</v>
          </cell>
          <cell r="B381" t="str">
            <v>353</v>
          </cell>
          <cell r="D381">
            <v>182739324.46000001</v>
          </cell>
          <cell r="F381" t="str">
            <v>332DGP</v>
          </cell>
          <cell r="G381" t="str">
            <v>332</v>
          </cell>
          <cell r="I381">
            <v>150286418.878461</v>
          </cell>
        </row>
        <row r="382">
          <cell r="A382" t="str">
            <v>353SG</v>
          </cell>
          <cell r="B382" t="str">
            <v>353</v>
          </cell>
          <cell r="D382">
            <v>1304530504.28</v>
          </cell>
          <cell r="F382" t="str">
            <v>332DGU</v>
          </cell>
          <cell r="G382" t="str">
            <v>332</v>
          </cell>
          <cell r="I382">
            <v>19587616.372307599</v>
          </cell>
        </row>
        <row r="383">
          <cell r="A383" t="str">
            <v>354DGP</v>
          </cell>
          <cell r="B383" t="str">
            <v>354</v>
          </cell>
          <cell r="D383">
            <v>155435932.93000001</v>
          </cell>
          <cell r="F383" t="str">
            <v>332SG-P</v>
          </cell>
          <cell r="G383" t="str">
            <v>332</v>
          </cell>
          <cell r="I383">
            <v>117071201.00769199</v>
          </cell>
        </row>
        <row r="384">
          <cell r="A384" t="str">
            <v>354DGU</v>
          </cell>
          <cell r="B384" t="str">
            <v>354</v>
          </cell>
          <cell r="D384">
            <v>133295648.73</v>
          </cell>
          <cell r="F384" t="str">
            <v>332SG-U</v>
          </cell>
          <cell r="G384" t="str">
            <v>332</v>
          </cell>
          <cell r="I384">
            <v>48726574.263846099</v>
          </cell>
        </row>
        <row r="385">
          <cell r="A385" t="str">
            <v>354SG</v>
          </cell>
          <cell r="B385" t="str">
            <v>354</v>
          </cell>
          <cell r="D385">
            <v>692608834.04999995</v>
          </cell>
          <cell r="F385" t="str">
            <v>333DGP</v>
          </cell>
          <cell r="G385" t="str">
            <v>333</v>
          </cell>
          <cell r="I385">
            <v>31053458.013846099</v>
          </cell>
        </row>
        <row r="386">
          <cell r="A386" t="str">
            <v>355DGP</v>
          </cell>
          <cell r="B386" t="str">
            <v>355</v>
          </cell>
          <cell r="D386">
            <v>66036567.649999999</v>
          </cell>
          <cell r="F386" t="str">
            <v>333DGU</v>
          </cell>
          <cell r="G386" t="str">
            <v>333</v>
          </cell>
          <cell r="I386">
            <v>8575438.7061538398</v>
          </cell>
        </row>
        <row r="387">
          <cell r="A387" t="str">
            <v>355DGU</v>
          </cell>
          <cell r="B387" t="str">
            <v>355</v>
          </cell>
          <cell r="D387">
            <v>116623447.22</v>
          </cell>
          <cell r="F387" t="str">
            <v>333SG-P</v>
          </cell>
          <cell r="G387" t="str">
            <v>333</v>
          </cell>
          <cell r="I387">
            <v>45470267.657692298</v>
          </cell>
        </row>
        <row r="388">
          <cell r="A388" t="str">
            <v>355SG</v>
          </cell>
          <cell r="B388" t="str">
            <v>355</v>
          </cell>
          <cell r="D388">
            <v>461693657.50999999</v>
          </cell>
          <cell r="F388" t="str">
            <v>333SG-U</v>
          </cell>
          <cell r="G388" t="str">
            <v>333</v>
          </cell>
          <cell r="I388">
            <v>29230231.819230702</v>
          </cell>
        </row>
        <row r="389">
          <cell r="A389" t="str">
            <v>356DGP</v>
          </cell>
          <cell r="B389" t="str">
            <v>356</v>
          </cell>
          <cell r="D389">
            <v>185386761.63</v>
          </cell>
          <cell r="F389" t="str">
            <v>334DGP</v>
          </cell>
          <cell r="G389" t="str">
            <v>334</v>
          </cell>
          <cell r="I389">
            <v>4337303.2946153795</v>
          </cell>
        </row>
        <row r="390">
          <cell r="A390" t="str">
            <v>356DGU</v>
          </cell>
          <cell r="B390" t="str">
            <v>356</v>
          </cell>
          <cell r="D390">
            <v>157574794.84999999</v>
          </cell>
          <cell r="F390" t="str">
            <v>334DGU</v>
          </cell>
          <cell r="G390" t="str">
            <v>334</v>
          </cell>
          <cell r="I390">
            <v>3508383.5346153802</v>
          </cell>
        </row>
        <row r="391">
          <cell r="A391" t="str">
            <v>356SG</v>
          </cell>
          <cell r="B391" t="str">
            <v>356</v>
          </cell>
          <cell r="D391">
            <v>551712900.41999996</v>
          </cell>
          <cell r="F391" t="str">
            <v>334SG-P</v>
          </cell>
          <cell r="G391" t="str">
            <v>334</v>
          </cell>
          <cell r="I391">
            <v>45837840.956923001</v>
          </cell>
        </row>
        <row r="392">
          <cell r="A392" t="str">
            <v>357DGP</v>
          </cell>
          <cell r="B392" t="str">
            <v>357</v>
          </cell>
          <cell r="D392">
            <v>6370.99</v>
          </cell>
          <cell r="F392" t="str">
            <v>334SG-U</v>
          </cell>
          <cell r="G392" t="str">
            <v>334</v>
          </cell>
          <cell r="I392">
            <v>7395951.4699999997</v>
          </cell>
        </row>
        <row r="393">
          <cell r="A393" t="str">
            <v>357DGU</v>
          </cell>
          <cell r="B393" t="str">
            <v>357</v>
          </cell>
          <cell r="D393">
            <v>91650.59</v>
          </cell>
          <cell r="F393" t="str">
            <v>335DGP</v>
          </cell>
          <cell r="G393" t="str">
            <v>335</v>
          </cell>
          <cell r="I393">
            <v>1153368.1592307601</v>
          </cell>
        </row>
        <row r="394">
          <cell r="A394" t="str">
            <v>357SG</v>
          </cell>
          <cell r="B394" t="str">
            <v>357</v>
          </cell>
          <cell r="D394">
            <v>3161596.85</v>
          </cell>
          <cell r="F394" t="str">
            <v>335DGU</v>
          </cell>
          <cell r="G394" t="str">
            <v>335</v>
          </cell>
          <cell r="I394">
            <v>159510.659230769</v>
          </cell>
        </row>
        <row r="395">
          <cell r="A395" t="str">
            <v>358DGU</v>
          </cell>
          <cell r="B395" t="str">
            <v>358</v>
          </cell>
          <cell r="D395">
            <v>1087552.1399999999</v>
          </cell>
          <cell r="F395" t="str">
            <v>335SG-P</v>
          </cell>
          <cell r="G395" t="str">
            <v>335</v>
          </cell>
          <cell r="I395">
            <v>1009212.24384615</v>
          </cell>
        </row>
        <row r="396">
          <cell r="A396" t="str">
            <v>358SG</v>
          </cell>
          <cell r="B396" t="str">
            <v>358</v>
          </cell>
          <cell r="D396">
            <v>6387542.6600000001</v>
          </cell>
          <cell r="F396" t="str">
            <v>335SG-U</v>
          </cell>
          <cell r="G396" t="str">
            <v>335</v>
          </cell>
          <cell r="I396">
            <v>13552.886923077</v>
          </cell>
        </row>
        <row r="397">
          <cell r="A397" t="str">
            <v>359DGP</v>
          </cell>
          <cell r="B397" t="str">
            <v>359</v>
          </cell>
          <cell r="D397">
            <v>1863031.54</v>
          </cell>
          <cell r="F397" t="str">
            <v>336DGP</v>
          </cell>
          <cell r="G397" t="str">
            <v>336</v>
          </cell>
          <cell r="I397">
            <v>4634458.1076923003</v>
          </cell>
        </row>
        <row r="398">
          <cell r="A398" t="str">
            <v>359DGU</v>
          </cell>
          <cell r="B398" t="str">
            <v>359</v>
          </cell>
          <cell r="D398">
            <v>440513.21</v>
          </cell>
          <cell r="F398" t="str">
            <v>336DGU</v>
          </cell>
          <cell r="G398" t="str">
            <v>336</v>
          </cell>
          <cell r="I398">
            <v>822838.78</v>
          </cell>
        </row>
        <row r="399">
          <cell r="A399" t="str">
            <v>359SG</v>
          </cell>
          <cell r="B399" t="str">
            <v>359</v>
          </cell>
          <cell r="D399">
            <v>9283136.5700000003</v>
          </cell>
          <cell r="F399" t="str">
            <v>336SG-P</v>
          </cell>
          <cell r="G399" t="str">
            <v>336</v>
          </cell>
          <cell r="I399">
            <v>10328399.560000001</v>
          </cell>
        </row>
        <row r="400">
          <cell r="A400" t="str">
            <v>360CA</v>
          </cell>
          <cell r="B400" t="str">
            <v>360</v>
          </cell>
          <cell r="D400">
            <v>1687337.23</v>
          </cell>
          <cell r="F400" t="str">
            <v>336SG-U</v>
          </cell>
          <cell r="G400" t="str">
            <v>336</v>
          </cell>
          <cell r="I400">
            <v>681599.96307692304</v>
          </cell>
        </row>
        <row r="401">
          <cell r="A401" t="str">
            <v>360ID</v>
          </cell>
          <cell r="B401" t="str">
            <v>360</v>
          </cell>
          <cell r="D401">
            <v>1383047.57</v>
          </cell>
          <cell r="F401" t="str">
            <v>340SG</v>
          </cell>
          <cell r="G401" t="str">
            <v>340</v>
          </cell>
          <cell r="I401">
            <v>23516707.75</v>
          </cell>
        </row>
        <row r="402">
          <cell r="A402" t="str">
            <v>360OR</v>
          </cell>
          <cell r="B402" t="str">
            <v>360</v>
          </cell>
          <cell r="D402">
            <v>13150633.59</v>
          </cell>
          <cell r="F402" t="str">
            <v>340SG-W</v>
          </cell>
          <cell r="G402" t="str">
            <v>340</v>
          </cell>
          <cell r="I402">
            <v>5395842.27999999</v>
          </cell>
        </row>
        <row r="403">
          <cell r="A403" t="str">
            <v>360UT</v>
          </cell>
          <cell r="B403" t="str">
            <v>360</v>
          </cell>
          <cell r="D403">
            <v>32932580.59</v>
          </cell>
          <cell r="F403" t="str">
            <v>341DGU</v>
          </cell>
          <cell r="G403" t="str">
            <v>341</v>
          </cell>
          <cell r="I403">
            <v>163511.76999999999</v>
          </cell>
        </row>
        <row r="404">
          <cell r="A404" t="str">
            <v>360WA</v>
          </cell>
          <cell r="B404" t="str">
            <v>360</v>
          </cell>
          <cell r="D404">
            <v>1505926.02</v>
          </cell>
          <cell r="F404" t="str">
            <v>341SG</v>
          </cell>
          <cell r="G404" t="str">
            <v>341</v>
          </cell>
          <cell r="I404">
            <v>107887946.047692</v>
          </cell>
        </row>
        <row r="405">
          <cell r="A405" t="str">
            <v>360WYP</v>
          </cell>
          <cell r="B405" t="str">
            <v>360</v>
          </cell>
          <cell r="D405">
            <v>2567901.38</v>
          </cell>
          <cell r="F405" t="str">
            <v>341SG-W</v>
          </cell>
          <cell r="G405" t="str">
            <v>341</v>
          </cell>
          <cell r="I405">
            <v>50000208.743846104</v>
          </cell>
        </row>
        <row r="406">
          <cell r="A406" t="str">
            <v>360WYU</v>
          </cell>
          <cell r="B406" t="str">
            <v>360</v>
          </cell>
          <cell r="D406">
            <v>2473989.36</v>
          </cell>
          <cell r="F406" t="str">
            <v>341SSGCT</v>
          </cell>
          <cell r="G406" t="str">
            <v>341</v>
          </cell>
          <cell r="I406">
            <v>4240938.2015384603</v>
          </cell>
        </row>
        <row r="407">
          <cell r="A407" t="str">
            <v>361CA</v>
          </cell>
          <cell r="B407" t="str">
            <v>361</v>
          </cell>
          <cell r="D407">
            <v>3922387.39</v>
          </cell>
          <cell r="F407" t="str">
            <v>342DGU</v>
          </cell>
          <cell r="G407" t="str">
            <v>342</v>
          </cell>
          <cell r="I407">
            <v>112005.13846153799</v>
          </cell>
        </row>
        <row r="408">
          <cell r="A408" t="str">
            <v>361ID</v>
          </cell>
          <cell r="B408" t="str">
            <v>361</v>
          </cell>
          <cell r="D408">
            <v>2121244.39</v>
          </cell>
          <cell r="F408" t="str">
            <v>342SG</v>
          </cell>
          <cell r="G408" t="str">
            <v>342</v>
          </cell>
          <cell r="I408">
            <v>8416072.3599999901</v>
          </cell>
        </row>
        <row r="409">
          <cell r="A409" t="str">
            <v>361OR</v>
          </cell>
          <cell r="B409" t="str">
            <v>361</v>
          </cell>
          <cell r="D409">
            <v>19837711.120000001</v>
          </cell>
          <cell r="F409" t="str">
            <v>342SSGCT</v>
          </cell>
          <cell r="G409" t="str">
            <v>342</v>
          </cell>
          <cell r="I409">
            <v>2284125.75999999</v>
          </cell>
        </row>
        <row r="410">
          <cell r="A410" t="str">
            <v>361UT</v>
          </cell>
          <cell r="B410" t="str">
            <v>361</v>
          </cell>
          <cell r="D410">
            <v>44128027</v>
          </cell>
          <cell r="F410" t="str">
            <v>343DGU</v>
          </cell>
          <cell r="G410" t="str">
            <v>343</v>
          </cell>
          <cell r="I410">
            <v>715032.13076923101</v>
          </cell>
        </row>
        <row r="411">
          <cell r="A411" t="str">
            <v>361WA</v>
          </cell>
          <cell r="B411" t="str">
            <v>361</v>
          </cell>
          <cell r="D411">
            <v>2241200.06</v>
          </cell>
          <cell r="F411" t="str">
            <v>343SG</v>
          </cell>
          <cell r="G411" t="str">
            <v>343</v>
          </cell>
          <cell r="I411">
            <v>660675751.67692304</v>
          </cell>
        </row>
        <row r="412">
          <cell r="A412" t="str">
            <v>361WYP</v>
          </cell>
          <cell r="B412" t="str">
            <v>361</v>
          </cell>
          <cell r="D412">
            <v>9220507.9100000001</v>
          </cell>
          <cell r="F412" t="str">
            <v>343SG-W</v>
          </cell>
          <cell r="G412" t="str">
            <v>343</v>
          </cell>
          <cell r="I412">
            <v>1780914440.6038401</v>
          </cell>
        </row>
        <row r="413">
          <cell r="A413" t="str">
            <v>361WYU</v>
          </cell>
          <cell r="B413" t="str">
            <v>361</v>
          </cell>
          <cell r="D413">
            <v>161326.28</v>
          </cell>
          <cell r="F413" t="str">
            <v>343SSGCT</v>
          </cell>
          <cell r="G413" t="str">
            <v>343</v>
          </cell>
          <cell r="I413">
            <v>53648952.229999997</v>
          </cell>
        </row>
        <row r="414">
          <cell r="A414" t="str">
            <v>362CA</v>
          </cell>
          <cell r="B414" t="str">
            <v>362</v>
          </cell>
          <cell r="D414">
            <v>21947888.82</v>
          </cell>
          <cell r="F414" t="str">
            <v>344SG</v>
          </cell>
          <cell r="G414" t="str">
            <v>344</v>
          </cell>
          <cell r="I414">
            <v>284203530.30153799</v>
          </cell>
        </row>
        <row r="415">
          <cell r="A415" t="str">
            <v>362ID</v>
          </cell>
          <cell r="B415" t="str">
            <v>362</v>
          </cell>
          <cell r="D415">
            <v>28523544.77</v>
          </cell>
          <cell r="F415" t="str">
            <v>344SG-W</v>
          </cell>
          <cell r="G415" t="str">
            <v>344</v>
          </cell>
          <cell r="I415">
            <v>52451757.954615302</v>
          </cell>
        </row>
        <row r="416">
          <cell r="A416" t="str">
            <v>362OR</v>
          </cell>
          <cell r="B416" t="str">
            <v>362</v>
          </cell>
          <cell r="D416">
            <v>208703421.16999999</v>
          </cell>
          <cell r="F416" t="str">
            <v>344SSGCT</v>
          </cell>
          <cell r="G416" t="str">
            <v>344</v>
          </cell>
          <cell r="I416">
            <v>15906779.3123076</v>
          </cell>
        </row>
        <row r="417">
          <cell r="A417" t="str">
            <v>362UT</v>
          </cell>
          <cell r="B417" t="str">
            <v>362</v>
          </cell>
          <cell r="D417">
            <v>415997661.19</v>
          </cell>
          <cell r="F417" t="str">
            <v>345DGU</v>
          </cell>
          <cell r="G417" t="str">
            <v>345</v>
          </cell>
          <cell r="I417">
            <v>156586.13</v>
          </cell>
        </row>
        <row r="418">
          <cell r="A418" t="str">
            <v>362WA</v>
          </cell>
          <cell r="B418" t="str">
            <v>362</v>
          </cell>
          <cell r="D418">
            <v>47205986.340000004</v>
          </cell>
          <cell r="F418" t="str">
            <v>345SG</v>
          </cell>
          <cell r="G418" t="str">
            <v>345</v>
          </cell>
          <cell r="I418">
            <v>134703860.62</v>
          </cell>
        </row>
        <row r="419">
          <cell r="A419" t="str">
            <v>362WYP</v>
          </cell>
          <cell r="B419" t="str">
            <v>362</v>
          </cell>
          <cell r="D419">
            <v>111730010.40000001</v>
          </cell>
          <cell r="F419" t="str">
            <v>345SG-W</v>
          </cell>
          <cell r="G419" t="str">
            <v>345</v>
          </cell>
          <cell r="I419">
            <v>107805623.57307599</v>
          </cell>
        </row>
        <row r="420">
          <cell r="A420" t="str">
            <v>362WYU</v>
          </cell>
          <cell r="B420" t="str">
            <v>362</v>
          </cell>
          <cell r="D420">
            <v>11847027.970000001</v>
          </cell>
          <cell r="F420" t="str">
            <v>345SSGCT</v>
          </cell>
          <cell r="G420" t="str">
            <v>345</v>
          </cell>
          <cell r="I420">
            <v>2919648.88</v>
          </cell>
        </row>
        <row r="421">
          <cell r="A421" t="str">
            <v>364CA</v>
          </cell>
          <cell r="B421" t="str">
            <v>364</v>
          </cell>
          <cell r="D421">
            <v>55872902.810000002</v>
          </cell>
          <cell r="F421" t="str">
            <v>346DGU</v>
          </cell>
          <cell r="G421" t="str">
            <v>346</v>
          </cell>
          <cell r="I421">
            <v>11813.11</v>
          </cell>
        </row>
        <row r="422">
          <cell r="A422" t="str">
            <v>364ID</v>
          </cell>
          <cell r="B422" t="str">
            <v>364</v>
          </cell>
          <cell r="D422">
            <v>68038926.760000005</v>
          </cell>
          <cell r="F422" t="str">
            <v>346SG</v>
          </cell>
          <cell r="G422" t="str">
            <v>346</v>
          </cell>
          <cell r="I422">
            <v>9850303.33384615</v>
          </cell>
        </row>
        <row r="423">
          <cell r="A423" t="str">
            <v>364OR</v>
          </cell>
          <cell r="B423" t="str">
            <v>364</v>
          </cell>
          <cell r="D423">
            <v>327032536.44999999</v>
          </cell>
          <cell r="F423" t="str">
            <v>346SG-W</v>
          </cell>
          <cell r="G423" t="str">
            <v>346</v>
          </cell>
          <cell r="I423">
            <v>2476935.1553846099</v>
          </cell>
        </row>
        <row r="424">
          <cell r="A424" t="str">
            <v>364UT</v>
          </cell>
          <cell r="B424" t="str">
            <v>364</v>
          </cell>
          <cell r="D424">
            <v>315967353.26999998</v>
          </cell>
          <cell r="F424" t="str">
            <v>350DGP</v>
          </cell>
          <cell r="G424" t="str">
            <v>350</v>
          </cell>
          <cell r="I424">
            <v>21116108.753846101</v>
          </cell>
        </row>
        <row r="425">
          <cell r="A425" t="str">
            <v>364WA</v>
          </cell>
          <cell r="B425" t="str">
            <v>364</v>
          </cell>
          <cell r="D425">
            <v>91284800.709999993</v>
          </cell>
          <cell r="F425" t="str">
            <v>350DGU</v>
          </cell>
          <cell r="G425" t="str">
            <v>350</v>
          </cell>
          <cell r="I425">
            <v>48483933.2330769</v>
          </cell>
        </row>
        <row r="426">
          <cell r="A426" t="str">
            <v>364WYP</v>
          </cell>
          <cell r="B426" t="str">
            <v>364</v>
          </cell>
          <cell r="D426">
            <v>98249979.450000003</v>
          </cell>
          <cell r="F426" t="str">
            <v>350SG</v>
          </cell>
          <cell r="G426" t="str">
            <v>350</v>
          </cell>
          <cell r="I426">
            <v>116550956.16230699</v>
          </cell>
        </row>
        <row r="427">
          <cell r="A427" t="str">
            <v>364WYU</v>
          </cell>
          <cell r="B427" t="str">
            <v>364</v>
          </cell>
          <cell r="D427">
            <v>20637063.890000001</v>
          </cell>
          <cell r="F427" t="str">
            <v>352DGP</v>
          </cell>
          <cell r="G427" t="str">
            <v>352</v>
          </cell>
          <cell r="I427">
            <v>7478446.4692307701</v>
          </cell>
        </row>
        <row r="428">
          <cell r="A428" t="str">
            <v>365CA</v>
          </cell>
          <cell r="B428" t="str">
            <v>365</v>
          </cell>
          <cell r="D428">
            <v>32482623.579999998</v>
          </cell>
          <cell r="F428" t="str">
            <v>352DGU</v>
          </cell>
          <cell r="G428" t="str">
            <v>352</v>
          </cell>
          <cell r="I428">
            <v>18124033.221538398</v>
          </cell>
        </row>
        <row r="429">
          <cell r="A429" t="str">
            <v>365ID</v>
          </cell>
          <cell r="B429" t="str">
            <v>365</v>
          </cell>
          <cell r="D429">
            <v>34462333.060000002</v>
          </cell>
          <cell r="F429" t="str">
            <v>352SG</v>
          </cell>
          <cell r="G429" t="str">
            <v>352</v>
          </cell>
          <cell r="I429">
            <v>110061932.81692301</v>
          </cell>
        </row>
        <row r="430">
          <cell r="A430" t="str">
            <v>365OR</v>
          </cell>
          <cell r="B430" t="str">
            <v>365</v>
          </cell>
          <cell r="D430">
            <v>233434631.68000001</v>
          </cell>
          <cell r="F430" t="str">
            <v>353DGP</v>
          </cell>
          <cell r="G430" t="str">
            <v>353</v>
          </cell>
          <cell r="I430">
            <v>124994328.89923</v>
          </cell>
        </row>
        <row r="431">
          <cell r="A431" t="str">
            <v>365UT</v>
          </cell>
          <cell r="B431" t="str">
            <v>365</v>
          </cell>
          <cell r="D431">
            <v>208548658.72999999</v>
          </cell>
          <cell r="F431" t="str">
            <v>353DGU</v>
          </cell>
          <cell r="G431" t="str">
            <v>353</v>
          </cell>
          <cell r="I431">
            <v>183397196.55230701</v>
          </cell>
        </row>
        <row r="432">
          <cell r="A432" t="str">
            <v>365WA</v>
          </cell>
          <cell r="B432" t="str">
            <v>365</v>
          </cell>
          <cell r="D432">
            <v>57844369.740000002</v>
          </cell>
          <cell r="F432" t="str">
            <v>353SG</v>
          </cell>
          <cell r="G432" t="str">
            <v>353</v>
          </cell>
          <cell r="I432">
            <v>1271609624.51384</v>
          </cell>
        </row>
        <row r="433">
          <cell r="A433" t="str">
            <v>365WYP</v>
          </cell>
          <cell r="B433" t="str">
            <v>365</v>
          </cell>
          <cell r="D433">
            <v>82883815.730000004</v>
          </cell>
          <cell r="F433" t="str">
            <v>354DGP</v>
          </cell>
          <cell r="G433" t="str">
            <v>354</v>
          </cell>
          <cell r="I433">
            <v>158015222.28999901</v>
          </cell>
        </row>
        <row r="434">
          <cell r="A434" t="str">
            <v>365WYU</v>
          </cell>
          <cell r="B434" t="str">
            <v>365</v>
          </cell>
          <cell r="D434">
            <v>11332723.08</v>
          </cell>
          <cell r="F434" t="str">
            <v>354DGU</v>
          </cell>
          <cell r="G434" t="str">
            <v>354</v>
          </cell>
          <cell r="I434">
            <v>130793569.226153</v>
          </cell>
        </row>
        <row r="435">
          <cell r="A435" t="str">
            <v>366CA</v>
          </cell>
          <cell r="B435" t="str">
            <v>366</v>
          </cell>
          <cell r="D435">
            <v>15642488.369999999</v>
          </cell>
          <cell r="F435" t="str">
            <v>354SG</v>
          </cell>
          <cell r="G435" t="str">
            <v>354</v>
          </cell>
          <cell r="I435">
            <v>616450699.663077</v>
          </cell>
        </row>
        <row r="436">
          <cell r="A436" t="str">
            <v>366ID</v>
          </cell>
          <cell r="B436" t="str">
            <v>366</v>
          </cell>
          <cell r="D436">
            <v>7852195.8899999997</v>
          </cell>
          <cell r="F436" t="str">
            <v>355DGP</v>
          </cell>
          <cell r="G436" t="str">
            <v>355</v>
          </cell>
          <cell r="I436">
            <v>66392264.988461502</v>
          </cell>
        </row>
        <row r="437">
          <cell r="A437" t="str">
            <v>366OR</v>
          </cell>
          <cell r="B437" t="str">
            <v>366</v>
          </cell>
          <cell r="D437">
            <v>84105209.209999993</v>
          </cell>
          <cell r="F437" t="str">
            <v>355DGU</v>
          </cell>
          <cell r="G437" t="str">
            <v>355</v>
          </cell>
          <cell r="I437">
            <v>116808967.537692</v>
          </cell>
        </row>
        <row r="438">
          <cell r="A438" t="str">
            <v>366UT</v>
          </cell>
          <cell r="B438" t="str">
            <v>366</v>
          </cell>
          <cell r="D438">
            <v>168062192.77000001</v>
          </cell>
          <cell r="F438" t="str">
            <v>355SG</v>
          </cell>
          <cell r="G438" t="str">
            <v>355</v>
          </cell>
          <cell r="I438">
            <v>440142739.53692299</v>
          </cell>
        </row>
        <row r="439">
          <cell r="A439" t="str">
            <v>366WA</v>
          </cell>
          <cell r="B439" t="str">
            <v>366</v>
          </cell>
          <cell r="D439">
            <v>15992065.460000001</v>
          </cell>
          <cell r="F439" t="str">
            <v>356DGP</v>
          </cell>
          <cell r="G439" t="str">
            <v>356</v>
          </cell>
          <cell r="I439">
            <v>187440983.930769</v>
          </cell>
        </row>
        <row r="440">
          <cell r="A440" t="str">
            <v>366WYP</v>
          </cell>
          <cell r="B440" t="str">
            <v>366</v>
          </cell>
          <cell r="D440">
            <v>14302290.25</v>
          </cell>
          <cell r="F440" t="str">
            <v>356DGU</v>
          </cell>
          <cell r="G440" t="str">
            <v>356</v>
          </cell>
          <cell r="I440">
            <v>156124301.63615301</v>
          </cell>
        </row>
        <row r="441">
          <cell r="A441" t="str">
            <v>366WYU</v>
          </cell>
          <cell r="B441" t="str">
            <v>366</v>
          </cell>
          <cell r="D441">
            <v>3889250.55</v>
          </cell>
          <cell r="F441" t="str">
            <v>356SG</v>
          </cell>
          <cell r="G441" t="str">
            <v>356</v>
          </cell>
          <cell r="I441">
            <v>523987004.07999903</v>
          </cell>
        </row>
        <row r="442">
          <cell r="A442" t="str">
            <v>367CA</v>
          </cell>
          <cell r="B442" t="str">
            <v>367</v>
          </cell>
          <cell r="D442">
            <v>16983553.940000001</v>
          </cell>
          <cell r="F442" t="str">
            <v>357DGP</v>
          </cell>
          <cell r="G442" t="str">
            <v>357</v>
          </cell>
          <cell r="I442">
            <v>6370.99</v>
          </cell>
        </row>
        <row r="443">
          <cell r="A443" t="str">
            <v>367ID</v>
          </cell>
          <cell r="B443" t="str">
            <v>367</v>
          </cell>
          <cell r="D443">
            <v>24535345.219999999</v>
          </cell>
          <cell r="F443" t="str">
            <v>357DGU</v>
          </cell>
          <cell r="G443" t="str">
            <v>357</v>
          </cell>
          <cell r="I443">
            <v>91650.59</v>
          </cell>
        </row>
        <row r="444">
          <cell r="A444" t="str">
            <v>367OR</v>
          </cell>
          <cell r="B444" t="str">
            <v>367</v>
          </cell>
          <cell r="D444">
            <v>156667132.69999999</v>
          </cell>
          <cell r="F444" t="str">
            <v>357SG</v>
          </cell>
          <cell r="G444" t="str">
            <v>357</v>
          </cell>
          <cell r="I444">
            <v>3161494.6323076901</v>
          </cell>
        </row>
        <row r="445">
          <cell r="A445" t="str">
            <v>367UT</v>
          </cell>
          <cell r="B445" t="str">
            <v>367</v>
          </cell>
          <cell r="D445">
            <v>465078587.60000002</v>
          </cell>
          <cell r="F445" t="str">
            <v>358DGU</v>
          </cell>
          <cell r="G445" t="str">
            <v>358</v>
          </cell>
          <cell r="I445">
            <v>1087552.1399999999</v>
          </cell>
        </row>
        <row r="446">
          <cell r="A446" t="str">
            <v>367WA</v>
          </cell>
          <cell r="B446" t="str">
            <v>367</v>
          </cell>
          <cell r="D446">
            <v>21912130.57</v>
          </cell>
          <cell r="F446" t="str">
            <v>358SG</v>
          </cell>
          <cell r="G446" t="str">
            <v>358</v>
          </cell>
          <cell r="I446">
            <v>6387542.6599999899</v>
          </cell>
        </row>
        <row r="447">
          <cell r="A447" t="str">
            <v>367WYP</v>
          </cell>
          <cell r="B447" t="str">
            <v>367</v>
          </cell>
          <cell r="D447">
            <v>32298496.48</v>
          </cell>
          <cell r="F447" t="str">
            <v>359DGP</v>
          </cell>
          <cell r="G447" t="str">
            <v>359</v>
          </cell>
          <cell r="I447">
            <v>1863031.53999999</v>
          </cell>
        </row>
        <row r="448">
          <cell r="A448" t="str">
            <v>367WYU</v>
          </cell>
          <cell r="B448" t="str">
            <v>367</v>
          </cell>
          <cell r="D448">
            <v>16491612.289999999</v>
          </cell>
          <cell r="F448" t="str">
            <v>359DGU</v>
          </cell>
          <cell r="G448" t="str">
            <v>359</v>
          </cell>
          <cell r="I448">
            <v>440513.21</v>
          </cell>
        </row>
        <row r="449">
          <cell r="A449" t="str">
            <v>368CA</v>
          </cell>
          <cell r="B449" t="str">
            <v>368</v>
          </cell>
          <cell r="D449">
            <v>47874198.240000002</v>
          </cell>
          <cell r="F449" t="str">
            <v>359SG</v>
          </cell>
          <cell r="G449" t="str">
            <v>359</v>
          </cell>
          <cell r="I449">
            <v>9292185.7115384508</v>
          </cell>
        </row>
        <row r="450">
          <cell r="A450" t="str">
            <v>368ID</v>
          </cell>
          <cell r="B450" t="str">
            <v>368</v>
          </cell>
          <cell r="D450">
            <v>69514986.980000004</v>
          </cell>
          <cell r="F450" t="str">
            <v>360CA</v>
          </cell>
          <cell r="G450" t="str">
            <v>360</v>
          </cell>
          <cell r="I450">
            <v>1674273.7692307699</v>
          </cell>
        </row>
        <row r="451">
          <cell r="A451" t="str">
            <v>368OR</v>
          </cell>
          <cell r="B451" t="str">
            <v>368</v>
          </cell>
          <cell r="D451">
            <v>391706140.13999999</v>
          </cell>
          <cell r="F451" t="str">
            <v>360ID</v>
          </cell>
          <cell r="G451" t="str">
            <v>360</v>
          </cell>
          <cell r="I451">
            <v>1369378.95076923</v>
          </cell>
        </row>
        <row r="452">
          <cell r="A452" t="str">
            <v>368UT</v>
          </cell>
          <cell r="B452" t="str">
            <v>368</v>
          </cell>
          <cell r="D452">
            <v>423729579.54000002</v>
          </cell>
          <cell r="F452" t="str">
            <v>360OR</v>
          </cell>
          <cell r="G452" t="str">
            <v>360</v>
          </cell>
          <cell r="I452">
            <v>12805256.3353846</v>
          </cell>
        </row>
        <row r="453">
          <cell r="A453" t="str">
            <v>368WA</v>
          </cell>
          <cell r="B453" t="str">
            <v>368</v>
          </cell>
          <cell r="D453">
            <v>97770618.810000002</v>
          </cell>
          <cell r="F453" t="str">
            <v>360UT</v>
          </cell>
          <cell r="G453" t="str">
            <v>360</v>
          </cell>
          <cell r="I453">
            <v>31633155.4892307</v>
          </cell>
        </row>
        <row r="454">
          <cell r="A454" t="str">
            <v>368WYP</v>
          </cell>
          <cell r="B454" t="str">
            <v>368</v>
          </cell>
          <cell r="D454">
            <v>82473712.819999993</v>
          </cell>
          <cell r="F454" t="str">
            <v>360WA</v>
          </cell>
          <cell r="G454" t="str">
            <v>360</v>
          </cell>
          <cell r="I454">
            <v>1505268.6976923</v>
          </cell>
        </row>
        <row r="455">
          <cell r="A455" t="str">
            <v>368WYU</v>
          </cell>
          <cell r="B455" t="str">
            <v>368</v>
          </cell>
          <cell r="D455">
            <v>12936738.76</v>
          </cell>
          <cell r="F455" t="str">
            <v>360WYP</v>
          </cell>
          <cell r="G455" t="str">
            <v>360</v>
          </cell>
          <cell r="I455">
            <v>2567901.3799999901</v>
          </cell>
        </row>
        <row r="456">
          <cell r="A456" t="str">
            <v>369CA</v>
          </cell>
          <cell r="B456" t="str">
            <v>369</v>
          </cell>
          <cell r="D456">
            <v>23145883.75</v>
          </cell>
          <cell r="F456" t="str">
            <v>360WYU</v>
          </cell>
          <cell r="G456" t="str">
            <v>360</v>
          </cell>
          <cell r="I456">
            <v>2024698.75</v>
          </cell>
        </row>
        <row r="457">
          <cell r="A457" t="str">
            <v>369ID</v>
          </cell>
          <cell r="B457" t="str">
            <v>369</v>
          </cell>
          <cell r="D457">
            <v>30457923.969999999</v>
          </cell>
          <cell r="F457" t="str">
            <v>361CA</v>
          </cell>
          <cell r="G457" t="str">
            <v>361</v>
          </cell>
          <cell r="I457">
            <v>3885021.59615384</v>
          </cell>
        </row>
        <row r="458">
          <cell r="A458" t="str">
            <v>369OR</v>
          </cell>
          <cell r="B458" t="str">
            <v>369</v>
          </cell>
          <cell r="D458">
            <v>225477030.88999999</v>
          </cell>
          <cell r="F458" t="str">
            <v>361ID</v>
          </cell>
          <cell r="G458" t="str">
            <v>361</v>
          </cell>
          <cell r="I458">
            <v>1842011.22230769</v>
          </cell>
        </row>
        <row r="459">
          <cell r="A459" t="str">
            <v>369UT</v>
          </cell>
          <cell r="B459" t="str">
            <v>369</v>
          </cell>
          <cell r="D459">
            <v>224795047.11000001</v>
          </cell>
          <cell r="F459" t="str">
            <v>361OR</v>
          </cell>
          <cell r="G459" t="str">
            <v>361</v>
          </cell>
          <cell r="I459">
            <v>19367042.7238461</v>
          </cell>
        </row>
        <row r="460">
          <cell r="A460" t="str">
            <v>369WA</v>
          </cell>
          <cell r="B460" t="str">
            <v>369</v>
          </cell>
          <cell r="D460">
            <v>51352919.899999999</v>
          </cell>
          <cell r="F460" t="str">
            <v>361UT</v>
          </cell>
          <cell r="G460" t="str">
            <v>361</v>
          </cell>
          <cell r="I460">
            <v>42601291.415384598</v>
          </cell>
        </row>
        <row r="461">
          <cell r="A461" t="str">
            <v>369WYP</v>
          </cell>
          <cell r="B461" t="str">
            <v>369</v>
          </cell>
          <cell r="D461">
            <v>39232170.310000002</v>
          </cell>
          <cell r="F461" t="str">
            <v>361WA</v>
          </cell>
          <cell r="G461" t="str">
            <v>361</v>
          </cell>
          <cell r="I461">
            <v>2240784.37846153</v>
          </cell>
        </row>
        <row r="462">
          <cell r="A462" t="str">
            <v>369WYU</v>
          </cell>
          <cell r="B462" t="str">
            <v>369</v>
          </cell>
          <cell r="D462">
            <v>10219468.83</v>
          </cell>
          <cell r="F462" t="str">
            <v>361WYP</v>
          </cell>
          <cell r="G462" t="str">
            <v>361</v>
          </cell>
          <cell r="I462">
            <v>8784501.2146153804</v>
          </cell>
        </row>
        <row r="463">
          <cell r="A463" t="str">
            <v>370CA</v>
          </cell>
          <cell r="B463" t="str">
            <v>370</v>
          </cell>
          <cell r="D463">
            <v>3901131.94</v>
          </cell>
          <cell r="F463" t="str">
            <v>361WYU</v>
          </cell>
          <cell r="G463" t="str">
            <v>361</v>
          </cell>
          <cell r="I463">
            <v>141760.823846154</v>
          </cell>
        </row>
        <row r="464">
          <cell r="A464" t="str">
            <v>370ID</v>
          </cell>
          <cell r="B464" t="str">
            <v>370</v>
          </cell>
          <cell r="D464">
            <v>13315346.99</v>
          </cell>
          <cell r="F464" t="str">
            <v>362CA</v>
          </cell>
          <cell r="G464" t="str">
            <v>362</v>
          </cell>
          <cell r="I464">
            <v>21643357.418461502</v>
          </cell>
        </row>
        <row r="465">
          <cell r="A465" t="str">
            <v>370OR</v>
          </cell>
          <cell r="B465" t="str">
            <v>370</v>
          </cell>
          <cell r="D465">
            <v>59656267.950000003</v>
          </cell>
          <cell r="F465" t="str">
            <v>362ID</v>
          </cell>
          <cell r="G465" t="str">
            <v>362</v>
          </cell>
          <cell r="I465">
            <v>28357282.0015384</v>
          </cell>
        </row>
        <row r="466">
          <cell r="A466" t="str">
            <v>370UT</v>
          </cell>
          <cell r="B466" t="str">
            <v>370</v>
          </cell>
          <cell r="D466">
            <v>73237990.219999999</v>
          </cell>
          <cell r="F466" t="str">
            <v>362OR</v>
          </cell>
          <cell r="G466" t="str">
            <v>362</v>
          </cell>
          <cell r="I466">
            <v>203704681.98538399</v>
          </cell>
        </row>
        <row r="467">
          <cell r="A467" t="str">
            <v>370WA</v>
          </cell>
          <cell r="B467" t="str">
            <v>370</v>
          </cell>
          <cell r="D467">
            <v>11342266.380000001</v>
          </cell>
          <cell r="F467" t="str">
            <v>362UT</v>
          </cell>
          <cell r="G467" t="str">
            <v>362</v>
          </cell>
          <cell r="I467">
            <v>404071409.81538397</v>
          </cell>
        </row>
        <row r="468">
          <cell r="A468" t="str">
            <v>370WYP</v>
          </cell>
          <cell r="B468" t="str">
            <v>370</v>
          </cell>
          <cell r="D468">
            <v>11943332.720000001</v>
          </cell>
          <cell r="F468" t="str">
            <v>362WA</v>
          </cell>
          <cell r="G468" t="str">
            <v>362</v>
          </cell>
          <cell r="I468">
            <v>47083423.796922997</v>
          </cell>
        </row>
        <row r="469">
          <cell r="A469" t="str">
            <v>370WYU</v>
          </cell>
          <cell r="B469" t="str">
            <v>370</v>
          </cell>
          <cell r="D469">
            <v>2126506.27</v>
          </cell>
          <cell r="F469" t="str">
            <v>362WYP</v>
          </cell>
          <cell r="G469" t="str">
            <v>362</v>
          </cell>
          <cell r="I469">
            <v>107495397.496923</v>
          </cell>
        </row>
        <row r="470">
          <cell r="A470" t="str">
            <v>371CA</v>
          </cell>
          <cell r="B470" t="str">
            <v>371</v>
          </cell>
          <cell r="D470">
            <v>271230.94</v>
          </cell>
          <cell r="F470" t="str">
            <v>362WYU</v>
          </cell>
          <cell r="G470" t="str">
            <v>362</v>
          </cell>
          <cell r="I470">
            <v>11665661.442307601</v>
          </cell>
        </row>
        <row r="471">
          <cell r="A471" t="str">
            <v>371ID</v>
          </cell>
          <cell r="B471" t="str">
            <v>371</v>
          </cell>
          <cell r="D471">
            <v>169110.18</v>
          </cell>
          <cell r="F471" t="str">
            <v>363UT</v>
          </cell>
          <cell r="G471" t="str">
            <v>363</v>
          </cell>
          <cell r="I471">
            <v>0</v>
          </cell>
        </row>
        <row r="472">
          <cell r="A472" t="str">
            <v>371OR</v>
          </cell>
          <cell r="B472" t="str">
            <v>371</v>
          </cell>
          <cell r="D472">
            <v>2475610.15</v>
          </cell>
          <cell r="F472" t="str">
            <v>364CA</v>
          </cell>
          <cell r="G472" t="str">
            <v>364</v>
          </cell>
          <cell r="I472">
            <v>53311487.105384603</v>
          </cell>
        </row>
        <row r="473">
          <cell r="A473" t="str">
            <v>371UT</v>
          </cell>
          <cell r="B473" t="str">
            <v>371</v>
          </cell>
          <cell r="D473">
            <v>4418312.74</v>
          </cell>
          <cell r="F473" t="str">
            <v>364ID</v>
          </cell>
          <cell r="G473" t="str">
            <v>364</v>
          </cell>
          <cell r="I473">
            <v>66050517.079230703</v>
          </cell>
        </row>
        <row r="474">
          <cell r="A474" t="str">
            <v>371WA</v>
          </cell>
          <cell r="B474" t="str">
            <v>371</v>
          </cell>
          <cell r="D474">
            <v>521367.77</v>
          </cell>
          <cell r="F474" t="str">
            <v>364OR</v>
          </cell>
          <cell r="G474" t="str">
            <v>364</v>
          </cell>
          <cell r="I474">
            <v>322373224.67384601</v>
          </cell>
        </row>
        <row r="475">
          <cell r="A475" t="str">
            <v>371WYP</v>
          </cell>
          <cell r="B475" t="str">
            <v>371</v>
          </cell>
          <cell r="D475">
            <v>781711.99</v>
          </cell>
          <cell r="F475" t="str">
            <v>364UT</v>
          </cell>
          <cell r="G475" t="str">
            <v>364</v>
          </cell>
          <cell r="I475">
            <v>307795319.43307602</v>
          </cell>
        </row>
        <row r="476">
          <cell r="A476" t="str">
            <v>371WYU</v>
          </cell>
          <cell r="B476" t="str">
            <v>371</v>
          </cell>
          <cell r="D476">
            <v>149713.57999999999</v>
          </cell>
          <cell r="F476" t="str">
            <v>364WA</v>
          </cell>
          <cell r="G476" t="str">
            <v>364</v>
          </cell>
          <cell r="I476">
            <v>90203639.750769198</v>
          </cell>
        </row>
        <row r="477">
          <cell r="A477" t="str">
            <v>373CA</v>
          </cell>
          <cell r="B477" t="str">
            <v>373</v>
          </cell>
          <cell r="D477">
            <v>672642.15</v>
          </cell>
          <cell r="F477" t="str">
            <v>364WYP</v>
          </cell>
          <cell r="G477" t="str">
            <v>364</v>
          </cell>
          <cell r="I477">
            <v>95268209.409230694</v>
          </cell>
        </row>
        <row r="478">
          <cell r="A478" t="str">
            <v>373ID</v>
          </cell>
          <cell r="B478" t="str">
            <v>373</v>
          </cell>
          <cell r="D478">
            <v>618578.57999999996</v>
          </cell>
          <cell r="F478" t="str">
            <v>364WYU</v>
          </cell>
          <cell r="G478" t="str">
            <v>364</v>
          </cell>
          <cell r="I478">
            <v>19855616.689230699</v>
          </cell>
        </row>
        <row r="479">
          <cell r="A479" t="str">
            <v>373OR</v>
          </cell>
          <cell r="B479" t="str">
            <v>373</v>
          </cell>
          <cell r="D479">
            <v>22114089.91</v>
          </cell>
          <cell r="F479" t="str">
            <v>365CA</v>
          </cell>
          <cell r="G479" t="str">
            <v>365</v>
          </cell>
          <cell r="I479">
            <v>32309911.909230702</v>
          </cell>
        </row>
        <row r="480">
          <cell r="A480" t="str">
            <v>373UT</v>
          </cell>
          <cell r="B480" t="str">
            <v>373</v>
          </cell>
          <cell r="D480">
            <v>23767481.890000001</v>
          </cell>
          <cell r="F480" t="str">
            <v>365ID</v>
          </cell>
          <cell r="G480" t="str">
            <v>365</v>
          </cell>
          <cell r="I480">
            <v>34499089.864615299</v>
          </cell>
        </row>
        <row r="481">
          <cell r="A481" t="str">
            <v>373WA</v>
          </cell>
          <cell r="B481" t="str">
            <v>373</v>
          </cell>
          <cell r="D481">
            <v>3992505.5</v>
          </cell>
          <cell r="F481" t="str">
            <v>365OR</v>
          </cell>
          <cell r="G481" t="str">
            <v>365</v>
          </cell>
          <cell r="I481">
            <v>231156536.47</v>
          </cell>
        </row>
        <row r="482">
          <cell r="A482" t="str">
            <v>373WYP</v>
          </cell>
          <cell r="B482" t="str">
            <v>373</v>
          </cell>
          <cell r="D482">
            <v>7695347.25</v>
          </cell>
          <cell r="F482" t="str">
            <v>365UT</v>
          </cell>
          <cell r="G482" t="str">
            <v>365</v>
          </cell>
          <cell r="I482">
            <v>205437531.82384601</v>
          </cell>
        </row>
        <row r="483">
          <cell r="A483" t="str">
            <v>373WYU</v>
          </cell>
          <cell r="B483" t="str">
            <v>373</v>
          </cell>
          <cell r="D483">
            <v>2233780.94</v>
          </cell>
          <cell r="F483" t="str">
            <v>365WA</v>
          </cell>
          <cell r="G483" t="str">
            <v>365</v>
          </cell>
          <cell r="I483">
            <v>57365831.242307603</v>
          </cell>
        </row>
        <row r="484">
          <cell r="A484" t="str">
            <v>389CA</v>
          </cell>
          <cell r="B484" t="str">
            <v>389</v>
          </cell>
          <cell r="D484">
            <v>635346.82999999996</v>
          </cell>
          <cell r="F484" t="str">
            <v>365WYP</v>
          </cell>
          <cell r="G484" t="str">
            <v>365</v>
          </cell>
          <cell r="I484">
            <v>81869141.107692301</v>
          </cell>
        </row>
        <row r="485">
          <cell r="A485" t="str">
            <v>389CN</v>
          </cell>
          <cell r="B485" t="str">
            <v>389</v>
          </cell>
          <cell r="D485">
            <v>1128505.79</v>
          </cell>
          <cell r="F485" t="str">
            <v>365WYU</v>
          </cell>
          <cell r="G485" t="str">
            <v>365</v>
          </cell>
          <cell r="I485">
            <v>11033124.703076901</v>
          </cell>
        </row>
        <row r="486">
          <cell r="A486" t="str">
            <v>389DGU</v>
          </cell>
          <cell r="B486" t="str">
            <v>389</v>
          </cell>
          <cell r="D486">
            <v>332.32</v>
          </cell>
          <cell r="F486" t="str">
            <v>366CA</v>
          </cell>
          <cell r="G486" t="str">
            <v>366</v>
          </cell>
          <cell r="I486">
            <v>15435453.259230699</v>
          </cell>
        </row>
        <row r="487">
          <cell r="A487" t="str">
            <v>389ID</v>
          </cell>
          <cell r="B487" t="str">
            <v>389</v>
          </cell>
          <cell r="D487">
            <v>197638.82</v>
          </cell>
          <cell r="F487" t="str">
            <v>366ID</v>
          </cell>
          <cell r="G487" t="str">
            <v>366</v>
          </cell>
          <cell r="I487">
            <v>7750764.9276922997</v>
          </cell>
        </row>
        <row r="488">
          <cell r="A488" t="str">
            <v>389OR</v>
          </cell>
          <cell r="B488" t="str">
            <v>389</v>
          </cell>
          <cell r="D488">
            <v>4600811.09</v>
          </cell>
          <cell r="F488" t="str">
            <v>366OR</v>
          </cell>
          <cell r="G488" t="str">
            <v>366</v>
          </cell>
          <cell r="I488">
            <v>83181163.429999903</v>
          </cell>
        </row>
        <row r="489">
          <cell r="A489" t="str">
            <v>389SG</v>
          </cell>
          <cell r="B489" t="str">
            <v>389</v>
          </cell>
          <cell r="D489">
            <v>1227.55</v>
          </cell>
          <cell r="F489" t="str">
            <v>366UT</v>
          </cell>
          <cell r="G489" t="str">
            <v>366</v>
          </cell>
          <cell r="I489">
            <v>165286908.94922999</v>
          </cell>
        </row>
        <row r="490">
          <cell r="A490" t="str">
            <v>389SO</v>
          </cell>
          <cell r="B490" t="str">
            <v>389</v>
          </cell>
          <cell r="D490">
            <v>5596700.2199999997</v>
          </cell>
          <cell r="F490" t="str">
            <v>366WA</v>
          </cell>
          <cell r="G490" t="str">
            <v>366</v>
          </cell>
          <cell r="I490">
            <v>15815337.334615299</v>
          </cell>
        </row>
        <row r="491">
          <cell r="A491" t="str">
            <v>389UT</v>
          </cell>
          <cell r="B491" t="str">
            <v>389</v>
          </cell>
          <cell r="D491">
            <v>4018301.73</v>
          </cell>
          <cell r="F491" t="str">
            <v>366WYP</v>
          </cell>
          <cell r="G491" t="str">
            <v>366</v>
          </cell>
          <cell r="I491">
            <v>13495794.446923001</v>
          </cell>
        </row>
        <row r="492">
          <cell r="A492" t="str">
            <v>389WA</v>
          </cell>
          <cell r="B492" t="str">
            <v>389</v>
          </cell>
          <cell r="D492">
            <v>1098826.3500000001</v>
          </cell>
          <cell r="F492" t="str">
            <v>366WYU</v>
          </cell>
          <cell r="G492" t="str">
            <v>366</v>
          </cell>
          <cell r="I492">
            <v>3828521.3061538399</v>
          </cell>
        </row>
        <row r="493">
          <cell r="A493" t="str">
            <v>389WYP</v>
          </cell>
          <cell r="B493" t="str">
            <v>389</v>
          </cell>
          <cell r="D493">
            <v>1731379.03</v>
          </cell>
          <cell r="F493" t="str">
            <v>367CA</v>
          </cell>
          <cell r="G493" t="str">
            <v>367</v>
          </cell>
          <cell r="I493">
            <v>16873108.828461502</v>
          </cell>
        </row>
        <row r="494">
          <cell r="A494" t="str">
            <v>389WYU</v>
          </cell>
          <cell r="B494" t="str">
            <v>389</v>
          </cell>
          <cell r="D494">
            <v>528370.06999999995</v>
          </cell>
          <cell r="F494" t="str">
            <v>367ID</v>
          </cell>
          <cell r="G494" t="str">
            <v>367</v>
          </cell>
          <cell r="I494">
            <v>24318664.463846099</v>
          </cell>
        </row>
        <row r="495">
          <cell r="A495" t="str">
            <v>390CA</v>
          </cell>
          <cell r="B495" t="str">
            <v>390</v>
          </cell>
          <cell r="D495">
            <v>3313179.69</v>
          </cell>
          <cell r="F495" t="str">
            <v>367OR</v>
          </cell>
          <cell r="G495" t="str">
            <v>367</v>
          </cell>
          <cell r="I495">
            <v>154514016.01538399</v>
          </cell>
        </row>
        <row r="496">
          <cell r="A496" t="str">
            <v>390CN</v>
          </cell>
          <cell r="B496" t="str">
            <v>390</v>
          </cell>
          <cell r="D496">
            <v>12314660.130000001</v>
          </cell>
          <cell r="F496" t="str">
            <v>367UT</v>
          </cell>
          <cell r="G496" t="str">
            <v>367</v>
          </cell>
          <cell r="I496">
            <v>459338479.76538402</v>
          </cell>
        </row>
        <row r="497">
          <cell r="A497" t="str">
            <v>390DGP</v>
          </cell>
          <cell r="B497" t="str">
            <v>390</v>
          </cell>
          <cell r="D497">
            <v>355885.6</v>
          </cell>
          <cell r="F497" t="str">
            <v>367WA</v>
          </cell>
          <cell r="G497" t="str">
            <v>367</v>
          </cell>
          <cell r="I497">
            <v>21515976.086922999</v>
          </cell>
        </row>
        <row r="498">
          <cell r="A498" t="str">
            <v>390DGU</v>
          </cell>
          <cell r="B498" t="str">
            <v>390</v>
          </cell>
          <cell r="D498">
            <v>1638043.31</v>
          </cell>
          <cell r="F498" t="str">
            <v>367WYP</v>
          </cell>
          <cell r="G498" t="str">
            <v>367</v>
          </cell>
          <cell r="I498">
            <v>31286160.431538399</v>
          </cell>
        </row>
        <row r="499">
          <cell r="A499" t="str">
            <v>390ID</v>
          </cell>
          <cell r="B499" t="str">
            <v>390</v>
          </cell>
          <cell r="D499">
            <v>10173966.02</v>
          </cell>
          <cell r="F499" t="str">
            <v>367WYU</v>
          </cell>
          <cell r="G499" t="str">
            <v>367</v>
          </cell>
          <cell r="I499">
            <v>16374352.628461501</v>
          </cell>
        </row>
        <row r="500">
          <cell r="A500" t="str">
            <v>390OR</v>
          </cell>
          <cell r="B500" t="str">
            <v>390</v>
          </cell>
          <cell r="D500">
            <v>36558298.439999998</v>
          </cell>
          <cell r="F500" t="str">
            <v>368CA</v>
          </cell>
          <cell r="G500" t="str">
            <v>368</v>
          </cell>
          <cell r="I500">
            <v>47280465.408461504</v>
          </cell>
        </row>
        <row r="501">
          <cell r="A501" t="str">
            <v>390SG</v>
          </cell>
          <cell r="B501" t="str">
            <v>390</v>
          </cell>
          <cell r="D501">
            <v>5345735.59</v>
          </cell>
          <cell r="F501" t="str">
            <v>368ID</v>
          </cell>
          <cell r="G501" t="str">
            <v>368</v>
          </cell>
          <cell r="I501">
            <v>68551820.9646153</v>
          </cell>
        </row>
        <row r="502">
          <cell r="A502" t="str">
            <v>390SO</v>
          </cell>
          <cell r="B502" t="str">
            <v>390</v>
          </cell>
          <cell r="D502">
            <v>106475576.92</v>
          </cell>
          <cell r="F502" t="str">
            <v>368OR</v>
          </cell>
          <cell r="G502" t="str">
            <v>368</v>
          </cell>
          <cell r="I502">
            <v>387605861.53922999</v>
          </cell>
        </row>
        <row r="503">
          <cell r="A503" t="str">
            <v>390UT</v>
          </cell>
          <cell r="B503" t="str">
            <v>390</v>
          </cell>
          <cell r="D503">
            <v>39728804.979999997</v>
          </cell>
          <cell r="F503" t="str">
            <v>368UT</v>
          </cell>
          <cell r="G503" t="str">
            <v>368</v>
          </cell>
          <cell r="I503">
            <v>415156078.10615301</v>
          </cell>
        </row>
        <row r="504">
          <cell r="A504" t="str">
            <v>390WA</v>
          </cell>
          <cell r="B504" t="str">
            <v>390</v>
          </cell>
          <cell r="D504">
            <v>13877468.380000001</v>
          </cell>
          <cell r="F504" t="str">
            <v>368WA</v>
          </cell>
          <cell r="G504" t="str">
            <v>368</v>
          </cell>
          <cell r="I504">
            <v>96600181.336153805</v>
          </cell>
        </row>
        <row r="505">
          <cell r="A505" t="str">
            <v>390WYP</v>
          </cell>
          <cell r="B505" t="str">
            <v>390</v>
          </cell>
          <cell r="D505">
            <v>14454695.949999999</v>
          </cell>
          <cell r="F505" t="str">
            <v>368WYP</v>
          </cell>
          <cell r="G505" t="str">
            <v>368</v>
          </cell>
          <cell r="I505">
            <v>80221638.177692294</v>
          </cell>
        </row>
        <row r="506">
          <cell r="A506" t="str">
            <v>390WYU</v>
          </cell>
          <cell r="B506" t="str">
            <v>390</v>
          </cell>
          <cell r="D506">
            <v>2566926.62</v>
          </cell>
          <cell r="F506" t="str">
            <v>368WYU</v>
          </cell>
          <cell r="G506" t="str">
            <v>368</v>
          </cell>
          <cell r="I506">
            <v>12732268.4138461</v>
          </cell>
        </row>
        <row r="507">
          <cell r="A507" t="str">
            <v>391CA</v>
          </cell>
          <cell r="B507" t="str">
            <v>391</v>
          </cell>
          <cell r="D507">
            <v>245254.49</v>
          </cell>
          <cell r="F507" t="str">
            <v>369CA</v>
          </cell>
          <cell r="G507" t="str">
            <v>369</v>
          </cell>
          <cell r="I507">
            <v>22873184.471538398</v>
          </cell>
        </row>
        <row r="508">
          <cell r="A508" t="str">
            <v>391CN</v>
          </cell>
          <cell r="B508" t="str">
            <v>391</v>
          </cell>
          <cell r="D508">
            <v>8451759.7200000007</v>
          </cell>
          <cell r="F508" t="str">
            <v>369ID</v>
          </cell>
          <cell r="G508" t="str">
            <v>369</v>
          </cell>
          <cell r="I508">
            <v>29705821.5746153</v>
          </cell>
        </row>
        <row r="509">
          <cell r="A509" t="str">
            <v>391DGU</v>
          </cell>
          <cell r="B509" t="str">
            <v>391</v>
          </cell>
          <cell r="D509">
            <v>5295.12</v>
          </cell>
          <cell r="F509" t="str">
            <v>369OR</v>
          </cell>
          <cell r="G509" t="str">
            <v>369</v>
          </cell>
          <cell r="I509">
            <v>222008558.28307599</v>
          </cell>
        </row>
        <row r="510">
          <cell r="A510" t="str">
            <v>391ID</v>
          </cell>
          <cell r="B510" t="str">
            <v>391</v>
          </cell>
          <cell r="D510">
            <v>738611.06</v>
          </cell>
          <cell r="F510" t="str">
            <v>369UT</v>
          </cell>
          <cell r="G510" t="str">
            <v>369</v>
          </cell>
          <cell r="I510">
            <v>219624278.306153</v>
          </cell>
        </row>
        <row r="511">
          <cell r="A511" t="str">
            <v>391OR</v>
          </cell>
          <cell r="B511" t="str">
            <v>391</v>
          </cell>
          <cell r="D511">
            <v>3996511.78</v>
          </cell>
          <cell r="F511" t="str">
            <v>369WA</v>
          </cell>
          <cell r="G511" t="str">
            <v>369</v>
          </cell>
          <cell r="I511">
            <v>50322980.179230697</v>
          </cell>
        </row>
        <row r="512">
          <cell r="A512" t="str">
            <v>391SE</v>
          </cell>
          <cell r="B512" t="str">
            <v>391</v>
          </cell>
          <cell r="D512">
            <v>61520.66</v>
          </cell>
          <cell r="F512" t="str">
            <v>369WYP</v>
          </cell>
          <cell r="G512" t="str">
            <v>369</v>
          </cell>
          <cell r="I512">
            <v>38181178.281538397</v>
          </cell>
        </row>
        <row r="513">
          <cell r="A513" t="str">
            <v>391SG</v>
          </cell>
          <cell r="B513" t="str">
            <v>391</v>
          </cell>
          <cell r="D513">
            <v>4659873.18</v>
          </cell>
          <cell r="F513" t="str">
            <v>369WYU</v>
          </cell>
          <cell r="G513" t="str">
            <v>369</v>
          </cell>
          <cell r="I513">
            <v>9885220.3723076899</v>
          </cell>
        </row>
        <row r="514">
          <cell r="A514" t="str">
            <v>391SO</v>
          </cell>
          <cell r="B514" t="str">
            <v>391</v>
          </cell>
          <cell r="D514">
            <v>55197006.420000002</v>
          </cell>
          <cell r="F514" t="str">
            <v>370CA</v>
          </cell>
          <cell r="G514" t="str">
            <v>370</v>
          </cell>
          <cell r="I514">
            <v>3889593.5761538399</v>
          </cell>
        </row>
        <row r="515">
          <cell r="A515" t="str">
            <v>391SSGCH</v>
          </cell>
          <cell r="B515" t="str">
            <v>391</v>
          </cell>
          <cell r="D515">
            <v>90667.14</v>
          </cell>
          <cell r="F515" t="str">
            <v>370ID</v>
          </cell>
          <cell r="G515" t="str">
            <v>370</v>
          </cell>
          <cell r="I515">
            <v>13886770.359999999</v>
          </cell>
        </row>
        <row r="516">
          <cell r="A516" t="str">
            <v>391UT</v>
          </cell>
          <cell r="B516" t="str">
            <v>391</v>
          </cell>
          <cell r="D516">
            <v>2805148.84</v>
          </cell>
          <cell r="F516" t="str">
            <v>370OR</v>
          </cell>
          <cell r="G516" t="str">
            <v>370</v>
          </cell>
          <cell r="I516">
            <v>59771897.676153801</v>
          </cell>
        </row>
        <row r="517">
          <cell r="A517" t="str">
            <v>391WA</v>
          </cell>
          <cell r="B517" t="str">
            <v>391</v>
          </cell>
          <cell r="D517">
            <v>1390094.68</v>
          </cell>
          <cell r="F517" t="str">
            <v>370UT</v>
          </cell>
          <cell r="G517" t="str">
            <v>370</v>
          </cell>
          <cell r="I517">
            <v>72780106.209999993</v>
          </cell>
        </row>
        <row r="518">
          <cell r="A518" t="str">
            <v>391WYP</v>
          </cell>
          <cell r="B518" t="str">
            <v>391</v>
          </cell>
          <cell r="D518">
            <v>2894753.07</v>
          </cell>
          <cell r="F518" t="str">
            <v>370WA</v>
          </cell>
          <cell r="G518" t="str">
            <v>370</v>
          </cell>
          <cell r="I518">
            <v>13234098.763846099</v>
          </cell>
        </row>
        <row r="519">
          <cell r="A519" t="str">
            <v>391WYU</v>
          </cell>
          <cell r="B519" t="str">
            <v>391</v>
          </cell>
          <cell r="D519">
            <v>111475.88</v>
          </cell>
          <cell r="F519" t="str">
            <v>370WYP</v>
          </cell>
          <cell r="G519" t="str">
            <v>370</v>
          </cell>
          <cell r="I519">
            <v>11900128.1384615</v>
          </cell>
        </row>
        <row r="520">
          <cell r="A520" t="str">
            <v>392CA</v>
          </cell>
          <cell r="B520" t="str">
            <v>392</v>
          </cell>
          <cell r="D520">
            <v>2039642.81</v>
          </cell>
          <cell r="F520" t="str">
            <v>370WYU</v>
          </cell>
          <cell r="G520" t="str">
            <v>370</v>
          </cell>
          <cell r="I520">
            <v>2399825.9269230701</v>
          </cell>
        </row>
        <row r="521">
          <cell r="A521" t="str">
            <v>392DGP</v>
          </cell>
          <cell r="B521" t="str">
            <v>392</v>
          </cell>
          <cell r="D521">
            <v>119115.85</v>
          </cell>
          <cell r="F521" t="str">
            <v>371CA</v>
          </cell>
          <cell r="G521" t="str">
            <v>371</v>
          </cell>
          <cell r="I521">
            <v>271322.957692308</v>
          </cell>
        </row>
        <row r="522">
          <cell r="A522" t="str">
            <v>392DGU</v>
          </cell>
          <cell r="B522" t="str">
            <v>392</v>
          </cell>
          <cell r="D522">
            <v>779128.98</v>
          </cell>
          <cell r="F522" t="str">
            <v>371ID</v>
          </cell>
          <cell r="G522" t="str">
            <v>371</v>
          </cell>
          <cell r="I522">
            <v>169281.895384615</v>
          </cell>
        </row>
        <row r="523">
          <cell r="A523" t="str">
            <v>392ID</v>
          </cell>
          <cell r="B523" t="str">
            <v>392</v>
          </cell>
          <cell r="D523">
            <v>5372641.5199999996</v>
          </cell>
          <cell r="F523" t="str">
            <v>371OR</v>
          </cell>
          <cell r="G523" t="str">
            <v>371</v>
          </cell>
          <cell r="I523">
            <v>2470443.4469230701</v>
          </cell>
        </row>
        <row r="524">
          <cell r="A524" t="str">
            <v>392OR</v>
          </cell>
          <cell r="B524" t="str">
            <v>392</v>
          </cell>
          <cell r="D524">
            <v>21963493.66</v>
          </cell>
          <cell r="F524" t="str">
            <v>371UT</v>
          </cell>
          <cell r="G524" t="str">
            <v>371</v>
          </cell>
          <cell r="I524">
            <v>4433666.5261538401</v>
          </cell>
        </row>
        <row r="525">
          <cell r="A525" t="str">
            <v>392SE</v>
          </cell>
          <cell r="B525" t="str">
            <v>392</v>
          </cell>
          <cell r="D525">
            <v>404148</v>
          </cell>
          <cell r="F525" t="str">
            <v>371WA</v>
          </cell>
          <cell r="G525" t="str">
            <v>371</v>
          </cell>
          <cell r="I525">
            <v>523306.8</v>
          </cell>
        </row>
        <row r="526">
          <cell r="A526" t="str">
            <v>392SG</v>
          </cell>
          <cell r="B526" t="str">
            <v>392</v>
          </cell>
          <cell r="D526">
            <v>17841846.559999999</v>
          </cell>
          <cell r="F526" t="str">
            <v>371WYP</v>
          </cell>
          <cell r="G526" t="str">
            <v>371</v>
          </cell>
          <cell r="I526">
            <v>781110.41846153897</v>
          </cell>
        </row>
        <row r="527">
          <cell r="A527" t="str">
            <v>392SO</v>
          </cell>
          <cell r="B527" t="str">
            <v>392</v>
          </cell>
          <cell r="D527">
            <v>6663843.4900000002</v>
          </cell>
          <cell r="F527" t="str">
            <v>371WYU</v>
          </cell>
          <cell r="G527" t="str">
            <v>371</v>
          </cell>
          <cell r="I527">
            <v>148415.233076923</v>
          </cell>
        </row>
        <row r="528">
          <cell r="A528" t="str">
            <v>392SSGCH</v>
          </cell>
          <cell r="B528" t="str">
            <v>392</v>
          </cell>
          <cell r="D528">
            <v>343984</v>
          </cell>
          <cell r="F528" t="str">
            <v>373CA</v>
          </cell>
          <cell r="G528" t="str">
            <v>373</v>
          </cell>
          <cell r="I528">
            <v>670934.19769230799</v>
          </cell>
        </row>
        <row r="529">
          <cell r="A529" t="str">
            <v>392SSGCT</v>
          </cell>
          <cell r="B529" t="str">
            <v>392</v>
          </cell>
          <cell r="D529">
            <v>44655.09</v>
          </cell>
          <cell r="F529" t="str">
            <v>373ID</v>
          </cell>
          <cell r="G529" t="str">
            <v>373</v>
          </cell>
          <cell r="I529">
            <v>617166.78923076903</v>
          </cell>
        </row>
        <row r="530">
          <cell r="A530" t="str">
            <v>392UT</v>
          </cell>
          <cell r="B530" t="str">
            <v>392</v>
          </cell>
          <cell r="D530">
            <v>32380214.449999999</v>
          </cell>
          <cell r="F530" t="str">
            <v>373OR</v>
          </cell>
          <cell r="G530" t="str">
            <v>373</v>
          </cell>
          <cell r="I530">
            <v>21961746.4207692</v>
          </cell>
        </row>
        <row r="531">
          <cell r="A531" t="str">
            <v>392WA</v>
          </cell>
          <cell r="B531" t="str">
            <v>392</v>
          </cell>
          <cell r="D531">
            <v>4998546.07</v>
          </cell>
          <cell r="F531" t="str">
            <v>373UT</v>
          </cell>
          <cell r="G531" t="str">
            <v>373</v>
          </cell>
          <cell r="I531">
            <v>23692295.471538398</v>
          </cell>
        </row>
        <row r="532">
          <cell r="A532" t="str">
            <v>392WYP</v>
          </cell>
          <cell r="B532" t="str">
            <v>392</v>
          </cell>
          <cell r="D532">
            <v>7932240.7699999996</v>
          </cell>
          <cell r="F532" t="str">
            <v>373WA</v>
          </cell>
          <cell r="G532" t="str">
            <v>373</v>
          </cell>
          <cell r="I532">
            <v>3978910.93307692</v>
          </cell>
        </row>
        <row r="533">
          <cell r="A533" t="str">
            <v>392WYU</v>
          </cell>
          <cell r="B533" t="str">
            <v>392</v>
          </cell>
          <cell r="D533">
            <v>1667938.58</v>
          </cell>
          <cell r="F533" t="str">
            <v>373WYP</v>
          </cell>
          <cell r="G533" t="str">
            <v>373</v>
          </cell>
          <cell r="I533">
            <v>7638224.40615384</v>
          </cell>
        </row>
        <row r="534">
          <cell r="A534" t="str">
            <v>393CA</v>
          </cell>
          <cell r="B534" t="str">
            <v>393</v>
          </cell>
          <cell r="D534">
            <v>198276.61</v>
          </cell>
          <cell r="F534" t="str">
            <v>373WYU</v>
          </cell>
          <cell r="G534" t="str">
            <v>373</v>
          </cell>
          <cell r="I534">
            <v>2222043.14846153</v>
          </cell>
        </row>
        <row r="535">
          <cell r="A535" t="str">
            <v>393DGP</v>
          </cell>
          <cell r="B535" t="str">
            <v>393</v>
          </cell>
          <cell r="D535">
            <v>69749.95</v>
          </cell>
          <cell r="F535" t="str">
            <v>389CA</v>
          </cell>
          <cell r="G535" t="str">
            <v>389</v>
          </cell>
          <cell r="I535">
            <v>249705.24846153799</v>
          </cell>
        </row>
        <row r="536">
          <cell r="A536" t="str">
            <v>393DGU</v>
          </cell>
          <cell r="B536" t="str">
            <v>393</v>
          </cell>
          <cell r="D536">
            <v>268272.18</v>
          </cell>
          <cell r="F536" t="str">
            <v>389CN</v>
          </cell>
          <cell r="G536" t="str">
            <v>389</v>
          </cell>
          <cell r="I536">
            <v>1128505.79</v>
          </cell>
        </row>
        <row r="537">
          <cell r="A537" t="str">
            <v>393ID</v>
          </cell>
          <cell r="B537" t="str">
            <v>393</v>
          </cell>
          <cell r="D537">
            <v>458102.22</v>
          </cell>
          <cell r="F537" t="str">
            <v>389DGU</v>
          </cell>
          <cell r="G537" t="str">
            <v>389</v>
          </cell>
          <cell r="I537">
            <v>332.32</v>
          </cell>
        </row>
        <row r="538">
          <cell r="A538" t="str">
            <v>393OR</v>
          </cell>
          <cell r="B538" t="str">
            <v>393</v>
          </cell>
          <cell r="D538">
            <v>2795009.09</v>
          </cell>
          <cell r="F538" t="str">
            <v>389ID</v>
          </cell>
          <cell r="G538" t="str">
            <v>389</v>
          </cell>
          <cell r="I538">
            <v>197638.82</v>
          </cell>
        </row>
        <row r="539">
          <cell r="A539" t="str">
            <v>393SG</v>
          </cell>
          <cell r="B539" t="str">
            <v>393</v>
          </cell>
          <cell r="D539">
            <v>4708909.72</v>
          </cell>
          <cell r="F539" t="str">
            <v>389OR</v>
          </cell>
          <cell r="G539" t="str">
            <v>389</v>
          </cell>
          <cell r="I539">
            <v>3166026.9176922999</v>
          </cell>
        </row>
        <row r="540">
          <cell r="A540" t="str">
            <v>393SO</v>
          </cell>
          <cell r="B540" t="str">
            <v>393</v>
          </cell>
          <cell r="D540">
            <v>324919.37</v>
          </cell>
          <cell r="F540" t="str">
            <v>389SG</v>
          </cell>
          <cell r="G540" t="str">
            <v>389</v>
          </cell>
          <cell r="I540">
            <v>1227.55</v>
          </cell>
        </row>
        <row r="541">
          <cell r="A541" t="str">
            <v>393SSGCT</v>
          </cell>
          <cell r="B541" t="str">
            <v>393</v>
          </cell>
          <cell r="D541">
            <v>53970.76</v>
          </cell>
          <cell r="F541" t="str">
            <v>389SO</v>
          </cell>
          <cell r="G541" t="str">
            <v>389</v>
          </cell>
          <cell r="I541">
            <v>5597325.43846153</v>
          </cell>
        </row>
        <row r="542">
          <cell r="A542" t="str">
            <v>393UT</v>
          </cell>
          <cell r="B542" t="str">
            <v>393</v>
          </cell>
          <cell r="D542">
            <v>3443028.13</v>
          </cell>
          <cell r="F542" t="str">
            <v>389UT</v>
          </cell>
          <cell r="G542" t="str">
            <v>389</v>
          </cell>
          <cell r="I542">
            <v>4018301.7299999902</v>
          </cell>
        </row>
        <row r="543">
          <cell r="A543" t="str">
            <v>393WA</v>
          </cell>
          <cell r="B543" t="str">
            <v>393</v>
          </cell>
          <cell r="D543">
            <v>580484.79</v>
          </cell>
          <cell r="F543" t="str">
            <v>389WA</v>
          </cell>
          <cell r="G543" t="str">
            <v>389</v>
          </cell>
          <cell r="I543">
            <v>1098826.3500000001</v>
          </cell>
        </row>
        <row r="544">
          <cell r="A544" t="str">
            <v>393WYP</v>
          </cell>
          <cell r="B544" t="str">
            <v>393</v>
          </cell>
          <cell r="D544">
            <v>1053467.3999999999</v>
          </cell>
          <cell r="F544" t="str">
            <v>389WYP</v>
          </cell>
          <cell r="G544" t="str">
            <v>389</v>
          </cell>
          <cell r="I544">
            <v>470205.43</v>
          </cell>
        </row>
        <row r="545">
          <cell r="A545" t="str">
            <v>393WYU</v>
          </cell>
          <cell r="B545" t="str">
            <v>393</v>
          </cell>
          <cell r="D545">
            <v>98621.19</v>
          </cell>
          <cell r="F545" t="str">
            <v>389WYU</v>
          </cell>
          <cell r="G545" t="str">
            <v>389</v>
          </cell>
          <cell r="I545">
            <v>528370.06999999995</v>
          </cell>
        </row>
        <row r="546">
          <cell r="A546" t="str">
            <v>394CA</v>
          </cell>
          <cell r="B546" t="str">
            <v>394</v>
          </cell>
          <cell r="D546">
            <v>778327.6</v>
          </cell>
          <cell r="F546" t="str">
            <v>390CA</v>
          </cell>
          <cell r="G546" t="str">
            <v>390</v>
          </cell>
          <cell r="I546">
            <v>3047117.4753846098</v>
          </cell>
        </row>
        <row r="547">
          <cell r="A547" t="str">
            <v>394DGP</v>
          </cell>
          <cell r="B547" t="str">
            <v>394</v>
          </cell>
          <cell r="D547">
            <v>1342024.95</v>
          </cell>
          <cell r="F547" t="str">
            <v>390CN</v>
          </cell>
          <cell r="G547" t="str">
            <v>390</v>
          </cell>
          <cell r="I547">
            <v>12313527.692307601</v>
          </cell>
        </row>
        <row r="548">
          <cell r="A548" t="str">
            <v>394DGU</v>
          </cell>
          <cell r="B548" t="str">
            <v>394</v>
          </cell>
          <cell r="D548">
            <v>907806.77</v>
          </cell>
          <cell r="F548" t="str">
            <v>390DGP</v>
          </cell>
          <cell r="G548" t="str">
            <v>390</v>
          </cell>
          <cell r="I548">
            <v>356225.26153846201</v>
          </cell>
        </row>
        <row r="549">
          <cell r="A549" t="str">
            <v>394ID</v>
          </cell>
          <cell r="B549" t="str">
            <v>394</v>
          </cell>
          <cell r="D549">
            <v>1904906.57</v>
          </cell>
          <cell r="F549" t="str">
            <v>390DGU</v>
          </cell>
          <cell r="G549" t="str">
            <v>390</v>
          </cell>
          <cell r="I549">
            <v>1638182.15615384</v>
          </cell>
        </row>
        <row r="550">
          <cell r="A550" t="str">
            <v>394OR</v>
          </cell>
          <cell r="B550" t="str">
            <v>394</v>
          </cell>
          <cell r="D550">
            <v>10525491.42</v>
          </cell>
          <cell r="F550" t="str">
            <v>390ID</v>
          </cell>
          <cell r="G550" t="str">
            <v>390</v>
          </cell>
          <cell r="I550">
            <v>10036874.5861538</v>
          </cell>
        </row>
        <row r="551">
          <cell r="A551" t="str">
            <v>394SE</v>
          </cell>
          <cell r="B551" t="str">
            <v>394</v>
          </cell>
          <cell r="D551">
            <v>7106.36</v>
          </cell>
          <cell r="F551" t="str">
            <v>390OR</v>
          </cell>
          <cell r="G551" t="str">
            <v>390</v>
          </cell>
          <cell r="I551">
            <v>34374377.263076901</v>
          </cell>
        </row>
        <row r="552">
          <cell r="A552" t="str">
            <v>394SG</v>
          </cell>
          <cell r="B552" t="str">
            <v>394</v>
          </cell>
          <cell r="D552">
            <v>21177705.190000001</v>
          </cell>
          <cell r="F552" t="str">
            <v>390SG</v>
          </cell>
          <cell r="G552" t="str">
            <v>390</v>
          </cell>
          <cell r="I552">
            <v>5148855.4107692298</v>
          </cell>
        </row>
        <row r="553">
          <cell r="A553" t="str">
            <v>394SO</v>
          </cell>
          <cell r="B553" t="str">
            <v>394</v>
          </cell>
          <cell r="D553">
            <v>3801734.56</v>
          </cell>
          <cell r="F553" t="str">
            <v>390SO</v>
          </cell>
          <cell r="G553" t="str">
            <v>390</v>
          </cell>
          <cell r="I553">
            <v>104247391.658461</v>
          </cell>
        </row>
        <row r="554">
          <cell r="A554" t="str">
            <v>394SSGCH</v>
          </cell>
          <cell r="B554" t="str">
            <v>394</v>
          </cell>
          <cell r="D554">
            <v>1817198.89</v>
          </cell>
          <cell r="F554" t="str">
            <v>390UT</v>
          </cell>
          <cell r="G554" t="str">
            <v>390</v>
          </cell>
          <cell r="I554">
            <v>38103246.962307602</v>
          </cell>
        </row>
        <row r="555">
          <cell r="A555" t="str">
            <v>394SSGCT</v>
          </cell>
          <cell r="B555" t="str">
            <v>394</v>
          </cell>
          <cell r="D555">
            <v>89913.38</v>
          </cell>
          <cell r="F555" t="str">
            <v>390WA</v>
          </cell>
          <cell r="G555" t="str">
            <v>390</v>
          </cell>
          <cell r="I555">
            <v>13851837.3899999</v>
          </cell>
        </row>
        <row r="556">
          <cell r="A556" t="str">
            <v>394UT</v>
          </cell>
          <cell r="B556" t="str">
            <v>394</v>
          </cell>
          <cell r="D556">
            <v>13111323.640000001</v>
          </cell>
          <cell r="F556" t="str">
            <v>390WYP</v>
          </cell>
          <cell r="G556" t="str">
            <v>390</v>
          </cell>
          <cell r="I556">
            <v>12118760.6615384</v>
          </cell>
        </row>
        <row r="557">
          <cell r="A557" t="str">
            <v>394WA</v>
          </cell>
          <cell r="B557" t="str">
            <v>394</v>
          </cell>
          <cell r="D557">
            <v>2696905.34</v>
          </cell>
          <cell r="F557" t="str">
            <v>390WYU</v>
          </cell>
          <cell r="G557" t="str">
            <v>390</v>
          </cell>
          <cell r="I557">
            <v>2463674.5099999998</v>
          </cell>
        </row>
        <row r="558">
          <cell r="A558" t="str">
            <v>394WYP</v>
          </cell>
          <cell r="B558" t="str">
            <v>394</v>
          </cell>
          <cell r="D558">
            <v>4017302.79</v>
          </cell>
          <cell r="F558" t="str">
            <v>391CA</v>
          </cell>
          <cell r="G558" t="str">
            <v>391</v>
          </cell>
          <cell r="I558">
            <v>232539.72923076901</v>
          </cell>
        </row>
        <row r="559">
          <cell r="A559" t="str">
            <v>394WYU</v>
          </cell>
          <cell r="B559" t="str">
            <v>394</v>
          </cell>
          <cell r="D559">
            <v>511487.85</v>
          </cell>
          <cell r="F559" t="str">
            <v>391CN</v>
          </cell>
          <cell r="G559" t="str">
            <v>391</v>
          </cell>
          <cell r="I559">
            <v>8297646.0861538397</v>
          </cell>
        </row>
        <row r="560">
          <cell r="A560" t="str">
            <v>395CA</v>
          </cell>
          <cell r="B560" t="str">
            <v>395</v>
          </cell>
          <cell r="D560">
            <v>482079.53</v>
          </cell>
          <cell r="F560" t="str">
            <v>391DGP</v>
          </cell>
          <cell r="G560" t="str">
            <v>391</v>
          </cell>
          <cell r="I560">
            <v>80.434615385000001</v>
          </cell>
        </row>
        <row r="561">
          <cell r="A561" t="str">
            <v>395DGP</v>
          </cell>
          <cell r="B561" t="str">
            <v>395</v>
          </cell>
          <cell r="D561">
            <v>1517.68</v>
          </cell>
          <cell r="F561" t="str">
            <v>391DGU</v>
          </cell>
          <cell r="G561" t="str">
            <v>391</v>
          </cell>
          <cell r="I561">
            <v>5295.12</v>
          </cell>
        </row>
        <row r="562">
          <cell r="A562" t="str">
            <v>395DGU</v>
          </cell>
          <cell r="B562" t="str">
            <v>395</v>
          </cell>
          <cell r="D562">
            <v>5370.69</v>
          </cell>
          <cell r="F562" t="str">
            <v>391ID</v>
          </cell>
          <cell r="G562" t="str">
            <v>391</v>
          </cell>
          <cell r="I562">
            <v>721618.00384615397</v>
          </cell>
        </row>
        <row r="563">
          <cell r="A563" t="str">
            <v>395ID</v>
          </cell>
          <cell r="B563" t="str">
            <v>395</v>
          </cell>
          <cell r="D563">
            <v>1413961.08</v>
          </cell>
          <cell r="F563" t="str">
            <v>391OR</v>
          </cell>
          <cell r="G563" t="str">
            <v>391</v>
          </cell>
          <cell r="I563">
            <v>3480010.4769230699</v>
          </cell>
        </row>
        <row r="564">
          <cell r="A564" t="str">
            <v>395OR</v>
          </cell>
          <cell r="B564" t="str">
            <v>395</v>
          </cell>
          <cell r="D564">
            <v>10324536.109999999</v>
          </cell>
          <cell r="F564" t="str">
            <v>391SE</v>
          </cell>
          <cell r="G564" t="str">
            <v>391</v>
          </cell>
          <cell r="I564">
            <v>68718.415384615</v>
          </cell>
        </row>
        <row r="565">
          <cell r="A565" t="str">
            <v>395SE</v>
          </cell>
          <cell r="B565" t="str">
            <v>395</v>
          </cell>
          <cell r="D565">
            <v>7593.35</v>
          </cell>
          <cell r="F565" t="str">
            <v>391SG</v>
          </cell>
          <cell r="G565" t="str">
            <v>391</v>
          </cell>
          <cell r="I565">
            <v>4636520.2923076898</v>
          </cell>
        </row>
        <row r="566">
          <cell r="A566" t="str">
            <v>395SG</v>
          </cell>
          <cell r="B566" t="str">
            <v>395</v>
          </cell>
          <cell r="D566">
            <v>6379281</v>
          </cell>
          <cell r="F566" t="str">
            <v>391SO</v>
          </cell>
          <cell r="G566" t="str">
            <v>391</v>
          </cell>
          <cell r="I566">
            <v>54396946.946923003</v>
          </cell>
        </row>
        <row r="567">
          <cell r="A567" t="str">
            <v>395SO</v>
          </cell>
          <cell r="B567" t="str">
            <v>395</v>
          </cell>
          <cell r="D567">
            <v>5719947.9800000004</v>
          </cell>
          <cell r="F567" t="str">
            <v>391SSGCH</v>
          </cell>
          <cell r="G567" t="str">
            <v>391</v>
          </cell>
          <cell r="I567">
            <v>84025.778461537993</v>
          </cell>
        </row>
        <row r="568">
          <cell r="A568" t="str">
            <v>395SSGCH</v>
          </cell>
          <cell r="B568" t="str">
            <v>395</v>
          </cell>
          <cell r="D568">
            <v>253000.61</v>
          </cell>
          <cell r="F568" t="str">
            <v>391UT</v>
          </cell>
          <cell r="G568" t="str">
            <v>391</v>
          </cell>
          <cell r="I568">
            <v>2532046.3692307598</v>
          </cell>
        </row>
        <row r="569">
          <cell r="A569" t="str">
            <v>395SSGCT</v>
          </cell>
          <cell r="B569" t="str">
            <v>395</v>
          </cell>
          <cell r="D569">
            <v>14021.51</v>
          </cell>
          <cell r="F569" t="str">
            <v>391WA</v>
          </cell>
          <cell r="G569" t="str">
            <v>391</v>
          </cell>
          <cell r="I569">
            <v>1385555.8307692299</v>
          </cell>
        </row>
        <row r="570">
          <cell r="A570" t="str">
            <v>395UT</v>
          </cell>
          <cell r="B570" t="str">
            <v>395</v>
          </cell>
          <cell r="D570">
            <v>7764976.0199999996</v>
          </cell>
          <cell r="F570" t="str">
            <v>391WYP</v>
          </cell>
          <cell r="G570" t="str">
            <v>391</v>
          </cell>
          <cell r="I570">
            <v>2771276.1107692299</v>
          </cell>
        </row>
        <row r="571">
          <cell r="A571" t="str">
            <v>395WA</v>
          </cell>
          <cell r="B571" t="str">
            <v>395</v>
          </cell>
          <cell r="D571">
            <v>2020542.93</v>
          </cell>
          <cell r="F571" t="str">
            <v>391WYU</v>
          </cell>
          <cell r="G571" t="str">
            <v>391</v>
          </cell>
          <cell r="I571">
            <v>98189.601538461997</v>
          </cell>
        </row>
        <row r="572">
          <cell r="A572" t="str">
            <v>395WYP</v>
          </cell>
          <cell r="B572" t="str">
            <v>395</v>
          </cell>
          <cell r="D572">
            <v>2842982.35</v>
          </cell>
          <cell r="F572" t="str">
            <v>392CA</v>
          </cell>
          <cell r="G572" t="str">
            <v>392</v>
          </cell>
          <cell r="I572">
            <v>1879327.65307692</v>
          </cell>
        </row>
        <row r="573">
          <cell r="A573" t="str">
            <v>395WYU</v>
          </cell>
          <cell r="B573" t="str">
            <v>395</v>
          </cell>
          <cell r="D573">
            <v>613654.55000000005</v>
          </cell>
          <cell r="F573" t="str">
            <v>392DGP</v>
          </cell>
          <cell r="G573" t="str">
            <v>392</v>
          </cell>
          <cell r="I573">
            <v>120195.85</v>
          </cell>
        </row>
        <row r="574">
          <cell r="A574" t="str">
            <v>396CA</v>
          </cell>
          <cell r="B574" t="str">
            <v>396</v>
          </cell>
          <cell r="D574">
            <v>4599757.16</v>
          </cell>
          <cell r="F574" t="str">
            <v>392DGU</v>
          </cell>
          <cell r="G574" t="str">
            <v>392</v>
          </cell>
          <cell r="I574">
            <v>779829.02692307695</v>
          </cell>
        </row>
        <row r="575">
          <cell r="A575" t="str">
            <v>396DGP</v>
          </cell>
          <cell r="B575" t="str">
            <v>396</v>
          </cell>
          <cell r="D575">
            <v>845108.12</v>
          </cell>
          <cell r="F575" t="str">
            <v>392ID</v>
          </cell>
          <cell r="G575" t="str">
            <v>392</v>
          </cell>
          <cell r="I575">
            <v>5196841.5799999898</v>
          </cell>
        </row>
        <row r="576">
          <cell r="A576" t="str">
            <v>396DGU</v>
          </cell>
          <cell r="B576" t="str">
            <v>396</v>
          </cell>
          <cell r="D576">
            <v>1574204.83</v>
          </cell>
          <cell r="F576" t="str">
            <v>392OR</v>
          </cell>
          <cell r="G576" t="str">
            <v>392</v>
          </cell>
          <cell r="I576">
            <v>21166769.389230698</v>
          </cell>
        </row>
        <row r="577">
          <cell r="A577" t="str">
            <v>396ID</v>
          </cell>
          <cell r="B577" t="str">
            <v>396</v>
          </cell>
          <cell r="D577">
            <v>8073762.9699999997</v>
          </cell>
          <cell r="F577" t="str">
            <v>392SE</v>
          </cell>
          <cell r="G577" t="str">
            <v>392</v>
          </cell>
          <cell r="I577">
            <v>404148</v>
          </cell>
        </row>
        <row r="578">
          <cell r="A578" t="str">
            <v>396OR</v>
          </cell>
          <cell r="B578" t="str">
            <v>396</v>
          </cell>
          <cell r="D578">
            <v>34233413.18</v>
          </cell>
          <cell r="F578" t="str">
            <v>392SG</v>
          </cell>
          <cell r="G578" t="str">
            <v>392</v>
          </cell>
          <cell r="I578">
            <v>17134926.546923</v>
          </cell>
        </row>
        <row r="579">
          <cell r="A579" t="str">
            <v>396SE</v>
          </cell>
          <cell r="B579" t="str">
            <v>396</v>
          </cell>
          <cell r="D579">
            <v>45031.42</v>
          </cell>
          <cell r="F579" t="str">
            <v>392SO</v>
          </cell>
          <cell r="G579" t="str">
            <v>392</v>
          </cell>
          <cell r="I579">
            <v>7174812.1361538405</v>
          </cell>
        </row>
        <row r="580">
          <cell r="A580" t="str">
            <v>396SG</v>
          </cell>
          <cell r="B580" t="str">
            <v>396</v>
          </cell>
          <cell r="D580">
            <v>33475258.699999999</v>
          </cell>
          <cell r="F580" t="str">
            <v>392SSGCH</v>
          </cell>
          <cell r="G580" t="str">
            <v>392</v>
          </cell>
          <cell r="I580">
            <v>343984</v>
          </cell>
        </row>
        <row r="581">
          <cell r="A581" t="str">
            <v>396SO</v>
          </cell>
          <cell r="B581" t="str">
            <v>396</v>
          </cell>
          <cell r="D581">
            <v>1028104.38</v>
          </cell>
          <cell r="F581" t="str">
            <v>392SSGCT</v>
          </cell>
          <cell r="G581" t="str">
            <v>392</v>
          </cell>
          <cell r="I581">
            <v>44655.09</v>
          </cell>
        </row>
        <row r="582">
          <cell r="A582" t="str">
            <v>396SSGCH</v>
          </cell>
          <cell r="B582" t="str">
            <v>396</v>
          </cell>
          <cell r="D582">
            <v>999837.19</v>
          </cell>
          <cell r="F582" t="str">
            <v>392UT</v>
          </cell>
          <cell r="G582" t="str">
            <v>392</v>
          </cell>
          <cell r="I582">
            <v>31371326.296923</v>
          </cell>
        </row>
        <row r="583">
          <cell r="A583" t="str">
            <v>396UT</v>
          </cell>
          <cell r="B583" t="str">
            <v>396</v>
          </cell>
          <cell r="D583">
            <v>42866340.159999996</v>
          </cell>
          <cell r="F583" t="str">
            <v>392WA</v>
          </cell>
          <cell r="G583" t="str">
            <v>392</v>
          </cell>
          <cell r="I583">
            <v>4778864.2584615303</v>
          </cell>
        </row>
        <row r="584">
          <cell r="A584" t="str">
            <v>396WA</v>
          </cell>
          <cell r="B584" t="str">
            <v>396</v>
          </cell>
          <cell r="D584">
            <v>8084470.6100000003</v>
          </cell>
          <cell r="F584" t="str">
            <v>392WYP</v>
          </cell>
          <cell r="G584" t="str">
            <v>392</v>
          </cell>
          <cell r="I584">
            <v>7786773.3530769199</v>
          </cell>
        </row>
        <row r="585">
          <cell r="A585" t="str">
            <v>396WYP</v>
          </cell>
          <cell r="B585" t="str">
            <v>396</v>
          </cell>
          <cell r="D585">
            <v>12108955.82</v>
          </cell>
          <cell r="F585" t="str">
            <v>392WYU</v>
          </cell>
          <cell r="G585" t="str">
            <v>392</v>
          </cell>
          <cell r="I585">
            <v>1526153.05692307</v>
          </cell>
        </row>
        <row r="586">
          <cell r="A586" t="str">
            <v>396WYU</v>
          </cell>
          <cell r="B586" t="str">
            <v>396</v>
          </cell>
          <cell r="D586">
            <v>2953011.88</v>
          </cell>
          <cell r="F586" t="str">
            <v>393CA</v>
          </cell>
          <cell r="G586" t="str">
            <v>393</v>
          </cell>
          <cell r="I586">
            <v>198613.19076923101</v>
          </cell>
        </row>
        <row r="587">
          <cell r="A587" t="str">
            <v>397CA</v>
          </cell>
          <cell r="B587" t="str">
            <v>397</v>
          </cell>
          <cell r="D587">
            <v>3179824.52</v>
          </cell>
          <cell r="F587" t="str">
            <v>393DGP</v>
          </cell>
          <cell r="G587" t="str">
            <v>393</v>
          </cell>
          <cell r="I587">
            <v>72725.426923077001</v>
          </cell>
        </row>
        <row r="588">
          <cell r="A588" t="str">
            <v>397CN</v>
          </cell>
          <cell r="B588" t="str">
            <v>397</v>
          </cell>
          <cell r="D588">
            <v>2855125.17</v>
          </cell>
          <cell r="F588" t="str">
            <v>393DGU</v>
          </cell>
          <cell r="G588" t="str">
            <v>393</v>
          </cell>
          <cell r="I588">
            <v>275332.999230769</v>
          </cell>
        </row>
        <row r="589">
          <cell r="A589" t="str">
            <v>397DGP</v>
          </cell>
          <cell r="B589" t="str">
            <v>397</v>
          </cell>
          <cell r="D589">
            <v>1471320.94</v>
          </cell>
          <cell r="F589" t="str">
            <v>393ID</v>
          </cell>
          <cell r="G589" t="str">
            <v>393</v>
          </cell>
          <cell r="I589">
            <v>450488.46769230801</v>
          </cell>
        </row>
        <row r="590">
          <cell r="A590" t="str">
            <v>397DGU</v>
          </cell>
          <cell r="B590" t="str">
            <v>397</v>
          </cell>
          <cell r="D590">
            <v>2381433.77</v>
          </cell>
          <cell r="F590" t="str">
            <v>393OR</v>
          </cell>
          <cell r="G590" t="str">
            <v>393</v>
          </cell>
          <cell r="I590">
            <v>2683937.9446153799</v>
          </cell>
        </row>
        <row r="591">
          <cell r="A591" t="str">
            <v>397ID</v>
          </cell>
          <cell r="B591" t="str">
            <v>397</v>
          </cell>
          <cell r="D591">
            <v>6661751.3200000003</v>
          </cell>
          <cell r="F591" t="str">
            <v>393SG</v>
          </cell>
          <cell r="G591" t="str">
            <v>393</v>
          </cell>
          <cell r="I591">
            <v>4193587.4176922999</v>
          </cell>
        </row>
        <row r="592">
          <cell r="A592" t="str">
            <v>397OR</v>
          </cell>
          <cell r="B592" t="str">
            <v>397</v>
          </cell>
          <cell r="D592">
            <v>40697680.380000003</v>
          </cell>
          <cell r="F592" t="str">
            <v>393SO</v>
          </cell>
          <cell r="G592" t="str">
            <v>393</v>
          </cell>
          <cell r="I592">
            <v>328099.21000000002</v>
          </cell>
        </row>
        <row r="593">
          <cell r="A593" t="str">
            <v>397SE</v>
          </cell>
          <cell r="B593" t="str">
            <v>397</v>
          </cell>
          <cell r="D593">
            <v>126614.68</v>
          </cell>
          <cell r="F593" t="str">
            <v>393SSGCT</v>
          </cell>
          <cell r="G593" t="str">
            <v>393</v>
          </cell>
          <cell r="I593">
            <v>53970.76</v>
          </cell>
        </row>
        <row r="594">
          <cell r="A594" t="str">
            <v>397SG</v>
          </cell>
          <cell r="B594" t="str">
            <v>397</v>
          </cell>
          <cell r="D594">
            <v>102117346.73999999</v>
          </cell>
          <cell r="F594" t="str">
            <v>393UT</v>
          </cell>
          <cell r="G594" t="str">
            <v>393</v>
          </cell>
          <cell r="I594">
            <v>3435598.1069230698</v>
          </cell>
        </row>
        <row r="595">
          <cell r="A595" t="str">
            <v>397SO</v>
          </cell>
          <cell r="B595" t="str">
            <v>397</v>
          </cell>
          <cell r="D595">
            <v>57588013.939999998</v>
          </cell>
          <cell r="F595" t="str">
            <v>393WA</v>
          </cell>
          <cell r="G595" t="str">
            <v>393</v>
          </cell>
          <cell r="I595">
            <v>579482.50384615397</v>
          </cell>
        </row>
        <row r="596">
          <cell r="A596" t="str">
            <v>397SSGCH</v>
          </cell>
          <cell r="B596" t="str">
            <v>397</v>
          </cell>
          <cell r="D596">
            <v>619180.43999999994</v>
          </cell>
          <cell r="F596" t="str">
            <v>393WYP</v>
          </cell>
          <cell r="G596" t="str">
            <v>393</v>
          </cell>
          <cell r="I596">
            <v>1054998.67538461</v>
          </cell>
        </row>
        <row r="597">
          <cell r="A597" t="str">
            <v>397SSGCT</v>
          </cell>
          <cell r="B597" t="str">
            <v>397</v>
          </cell>
          <cell r="D597">
            <v>1590.16</v>
          </cell>
          <cell r="F597" t="str">
            <v>393WYU</v>
          </cell>
          <cell r="G597" t="str">
            <v>393</v>
          </cell>
          <cell r="I597">
            <v>99346.826923076995</v>
          </cell>
        </row>
        <row r="598">
          <cell r="A598" t="str">
            <v>397UT</v>
          </cell>
          <cell r="B598" t="str">
            <v>397</v>
          </cell>
          <cell r="D598">
            <v>37610339.649999999</v>
          </cell>
          <cell r="F598" t="str">
            <v>394CA</v>
          </cell>
          <cell r="G598" t="str">
            <v>394</v>
          </cell>
          <cell r="I598">
            <v>745301.61923076899</v>
          </cell>
        </row>
        <row r="599">
          <cell r="A599" t="str">
            <v>397WA</v>
          </cell>
          <cell r="B599" t="str">
            <v>397</v>
          </cell>
          <cell r="D599">
            <v>11487234.43</v>
          </cell>
          <cell r="F599" t="str">
            <v>394DGP</v>
          </cell>
          <cell r="G599" t="str">
            <v>394</v>
          </cell>
          <cell r="I599">
            <v>1355356.6</v>
          </cell>
        </row>
        <row r="600">
          <cell r="A600" t="str">
            <v>397WYP</v>
          </cell>
          <cell r="B600" t="str">
            <v>397</v>
          </cell>
          <cell r="D600">
            <v>19122208.539999999</v>
          </cell>
          <cell r="F600" t="str">
            <v>394DGU</v>
          </cell>
          <cell r="G600" t="str">
            <v>394</v>
          </cell>
          <cell r="I600">
            <v>974874.15307692299</v>
          </cell>
        </row>
        <row r="601">
          <cell r="A601" t="str">
            <v>397WYU</v>
          </cell>
          <cell r="B601" t="str">
            <v>397</v>
          </cell>
          <cell r="D601">
            <v>3416135.09</v>
          </cell>
          <cell r="F601" t="str">
            <v>394ID</v>
          </cell>
          <cell r="G601" t="str">
            <v>394</v>
          </cell>
          <cell r="I601">
            <v>1833258.6969230699</v>
          </cell>
        </row>
        <row r="602">
          <cell r="A602" t="str">
            <v>398CA</v>
          </cell>
          <cell r="B602" t="str">
            <v>398</v>
          </cell>
          <cell r="D602">
            <v>52038.49</v>
          </cell>
          <cell r="F602" t="str">
            <v>394OR</v>
          </cell>
          <cell r="G602" t="str">
            <v>394</v>
          </cell>
          <cell r="I602">
            <v>10293300.9307692</v>
          </cell>
        </row>
        <row r="603">
          <cell r="A603" t="str">
            <v>398CN</v>
          </cell>
          <cell r="B603" t="str">
            <v>398</v>
          </cell>
          <cell r="D603">
            <v>212837.16</v>
          </cell>
          <cell r="F603" t="str">
            <v>394SE</v>
          </cell>
          <cell r="G603" t="str">
            <v>394</v>
          </cell>
          <cell r="I603">
            <v>7106.36</v>
          </cell>
        </row>
        <row r="604">
          <cell r="A604" t="str">
            <v>398ID</v>
          </cell>
          <cell r="B604" t="str">
            <v>398</v>
          </cell>
          <cell r="D604">
            <v>64352.46</v>
          </cell>
          <cell r="F604" t="str">
            <v>394SG</v>
          </cell>
          <cell r="G604" t="str">
            <v>394</v>
          </cell>
          <cell r="I604">
            <v>20932952.904615302</v>
          </cell>
        </row>
        <row r="605">
          <cell r="A605" t="str">
            <v>398OR</v>
          </cell>
          <cell r="B605" t="str">
            <v>398</v>
          </cell>
          <cell r="D605">
            <v>1073546.25</v>
          </cell>
          <cell r="F605" t="str">
            <v>394SO</v>
          </cell>
          <cell r="G605" t="str">
            <v>394</v>
          </cell>
          <cell r="I605">
            <v>3812473.9946153802</v>
          </cell>
        </row>
        <row r="606">
          <cell r="A606" t="str">
            <v>398SE</v>
          </cell>
          <cell r="B606" t="str">
            <v>398</v>
          </cell>
          <cell r="D606">
            <v>1667.75</v>
          </cell>
          <cell r="F606" t="str">
            <v>394SSGCH</v>
          </cell>
          <cell r="G606" t="str">
            <v>394</v>
          </cell>
          <cell r="I606">
            <v>1716277.09692307</v>
          </cell>
        </row>
        <row r="607">
          <cell r="A607" t="str">
            <v>398SG</v>
          </cell>
          <cell r="B607" t="str">
            <v>398</v>
          </cell>
          <cell r="D607">
            <v>1982711.99</v>
          </cell>
          <cell r="F607" t="str">
            <v>394SSGCT</v>
          </cell>
          <cell r="G607" t="str">
            <v>394</v>
          </cell>
          <cell r="I607">
            <v>89913.38</v>
          </cell>
        </row>
        <row r="608">
          <cell r="A608" t="str">
            <v>398SO</v>
          </cell>
          <cell r="B608" t="str">
            <v>398</v>
          </cell>
          <cell r="D608">
            <v>2927007.35</v>
          </cell>
          <cell r="F608" t="str">
            <v>394UT</v>
          </cell>
          <cell r="G608" t="str">
            <v>394</v>
          </cell>
          <cell r="I608">
            <v>12192111.6592307</v>
          </cell>
        </row>
        <row r="609">
          <cell r="A609" t="str">
            <v>398UT</v>
          </cell>
          <cell r="B609" t="str">
            <v>398</v>
          </cell>
          <cell r="D609">
            <v>503216.31</v>
          </cell>
          <cell r="F609" t="str">
            <v>394WA</v>
          </cell>
          <cell r="G609" t="str">
            <v>394</v>
          </cell>
          <cell r="I609">
            <v>2626423.3961538398</v>
          </cell>
        </row>
        <row r="610">
          <cell r="A610" t="str">
            <v>398WA</v>
          </cell>
          <cell r="B610" t="str">
            <v>398</v>
          </cell>
          <cell r="D610">
            <v>201896.47</v>
          </cell>
          <cell r="F610" t="str">
            <v>394WYP</v>
          </cell>
          <cell r="G610" t="str">
            <v>394</v>
          </cell>
          <cell r="I610">
            <v>3834921.35923076</v>
          </cell>
        </row>
        <row r="611">
          <cell r="A611" t="str">
            <v>398WYP</v>
          </cell>
          <cell r="B611" t="str">
            <v>398</v>
          </cell>
          <cell r="D611">
            <v>183569.55</v>
          </cell>
          <cell r="F611" t="str">
            <v>394WYU</v>
          </cell>
          <cell r="G611" t="str">
            <v>394</v>
          </cell>
          <cell r="I611">
            <v>515308.74</v>
          </cell>
        </row>
        <row r="612">
          <cell r="A612" t="str">
            <v>398WYU</v>
          </cell>
          <cell r="B612" t="str">
            <v>398</v>
          </cell>
          <cell r="D612">
            <v>9803.91</v>
          </cell>
          <cell r="F612" t="str">
            <v>395CA</v>
          </cell>
          <cell r="G612" t="str">
            <v>395</v>
          </cell>
          <cell r="I612">
            <v>437175.78384615399</v>
          </cell>
        </row>
        <row r="613">
          <cell r="A613" t="str">
            <v>399SE</v>
          </cell>
          <cell r="B613" t="str">
            <v>399</v>
          </cell>
          <cell r="D613">
            <v>290691312.81999999</v>
          </cell>
          <cell r="F613" t="str">
            <v>395DGP</v>
          </cell>
          <cell r="G613" t="str">
            <v>395</v>
          </cell>
          <cell r="I613">
            <v>1517.68</v>
          </cell>
        </row>
        <row r="614">
          <cell r="A614" t="str">
            <v>DPCA</v>
          </cell>
          <cell r="B614" t="str">
            <v>DP</v>
          </cell>
          <cell r="D614">
            <v>1365808.42</v>
          </cell>
          <cell r="F614" t="str">
            <v>395DGU</v>
          </cell>
          <cell r="G614" t="str">
            <v>395</v>
          </cell>
          <cell r="I614">
            <v>5370.69</v>
          </cell>
        </row>
        <row r="615">
          <cell r="A615" t="str">
            <v>DPID</v>
          </cell>
          <cell r="B615" t="str">
            <v>DP</v>
          </cell>
          <cell r="D615">
            <v>1369499.97</v>
          </cell>
          <cell r="F615" t="str">
            <v>395ID</v>
          </cell>
          <cell r="G615" t="str">
            <v>395</v>
          </cell>
          <cell r="I615">
            <v>1313402.3946153801</v>
          </cell>
        </row>
        <row r="616">
          <cell r="A616" t="str">
            <v>DPOR</v>
          </cell>
          <cell r="B616" t="str">
            <v>DP</v>
          </cell>
          <cell r="D616">
            <v>11650419.689999999</v>
          </cell>
          <cell r="F616" t="str">
            <v>395OR</v>
          </cell>
          <cell r="G616" t="str">
            <v>395</v>
          </cell>
          <cell r="I616">
            <v>9564973.7246153802</v>
          </cell>
        </row>
        <row r="617">
          <cell r="A617" t="str">
            <v>DPUT</v>
          </cell>
          <cell r="B617" t="str">
            <v>DP</v>
          </cell>
          <cell r="D617">
            <v>12469351.539999999</v>
          </cell>
          <cell r="F617" t="str">
            <v>395SE</v>
          </cell>
          <cell r="G617" t="str">
            <v>395</v>
          </cell>
          <cell r="I617">
            <v>7593.35</v>
          </cell>
        </row>
        <row r="618">
          <cell r="A618" t="str">
            <v>DPWA</v>
          </cell>
          <cell r="B618" t="str">
            <v>DP</v>
          </cell>
          <cell r="D618">
            <v>2419843.59</v>
          </cell>
          <cell r="F618" t="str">
            <v>395SG</v>
          </cell>
          <cell r="G618" t="str">
            <v>395</v>
          </cell>
          <cell r="I618">
            <v>6299355.8023076896</v>
          </cell>
        </row>
        <row r="619">
          <cell r="A619" t="str">
            <v>DPWYU</v>
          </cell>
          <cell r="B619" t="str">
            <v>DP</v>
          </cell>
          <cell r="D619">
            <v>5724889.2000000002</v>
          </cell>
          <cell r="F619" t="str">
            <v>395SO</v>
          </cell>
          <cell r="G619" t="str">
            <v>395</v>
          </cell>
          <cell r="I619">
            <v>5394159.9453846104</v>
          </cell>
        </row>
        <row r="620">
          <cell r="A620" t="str">
            <v>GPSO</v>
          </cell>
          <cell r="B620" t="str">
            <v>GP</v>
          </cell>
          <cell r="D620">
            <v>13789707.42</v>
          </cell>
          <cell r="F620" t="str">
            <v>395SSGCH</v>
          </cell>
          <cell r="G620" t="str">
            <v>395</v>
          </cell>
          <cell r="I620">
            <v>253000.61</v>
          </cell>
        </row>
        <row r="621">
          <cell r="A621" t="str">
            <v>OPSG</v>
          </cell>
          <cell r="B621" t="str">
            <v>OP</v>
          </cell>
          <cell r="D621">
            <v>1028.02</v>
          </cell>
          <cell r="F621" t="str">
            <v>395SSGCT</v>
          </cell>
          <cell r="G621" t="str">
            <v>395</v>
          </cell>
          <cell r="I621">
            <v>14021.51</v>
          </cell>
        </row>
        <row r="622">
          <cell r="A622" t="str">
            <v>SPSG</v>
          </cell>
          <cell r="B622" t="str">
            <v>SP</v>
          </cell>
          <cell r="D622">
            <v>17214532.57</v>
          </cell>
          <cell r="F622" t="str">
            <v>395UT</v>
          </cell>
          <cell r="G622" t="str">
            <v>395</v>
          </cell>
          <cell r="I622">
            <v>7245491.1930769198</v>
          </cell>
        </row>
        <row r="623">
          <cell r="A623" t="str">
            <v>TPSG</v>
          </cell>
          <cell r="B623" t="str">
            <v>TP</v>
          </cell>
          <cell r="D623">
            <v>11887119.6</v>
          </cell>
          <cell r="F623" t="str">
            <v>395WA</v>
          </cell>
          <cell r="G623" t="str">
            <v>395</v>
          </cell>
          <cell r="I623">
            <v>1880514.7776923</v>
          </cell>
        </row>
        <row r="624">
          <cell r="A624" t="str">
            <v>143SO</v>
          </cell>
          <cell r="B624" t="str">
            <v>143</v>
          </cell>
          <cell r="D624">
            <v>57045902.364999898</v>
          </cell>
          <cell r="F624" t="str">
            <v>395WYP</v>
          </cell>
          <cell r="G624" t="str">
            <v>395</v>
          </cell>
          <cell r="I624">
            <v>2808383.9269230701</v>
          </cell>
        </row>
        <row r="625">
          <cell r="A625" t="str">
            <v>230SE</v>
          </cell>
          <cell r="B625" t="str">
            <v>230</v>
          </cell>
          <cell r="D625">
            <v>-2533541.69</v>
          </cell>
          <cell r="F625" t="str">
            <v>395WYU</v>
          </cell>
          <cell r="G625" t="str">
            <v>395</v>
          </cell>
          <cell r="I625">
            <v>613805.22153846105</v>
          </cell>
        </row>
        <row r="626">
          <cell r="A626" t="str">
            <v>232DGU</v>
          </cell>
          <cell r="B626" t="str">
            <v>232</v>
          </cell>
          <cell r="D626">
            <v>-85625</v>
          </cell>
          <cell r="F626" t="str">
            <v>396CA</v>
          </cell>
          <cell r="G626" t="str">
            <v>396</v>
          </cell>
          <cell r="I626">
            <v>3852411.7261538398</v>
          </cell>
        </row>
        <row r="627">
          <cell r="A627" t="str">
            <v>232OTHER</v>
          </cell>
          <cell r="B627" t="str">
            <v>232</v>
          </cell>
          <cell r="D627">
            <v>-911.25</v>
          </cell>
          <cell r="F627" t="str">
            <v>396DGP</v>
          </cell>
          <cell r="G627" t="str">
            <v>396</v>
          </cell>
          <cell r="I627">
            <v>845108.12</v>
          </cell>
        </row>
        <row r="628">
          <cell r="A628" t="str">
            <v>232SE</v>
          </cell>
          <cell r="B628" t="str">
            <v>232</v>
          </cell>
          <cell r="D628">
            <v>-3282800.8224999998</v>
          </cell>
          <cell r="F628" t="str">
            <v>396DGU</v>
          </cell>
          <cell r="G628" t="str">
            <v>396</v>
          </cell>
          <cell r="I628">
            <v>1643568.32384615</v>
          </cell>
        </row>
        <row r="629">
          <cell r="A629" t="str">
            <v>232SO</v>
          </cell>
          <cell r="B629" t="str">
            <v>232</v>
          </cell>
          <cell r="D629">
            <v>-4950825.74916666</v>
          </cell>
          <cell r="F629" t="str">
            <v>396ID</v>
          </cell>
          <cell r="G629" t="str">
            <v>396</v>
          </cell>
          <cell r="I629">
            <v>7367586.9507692298</v>
          </cell>
        </row>
        <row r="630">
          <cell r="A630" t="str">
            <v>2533SE</v>
          </cell>
          <cell r="B630" t="str">
            <v>2533</v>
          </cell>
          <cell r="D630">
            <v>-6496179.3416666603</v>
          </cell>
          <cell r="F630" t="str">
            <v>396OR</v>
          </cell>
          <cell r="G630" t="str">
            <v>396</v>
          </cell>
          <cell r="I630">
            <v>30942375.600769199</v>
          </cell>
        </row>
        <row r="631">
          <cell r="A631" t="str">
            <v>254105SE</v>
          </cell>
          <cell r="B631" t="str">
            <v>254105</v>
          </cell>
          <cell r="D631">
            <v>-915681.26500000001</v>
          </cell>
          <cell r="F631" t="str">
            <v>396SE</v>
          </cell>
          <cell r="G631" t="str">
            <v>396</v>
          </cell>
          <cell r="I631">
            <v>56105.039230768998</v>
          </cell>
        </row>
        <row r="632">
          <cell r="A632" t="str">
            <v>41010CA</v>
          </cell>
          <cell r="B632">
            <v>41010</v>
          </cell>
          <cell r="D632">
            <v>101390</v>
          </cell>
          <cell r="F632" t="str">
            <v>396SG</v>
          </cell>
          <cell r="G632" t="str">
            <v>396</v>
          </cell>
          <cell r="I632">
            <v>31569285.4176923</v>
          </cell>
        </row>
        <row r="633">
          <cell r="A633" t="str">
            <v>41010CN</v>
          </cell>
          <cell r="B633">
            <v>41010</v>
          </cell>
          <cell r="D633">
            <v>18276</v>
          </cell>
          <cell r="F633" t="str">
            <v>396SO</v>
          </cell>
          <cell r="G633" t="str">
            <v>396</v>
          </cell>
          <cell r="I633">
            <v>1129012.74</v>
          </cell>
        </row>
        <row r="634">
          <cell r="A634" t="str">
            <v>41010GPS</v>
          </cell>
          <cell r="B634">
            <v>41010</v>
          </cell>
          <cell r="D634">
            <v>36446362</v>
          </cell>
          <cell r="F634" t="str">
            <v>396SSGCH</v>
          </cell>
          <cell r="G634" t="str">
            <v>396</v>
          </cell>
          <cell r="I634">
            <v>999837.19</v>
          </cell>
        </row>
        <row r="635">
          <cell r="A635" t="str">
            <v>41010ID</v>
          </cell>
          <cell r="B635">
            <v>41010</v>
          </cell>
          <cell r="D635">
            <v>36110</v>
          </cell>
          <cell r="F635" t="str">
            <v>396UT</v>
          </cell>
          <cell r="G635" t="str">
            <v>396</v>
          </cell>
          <cell r="I635">
            <v>38041680.506922998</v>
          </cell>
        </row>
        <row r="636">
          <cell r="A636" t="str">
            <v>41010OR</v>
          </cell>
          <cell r="B636">
            <v>41010</v>
          </cell>
          <cell r="D636">
            <v>249502</v>
          </cell>
          <cell r="F636" t="str">
            <v>396WA</v>
          </cell>
          <cell r="G636" t="str">
            <v>396</v>
          </cell>
          <cell r="I636">
            <v>7155123.0876922999</v>
          </cell>
        </row>
        <row r="637">
          <cell r="A637" t="str">
            <v>41010OTHER</v>
          </cell>
          <cell r="B637">
            <v>41010</v>
          </cell>
          <cell r="D637">
            <v>45698882.999999985</v>
          </cell>
          <cell r="F637" t="str">
            <v>396WYP</v>
          </cell>
          <cell r="G637" t="str">
            <v>396</v>
          </cell>
          <cell r="I637">
            <v>10785195.126923</v>
          </cell>
        </row>
        <row r="638">
          <cell r="A638" t="str">
            <v>41010SE</v>
          </cell>
          <cell r="B638">
            <v>41010</v>
          </cell>
          <cell r="D638">
            <v>12803034</v>
          </cell>
          <cell r="F638" t="str">
            <v>396WYU</v>
          </cell>
          <cell r="G638" t="str">
            <v>396</v>
          </cell>
          <cell r="I638">
            <v>2861330.77461538</v>
          </cell>
        </row>
        <row r="639">
          <cell r="A639" t="str">
            <v>41010SG</v>
          </cell>
          <cell r="B639">
            <v>41010</v>
          </cell>
          <cell r="D639">
            <v>58541735</v>
          </cell>
          <cell r="F639" t="str">
            <v>397CA</v>
          </cell>
          <cell r="G639" t="str">
            <v>397</v>
          </cell>
          <cell r="I639">
            <v>2934908.7361538401</v>
          </cell>
        </row>
        <row r="640">
          <cell r="A640" t="str">
            <v>41010SNP</v>
          </cell>
          <cell r="B640">
            <v>41010</v>
          </cell>
          <cell r="D640">
            <v>26092078.999999996</v>
          </cell>
          <cell r="F640" t="str">
            <v>397CN</v>
          </cell>
          <cell r="G640" t="str">
            <v>397</v>
          </cell>
          <cell r="I640">
            <v>2853609.8061538399</v>
          </cell>
        </row>
        <row r="641">
          <cell r="A641" t="str">
            <v>41010SNPD</v>
          </cell>
          <cell r="B641">
            <v>41010</v>
          </cell>
          <cell r="D641">
            <v>986927</v>
          </cell>
          <cell r="F641" t="str">
            <v>397DGP</v>
          </cell>
          <cell r="G641" t="str">
            <v>397</v>
          </cell>
          <cell r="I641">
            <v>1516437.7738461499</v>
          </cell>
        </row>
        <row r="642">
          <cell r="A642" t="str">
            <v>41010SO</v>
          </cell>
          <cell r="B642">
            <v>41010</v>
          </cell>
          <cell r="D642">
            <v>7353797</v>
          </cell>
          <cell r="F642" t="str">
            <v>397DGU</v>
          </cell>
          <cell r="G642" t="str">
            <v>397</v>
          </cell>
          <cell r="I642">
            <v>2409093.2769230702</v>
          </cell>
        </row>
        <row r="643">
          <cell r="A643" t="str">
            <v>41010SSGCH</v>
          </cell>
          <cell r="B643">
            <v>41010</v>
          </cell>
          <cell r="D643">
            <v>37085</v>
          </cell>
          <cell r="F643" t="str">
            <v>397ID</v>
          </cell>
          <cell r="G643" t="str">
            <v>397</v>
          </cell>
          <cell r="I643">
            <v>6594614.5207692301</v>
          </cell>
        </row>
        <row r="644">
          <cell r="A644" t="str">
            <v>41010TAXDEPR</v>
          </cell>
          <cell r="B644">
            <v>41010</v>
          </cell>
          <cell r="D644">
            <v>620182307</v>
          </cell>
          <cell r="F644" t="str">
            <v>397OR</v>
          </cell>
          <cell r="G644" t="str">
            <v>397</v>
          </cell>
          <cell r="I644">
            <v>37294895.929230697</v>
          </cell>
        </row>
        <row r="645">
          <cell r="A645" t="str">
            <v>41010UT</v>
          </cell>
          <cell r="B645">
            <v>41010</v>
          </cell>
          <cell r="D645">
            <v>586910</v>
          </cell>
          <cell r="F645" t="str">
            <v>397SE</v>
          </cell>
          <cell r="G645" t="str">
            <v>397</v>
          </cell>
          <cell r="I645">
            <v>126632.45384615401</v>
          </cell>
        </row>
        <row r="646">
          <cell r="A646" t="str">
            <v>41010WA</v>
          </cell>
          <cell r="B646">
            <v>41010</v>
          </cell>
          <cell r="D646">
            <v>82603</v>
          </cell>
          <cell r="F646" t="str">
            <v>397SG</v>
          </cell>
          <cell r="G646" t="str">
            <v>397</v>
          </cell>
          <cell r="I646">
            <v>96434615.350769207</v>
          </cell>
        </row>
        <row r="647">
          <cell r="A647" t="str">
            <v>41010WYP</v>
          </cell>
          <cell r="B647">
            <v>41010</v>
          </cell>
          <cell r="D647">
            <v>631472</v>
          </cell>
          <cell r="F647" t="str">
            <v>397SO</v>
          </cell>
          <cell r="G647" t="str">
            <v>397</v>
          </cell>
          <cell r="I647">
            <v>56998623.203076899</v>
          </cell>
        </row>
        <row r="648">
          <cell r="A648" t="str">
            <v>41110BADDEBT</v>
          </cell>
          <cell r="B648">
            <v>41110</v>
          </cell>
          <cell r="D648">
            <v>-1670977.0016709999</v>
          </cell>
          <cell r="F648" t="str">
            <v>397SSGCH</v>
          </cell>
          <cell r="G648" t="str">
            <v>397</v>
          </cell>
          <cell r="I648">
            <v>615368.51769230701</v>
          </cell>
        </row>
        <row r="649">
          <cell r="A649" t="str">
            <v>41110CA</v>
          </cell>
          <cell r="B649">
            <v>41110</v>
          </cell>
          <cell r="D649">
            <v>-504634.06999999995</v>
          </cell>
          <cell r="F649" t="str">
            <v>397SSGCT</v>
          </cell>
          <cell r="G649" t="str">
            <v>397</v>
          </cell>
          <cell r="I649">
            <v>1590.16</v>
          </cell>
        </row>
        <row r="650">
          <cell r="A650" t="str">
            <v>41110CIAC</v>
          </cell>
          <cell r="B650">
            <v>41110</v>
          </cell>
          <cell r="D650">
            <v>-14673990</v>
          </cell>
          <cell r="F650" t="str">
            <v>397UT</v>
          </cell>
          <cell r="G650" t="str">
            <v>397</v>
          </cell>
          <cell r="I650">
            <v>35033356.492307603</v>
          </cell>
        </row>
        <row r="651">
          <cell r="A651" t="str">
            <v>41110FERC</v>
          </cell>
          <cell r="B651">
            <v>41110</v>
          </cell>
          <cell r="D651">
            <v>33888.36</v>
          </cell>
          <cell r="F651" t="str">
            <v>397WA</v>
          </cell>
          <cell r="G651" t="str">
            <v>397</v>
          </cell>
          <cell r="I651">
            <v>9861227.3084615301</v>
          </cell>
        </row>
        <row r="652">
          <cell r="A652" t="str">
            <v>41110GPS</v>
          </cell>
          <cell r="B652">
            <v>41110</v>
          </cell>
          <cell r="D652">
            <v>-1739033</v>
          </cell>
          <cell r="F652" t="str">
            <v>397WYP</v>
          </cell>
          <cell r="G652" t="str">
            <v>397</v>
          </cell>
          <cell r="I652">
            <v>17645134.160769202</v>
          </cell>
        </row>
        <row r="653">
          <cell r="A653" t="str">
            <v>41110ID</v>
          </cell>
          <cell r="B653">
            <v>41110</v>
          </cell>
          <cell r="D653">
            <v>-650046.16</v>
          </cell>
          <cell r="F653" t="str">
            <v>397WYU</v>
          </cell>
          <cell r="G653" t="str">
            <v>397</v>
          </cell>
          <cell r="I653">
            <v>3289931.6746153799</v>
          </cell>
        </row>
        <row r="654">
          <cell r="A654" t="str">
            <v>41110OR</v>
          </cell>
          <cell r="B654">
            <v>41110</v>
          </cell>
          <cell r="D654">
            <v>81640.35999999987</v>
          </cell>
          <cell r="F654" t="str">
            <v>398CA</v>
          </cell>
          <cell r="G654" t="str">
            <v>398</v>
          </cell>
          <cell r="I654">
            <v>41376.030769231002</v>
          </cell>
        </row>
        <row r="655">
          <cell r="A655" t="str">
            <v>41110OTHER</v>
          </cell>
          <cell r="B655">
            <v>41110</v>
          </cell>
          <cell r="D655">
            <v>-25698100.869999997</v>
          </cell>
          <cell r="F655" t="str">
            <v>398CN</v>
          </cell>
          <cell r="G655" t="str">
            <v>398</v>
          </cell>
          <cell r="I655">
            <v>212216.94615384599</v>
          </cell>
        </row>
        <row r="656">
          <cell r="A656" t="str">
            <v>41110SCHMDEXP</v>
          </cell>
          <cell r="B656">
            <v>41110</v>
          </cell>
          <cell r="D656">
            <v>-234421709</v>
          </cell>
          <cell r="F656" t="str">
            <v>398DGU</v>
          </cell>
          <cell r="G656" t="str">
            <v>398</v>
          </cell>
          <cell r="I656">
            <v>0</v>
          </cell>
        </row>
        <row r="657">
          <cell r="A657" t="str">
            <v>41110SE</v>
          </cell>
          <cell r="B657">
            <v>41110</v>
          </cell>
          <cell r="D657">
            <v>-9879322</v>
          </cell>
          <cell r="F657" t="str">
            <v>398ID</v>
          </cell>
          <cell r="G657" t="str">
            <v>398</v>
          </cell>
          <cell r="I657">
            <v>64352.46</v>
          </cell>
        </row>
        <row r="658">
          <cell r="A658" t="str">
            <v>41110SG</v>
          </cell>
          <cell r="B658">
            <v>41110</v>
          </cell>
          <cell r="D658">
            <v>-3118792.2500000005</v>
          </cell>
          <cell r="F658" t="str">
            <v>398OR</v>
          </cell>
          <cell r="G658" t="str">
            <v>398</v>
          </cell>
          <cell r="I658">
            <v>701943.21461538505</v>
          </cell>
        </row>
        <row r="659">
          <cell r="A659" t="str">
            <v>41110SGCT</v>
          </cell>
          <cell r="B659">
            <v>41110</v>
          </cell>
          <cell r="D659">
            <v>-425972</v>
          </cell>
          <cell r="F659" t="str">
            <v>398SE</v>
          </cell>
          <cell r="G659" t="str">
            <v>398</v>
          </cell>
          <cell r="I659">
            <v>1667.75</v>
          </cell>
        </row>
        <row r="660">
          <cell r="A660" t="str">
            <v>41110SNP</v>
          </cell>
          <cell r="B660">
            <v>41110</v>
          </cell>
          <cell r="D660">
            <v>-19602856</v>
          </cell>
          <cell r="F660" t="str">
            <v>398SG</v>
          </cell>
          <cell r="G660" t="str">
            <v>398</v>
          </cell>
          <cell r="I660">
            <v>1914977.5092307599</v>
          </cell>
        </row>
        <row r="661">
          <cell r="A661" t="str">
            <v>41110SNPD</v>
          </cell>
          <cell r="B661">
            <v>41110</v>
          </cell>
          <cell r="D661">
            <v>-3627116</v>
          </cell>
          <cell r="F661" t="str">
            <v>398SO</v>
          </cell>
          <cell r="G661" t="str">
            <v>398</v>
          </cell>
          <cell r="I661">
            <v>2953167.2330769198</v>
          </cell>
        </row>
        <row r="662">
          <cell r="A662" t="str">
            <v>41110SO</v>
          </cell>
          <cell r="B662">
            <v>41110</v>
          </cell>
          <cell r="D662">
            <v>-7552138</v>
          </cell>
          <cell r="F662" t="str">
            <v>398UT</v>
          </cell>
          <cell r="G662" t="str">
            <v>398</v>
          </cell>
          <cell r="I662">
            <v>426034.27</v>
          </cell>
        </row>
        <row r="663">
          <cell r="A663" t="str">
            <v>41110SSGCH</v>
          </cell>
          <cell r="B663">
            <v>41110</v>
          </cell>
          <cell r="D663">
            <v>-538368</v>
          </cell>
          <cell r="F663" t="str">
            <v>398WA</v>
          </cell>
          <cell r="G663" t="str">
            <v>398</v>
          </cell>
          <cell r="I663">
            <v>139284.612307692</v>
          </cell>
        </row>
        <row r="664">
          <cell r="A664" t="str">
            <v>41110TROJD</v>
          </cell>
          <cell r="B664">
            <v>41110</v>
          </cell>
          <cell r="D664">
            <v>-5054</v>
          </cell>
          <cell r="F664" t="str">
            <v>398WYP</v>
          </cell>
          <cell r="G664" t="str">
            <v>398</v>
          </cell>
          <cell r="I664">
            <v>180372.39461538501</v>
          </cell>
        </row>
        <row r="665">
          <cell r="A665" t="str">
            <v>41110UT</v>
          </cell>
          <cell r="B665">
            <v>41110</v>
          </cell>
          <cell r="D665">
            <v>-4820648.8500000006</v>
          </cell>
          <cell r="F665" t="str">
            <v>398WYU</v>
          </cell>
          <cell r="G665" t="str">
            <v>398</v>
          </cell>
          <cell r="I665">
            <v>9803.91</v>
          </cell>
        </row>
        <row r="666">
          <cell r="A666" t="str">
            <v>41110WA</v>
          </cell>
          <cell r="B666">
            <v>41110</v>
          </cell>
          <cell r="D666">
            <v>85613.479999999603</v>
          </cell>
          <cell r="F666" t="str">
            <v>399SE</v>
          </cell>
          <cell r="G666" t="str">
            <v>399</v>
          </cell>
          <cell r="I666">
            <v>284116584.50923002</v>
          </cell>
        </row>
        <row r="667">
          <cell r="A667" t="str">
            <v>41110WYP</v>
          </cell>
          <cell r="B667">
            <v>41110</v>
          </cell>
          <cell r="D667">
            <v>1108436.8300000003</v>
          </cell>
          <cell r="F667" t="str">
            <v>DPCA</v>
          </cell>
          <cell r="G667" t="str">
            <v>DP</v>
          </cell>
          <cell r="I667">
            <v>689972.81230769202</v>
          </cell>
        </row>
        <row r="668">
          <cell r="A668" t="str">
            <v>41110WYU</v>
          </cell>
          <cell r="B668">
            <v>41110</v>
          </cell>
          <cell r="D668">
            <v>85776.6</v>
          </cell>
          <cell r="F668" t="str">
            <v>DPID</v>
          </cell>
          <cell r="G668" t="str">
            <v>DP</v>
          </cell>
          <cell r="I668">
            <v>1312274.0030769201</v>
          </cell>
        </row>
        <row r="669">
          <cell r="A669" t="str">
            <v>40910SE</v>
          </cell>
          <cell r="B669" t="str">
            <v>40910</v>
          </cell>
          <cell r="D669">
            <v>-107215</v>
          </cell>
          <cell r="F669" t="str">
            <v>DPOR</v>
          </cell>
          <cell r="G669" t="str">
            <v>DP</v>
          </cell>
          <cell r="I669">
            <v>6091110.1684615295</v>
          </cell>
        </row>
        <row r="670">
          <cell r="A670" t="str">
            <v>40910SG</v>
          </cell>
          <cell r="B670" t="str">
            <v>40910</v>
          </cell>
          <cell r="D670">
            <v>-71942648</v>
          </cell>
          <cell r="F670" t="str">
            <v>DPSG</v>
          </cell>
          <cell r="G670" t="str">
            <v>DP</v>
          </cell>
          <cell r="I670">
            <v>0</v>
          </cell>
        </row>
        <row r="671">
          <cell r="A671" t="str">
            <v>40910SO</v>
          </cell>
          <cell r="B671" t="str">
            <v>40910</v>
          </cell>
          <cell r="D671">
            <v>-36303</v>
          </cell>
          <cell r="F671" t="str">
            <v>DPSNPD</v>
          </cell>
          <cell r="G671" t="str">
            <v>DP</v>
          </cell>
          <cell r="I671">
            <v>0</v>
          </cell>
        </row>
        <row r="672">
          <cell r="A672" t="str">
            <v>40911SG</v>
          </cell>
          <cell r="B672" t="str">
            <v>40911</v>
          </cell>
          <cell r="D672">
            <v>-297808</v>
          </cell>
          <cell r="F672" t="str">
            <v>DPUT</v>
          </cell>
          <cell r="G672" t="str">
            <v>DP</v>
          </cell>
          <cell r="I672">
            <v>8231029.4953846103</v>
          </cell>
        </row>
        <row r="673">
          <cell r="A673" t="str">
            <v>SCHMAPOTHER</v>
          </cell>
          <cell r="B673" t="str">
            <v>SCHMAP</v>
          </cell>
          <cell r="D673">
            <v>303</v>
          </cell>
          <cell r="F673" t="str">
            <v>DPWA</v>
          </cell>
          <cell r="G673" t="str">
            <v>DP</v>
          </cell>
          <cell r="I673">
            <v>1058022.4092307601</v>
          </cell>
        </row>
        <row r="674">
          <cell r="A674" t="str">
            <v>SCHMAPSE</v>
          </cell>
          <cell r="B674" t="str">
            <v>SCHMAP</v>
          </cell>
          <cell r="D674">
            <v>114420</v>
          </cell>
          <cell r="F674" t="str">
            <v>DPWYU</v>
          </cell>
          <cell r="G674" t="str">
            <v>DP</v>
          </cell>
          <cell r="I674">
            <v>4779649.5615384597</v>
          </cell>
        </row>
        <row r="675">
          <cell r="A675" t="str">
            <v>SCHMAPSO</v>
          </cell>
          <cell r="B675" t="str">
            <v>SCHMAP</v>
          </cell>
          <cell r="D675">
            <v>9365366</v>
          </cell>
          <cell r="F675" t="str">
            <v>GPSG</v>
          </cell>
          <cell r="G675" t="str">
            <v>GP</v>
          </cell>
          <cell r="I675">
            <v>-30368.615384615001</v>
          </cell>
        </row>
        <row r="676">
          <cell r="A676" t="str">
            <v>SCHMATBADDEBT</v>
          </cell>
          <cell r="B676" t="str">
            <v>SCHMAT</v>
          </cell>
          <cell r="D676">
            <v>4402986.0044029998</v>
          </cell>
          <cell r="F676" t="str">
            <v>GPSO</v>
          </cell>
          <cell r="G676" t="str">
            <v>GP</v>
          </cell>
          <cell r="I676">
            <v>2583554.5161538399</v>
          </cell>
        </row>
        <row r="677">
          <cell r="A677" t="str">
            <v>SCHMATCA</v>
          </cell>
          <cell r="B677" t="str">
            <v>SCHMAT</v>
          </cell>
          <cell r="D677">
            <v>669834</v>
          </cell>
          <cell r="F677" t="str">
            <v>IPSO</v>
          </cell>
          <cell r="G677" t="str">
            <v>IP</v>
          </cell>
          <cell r="I677">
            <v>0</v>
          </cell>
        </row>
        <row r="678">
          <cell r="A678" t="str">
            <v>SCHMATCIAC</v>
          </cell>
          <cell r="B678" t="str">
            <v>SCHMAT</v>
          </cell>
          <cell r="D678">
            <v>38665618</v>
          </cell>
          <cell r="F678" t="str">
            <v>OPSG</v>
          </cell>
          <cell r="G678" t="str">
            <v>OP</v>
          </cell>
          <cell r="I678">
            <v>-1034637.7630769199</v>
          </cell>
        </row>
        <row r="679">
          <cell r="A679" t="str">
            <v>SCHMATGPS</v>
          </cell>
          <cell r="B679" t="str">
            <v>SCHMAT</v>
          </cell>
          <cell r="D679">
            <v>4582312</v>
          </cell>
          <cell r="F679" t="str">
            <v>SPSG</v>
          </cell>
          <cell r="G679" t="str">
            <v>SP</v>
          </cell>
          <cell r="I679">
            <v>6661823.8899999997</v>
          </cell>
        </row>
        <row r="680">
          <cell r="A680" t="str">
            <v>SCHMATID</v>
          </cell>
          <cell r="B680" t="str">
            <v>SCHMAT</v>
          </cell>
          <cell r="D680">
            <v>207418.99999999997</v>
          </cell>
          <cell r="F680" t="str">
            <v>SPSG-W</v>
          </cell>
          <cell r="G680" t="str">
            <v>SP</v>
          </cell>
          <cell r="I680">
            <v>0</v>
          </cell>
        </row>
        <row r="681">
          <cell r="A681" t="str">
            <v>SCHMATOR</v>
          </cell>
          <cell r="B681" t="str">
            <v>SCHMAT</v>
          </cell>
          <cell r="D681">
            <v>7491514</v>
          </cell>
          <cell r="F681" t="str">
            <v>TPSG</v>
          </cell>
          <cell r="G681" t="str">
            <v>TP</v>
          </cell>
          <cell r="I681">
            <v>111394770.98307601</v>
          </cell>
        </row>
        <row r="682">
          <cell r="A682" t="str">
            <v>SCHMATOTHER</v>
          </cell>
          <cell r="B682" t="str">
            <v>SCHMAT</v>
          </cell>
          <cell r="D682">
            <v>67655235.999999985</v>
          </cell>
          <cell r="F682" t="str">
            <v>TPSG-W</v>
          </cell>
          <cell r="G682" t="str">
            <v>TP</v>
          </cell>
          <cell r="I682">
            <v>0</v>
          </cell>
        </row>
        <row r="683">
          <cell r="A683" t="str">
            <v>SCHMATSCHMDEXP</v>
          </cell>
          <cell r="B683" t="str">
            <v>SCHMAT</v>
          </cell>
          <cell r="D683">
            <v>617695737</v>
          </cell>
          <cell r="F683" t="str">
            <v>143SO</v>
          </cell>
          <cell r="G683" t="str">
            <v>143</v>
          </cell>
          <cell r="I683">
            <v>57045902.364999898</v>
          </cell>
        </row>
        <row r="684">
          <cell r="A684" t="str">
            <v>SCHMATSE</v>
          </cell>
          <cell r="B684" t="str">
            <v>SCHMAT</v>
          </cell>
          <cell r="D684">
            <v>26031777.999999996</v>
          </cell>
          <cell r="F684" t="str">
            <v>230SE</v>
          </cell>
          <cell r="G684" t="str">
            <v>230</v>
          </cell>
          <cell r="I684">
            <v>-2533541.69</v>
          </cell>
        </row>
        <row r="685">
          <cell r="A685" t="str">
            <v>SCHMATSG</v>
          </cell>
          <cell r="B685" t="str">
            <v>SCHMAT</v>
          </cell>
          <cell r="D685">
            <v>5181265</v>
          </cell>
          <cell r="F685" t="str">
            <v>232DGU</v>
          </cell>
          <cell r="G685" t="str">
            <v>232</v>
          </cell>
          <cell r="I685">
            <v>-85625</v>
          </cell>
        </row>
        <row r="686">
          <cell r="A686" t="str">
            <v>SCHMATSGCT</v>
          </cell>
          <cell r="B686" t="str">
            <v>SCHMAT</v>
          </cell>
          <cell r="D686">
            <v>1122425</v>
          </cell>
          <cell r="F686" t="str">
            <v>232OTHER</v>
          </cell>
          <cell r="G686" t="str">
            <v>232</v>
          </cell>
          <cell r="I686">
            <v>-911.25</v>
          </cell>
        </row>
        <row r="687">
          <cell r="A687" t="str">
            <v>SCHMATSNP</v>
          </cell>
          <cell r="B687" t="str">
            <v>SCHMAT</v>
          </cell>
          <cell r="D687">
            <v>51653068</v>
          </cell>
          <cell r="F687" t="str">
            <v>232SE</v>
          </cell>
          <cell r="G687" t="str">
            <v>232</v>
          </cell>
          <cell r="I687">
            <v>-3282800.8224999998</v>
          </cell>
        </row>
        <row r="688">
          <cell r="A688" t="str">
            <v>SCHMATSNPD</v>
          </cell>
          <cell r="B688" t="str">
            <v>SCHMAT</v>
          </cell>
          <cell r="D688">
            <v>9557365</v>
          </cell>
          <cell r="F688" t="str">
            <v>232SG</v>
          </cell>
          <cell r="G688" t="str">
            <v>232</v>
          </cell>
          <cell r="I688">
            <v>0</v>
          </cell>
        </row>
        <row r="689">
          <cell r="A689" t="str">
            <v>SCHMATSO</v>
          </cell>
          <cell r="B689" t="str">
            <v>SCHMAT</v>
          </cell>
          <cell r="D689">
            <v>19899706.000000004</v>
          </cell>
          <cell r="F689" t="str">
            <v>232SO</v>
          </cell>
          <cell r="G689" t="str">
            <v>232</v>
          </cell>
          <cell r="I689">
            <v>-4950825.74916666</v>
          </cell>
        </row>
        <row r="690">
          <cell r="A690" t="str">
            <v>SCHMATTROJD</v>
          </cell>
          <cell r="B690" t="str">
            <v>SCHMAT</v>
          </cell>
          <cell r="D690">
            <v>13316</v>
          </cell>
          <cell r="F690" t="str">
            <v>2533SE</v>
          </cell>
          <cell r="G690" t="str">
            <v>2533</v>
          </cell>
          <cell r="I690">
            <v>-6496179.3416666603</v>
          </cell>
        </row>
        <row r="691">
          <cell r="A691" t="str">
            <v>SCHMATUT</v>
          </cell>
          <cell r="B691" t="str">
            <v>SCHMAT</v>
          </cell>
          <cell r="D691">
            <v>1115120</v>
          </cell>
          <cell r="F691" t="str">
            <v>2533SSECH</v>
          </cell>
          <cell r="G691" t="str">
            <v>2533</v>
          </cell>
          <cell r="I691">
            <v>0</v>
          </cell>
        </row>
        <row r="692">
          <cell r="A692" t="str">
            <v>SCHMATWA</v>
          </cell>
          <cell r="B692" t="str">
            <v>SCHMAT</v>
          </cell>
          <cell r="D692">
            <v>5502705</v>
          </cell>
          <cell r="F692" t="str">
            <v>254105OTHER</v>
          </cell>
          <cell r="G692" t="str">
            <v>254105</v>
          </cell>
          <cell r="I692">
            <v>0</v>
          </cell>
        </row>
        <row r="693">
          <cell r="A693" t="str">
            <v>SCHMATWYP</v>
          </cell>
          <cell r="B693" t="str">
            <v>SCHMAT</v>
          </cell>
          <cell r="D693">
            <v>923479</v>
          </cell>
          <cell r="F693" t="str">
            <v>254105SE</v>
          </cell>
          <cell r="G693" t="str">
            <v>254105</v>
          </cell>
          <cell r="I693">
            <v>-915681.26500000001</v>
          </cell>
        </row>
        <row r="694">
          <cell r="A694" t="str">
            <v>SCHMDPSCHMDEXP</v>
          </cell>
          <cell r="B694" t="str">
            <v>SCHMDP</v>
          </cell>
          <cell r="D694">
            <v>267291</v>
          </cell>
          <cell r="F694" t="str">
            <v>41010CA</v>
          </cell>
          <cell r="G694">
            <v>41010</v>
          </cell>
          <cell r="I694">
            <v>101390</v>
          </cell>
        </row>
        <row r="695">
          <cell r="A695" t="str">
            <v>SCHMDPSE</v>
          </cell>
          <cell r="B695" t="str">
            <v>SCHMDP</v>
          </cell>
          <cell r="D695">
            <v>472272</v>
          </cell>
          <cell r="F695" t="str">
            <v>41010CN</v>
          </cell>
          <cell r="G695">
            <v>41010</v>
          </cell>
          <cell r="I695">
            <v>18276</v>
          </cell>
        </row>
        <row r="696">
          <cell r="A696" t="str">
            <v>SCHMDPSNP</v>
          </cell>
          <cell r="B696" t="str">
            <v>SCHMDP</v>
          </cell>
          <cell r="D696">
            <v>381063</v>
          </cell>
          <cell r="F696" t="str">
            <v>41010GPS</v>
          </cell>
          <cell r="G696">
            <v>41010</v>
          </cell>
          <cell r="I696">
            <v>36446362</v>
          </cell>
        </row>
        <row r="697">
          <cell r="A697" t="str">
            <v>SCHMDPSO</v>
          </cell>
          <cell r="B697" t="str">
            <v>SCHMDP</v>
          </cell>
          <cell r="D697">
            <v>16024752</v>
          </cell>
          <cell r="F697" t="str">
            <v>41010ID</v>
          </cell>
          <cell r="G697">
            <v>41010</v>
          </cell>
          <cell r="I697">
            <v>36110</v>
          </cell>
        </row>
        <row r="698">
          <cell r="A698" t="str">
            <v>SCHMDTCA</v>
          </cell>
          <cell r="B698" t="str">
            <v>SCHMDT</v>
          </cell>
          <cell r="D698">
            <v>267161</v>
          </cell>
          <cell r="F698" t="str">
            <v>41010OR</v>
          </cell>
          <cell r="G698">
            <v>41010</v>
          </cell>
          <cell r="I698">
            <v>249502</v>
          </cell>
        </row>
        <row r="699">
          <cell r="A699" t="str">
            <v>SCHMDTCN</v>
          </cell>
          <cell r="B699" t="str">
            <v>SCHMDT</v>
          </cell>
          <cell r="D699">
            <v>48156</v>
          </cell>
          <cell r="F699" t="str">
            <v>41010OTHER</v>
          </cell>
          <cell r="G699">
            <v>41010</v>
          </cell>
          <cell r="I699">
            <v>45698882.999999985</v>
          </cell>
        </row>
        <row r="700">
          <cell r="A700" t="str">
            <v>SCHMDTGPS</v>
          </cell>
          <cell r="B700" t="str">
            <v>SCHMDT</v>
          </cell>
          <cell r="D700">
            <v>96035313</v>
          </cell>
          <cell r="F700" t="str">
            <v>41010SE</v>
          </cell>
          <cell r="G700">
            <v>41010</v>
          </cell>
          <cell r="I700">
            <v>12803034</v>
          </cell>
        </row>
        <row r="701">
          <cell r="A701" t="str">
            <v>SCHMDTID</v>
          </cell>
          <cell r="B701" t="str">
            <v>SCHMDT</v>
          </cell>
          <cell r="D701">
            <v>95148</v>
          </cell>
          <cell r="F701" t="str">
            <v>41010SG</v>
          </cell>
          <cell r="G701">
            <v>41010</v>
          </cell>
          <cell r="I701">
            <v>58541735</v>
          </cell>
        </row>
        <row r="702">
          <cell r="A702" t="str">
            <v>SCHMDTOR</v>
          </cell>
          <cell r="B702" t="str">
            <v>SCHMDT</v>
          </cell>
          <cell r="D702">
            <v>657429</v>
          </cell>
          <cell r="F702" t="str">
            <v>41010SNP</v>
          </cell>
          <cell r="G702">
            <v>41010</v>
          </cell>
          <cell r="I702">
            <v>26092078.999999996</v>
          </cell>
        </row>
        <row r="703">
          <cell r="A703" t="str">
            <v>SCHMDTOTHER</v>
          </cell>
          <cell r="B703" t="str">
            <v>SCHMDT</v>
          </cell>
          <cell r="D703">
            <v>120415489</v>
          </cell>
          <cell r="F703" t="str">
            <v>41010SNPD</v>
          </cell>
          <cell r="G703">
            <v>41010</v>
          </cell>
          <cell r="I703">
            <v>986927</v>
          </cell>
        </row>
        <row r="704">
          <cell r="A704" t="str">
            <v>SCHMDTSE</v>
          </cell>
          <cell r="B704" t="str">
            <v>SCHMDT</v>
          </cell>
          <cell r="D704">
            <v>33735695</v>
          </cell>
          <cell r="F704" t="str">
            <v>41010SO</v>
          </cell>
          <cell r="G704">
            <v>41010</v>
          </cell>
          <cell r="I704">
            <v>7353797</v>
          </cell>
        </row>
        <row r="705">
          <cell r="A705" t="str">
            <v>SCHMDTSG</v>
          </cell>
          <cell r="B705" t="str">
            <v>SCHMDT</v>
          </cell>
          <cell r="D705">
            <v>154256106.00000006</v>
          </cell>
          <cell r="F705" t="str">
            <v>41010SSGCH</v>
          </cell>
          <cell r="G705">
            <v>41010</v>
          </cell>
          <cell r="I705">
            <v>37085</v>
          </cell>
        </row>
        <row r="706">
          <cell r="A706" t="str">
            <v>SCHMDTSNP</v>
          </cell>
          <cell r="B706" t="str">
            <v>SCHMDT</v>
          </cell>
          <cell r="D706">
            <v>68752021.000000015</v>
          </cell>
          <cell r="F706" t="str">
            <v>41010TAXDEPR</v>
          </cell>
          <cell r="G706">
            <v>41010</v>
          </cell>
          <cell r="I706">
            <v>620182307</v>
          </cell>
        </row>
        <row r="707">
          <cell r="A707" t="str">
            <v>SCHMDTSNPD</v>
          </cell>
          <cell r="B707" t="str">
            <v>SCHMDT</v>
          </cell>
          <cell r="D707">
            <v>2600530</v>
          </cell>
          <cell r="F707" t="str">
            <v>41010UT</v>
          </cell>
          <cell r="G707">
            <v>41010</v>
          </cell>
          <cell r="I707">
            <v>586910</v>
          </cell>
        </row>
        <row r="708">
          <cell r="A708" t="str">
            <v>SCHMDTSO</v>
          </cell>
          <cell r="B708" t="str">
            <v>SCHMDT</v>
          </cell>
          <cell r="D708">
            <v>19377084.000000004</v>
          </cell>
          <cell r="F708" t="str">
            <v>41010WA</v>
          </cell>
          <cell r="G708">
            <v>41010</v>
          </cell>
          <cell r="I708">
            <v>82603</v>
          </cell>
        </row>
        <row r="709">
          <cell r="A709" t="str">
            <v>SCHMDTSSGCH</v>
          </cell>
          <cell r="B709" t="str">
            <v>SCHMDT</v>
          </cell>
          <cell r="D709">
            <v>97718</v>
          </cell>
          <cell r="F709" t="str">
            <v>41010WYP</v>
          </cell>
          <cell r="G709">
            <v>41010</v>
          </cell>
          <cell r="I709">
            <v>631472</v>
          </cell>
        </row>
        <row r="710">
          <cell r="A710" t="str">
            <v>SCHMDTTAXDEPR</v>
          </cell>
          <cell r="B710" t="str">
            <v>SCHMDT</v>
          </cell>
          <cell r="D710">
            <v>1634165916</v>
          </cell>
          <cell r="F710" t="str">
            <v>41110BADDEBT</v>
          </cell>
          <cell r="G710">
            <v>41110</v>
          </cell>
          <cell r="I710">
            <v>-1670977.0016709999</v>
          </cell>
        </row>
        <row r="711">
          <cell r="A711" t="str">
            <v>SCHMDTUT</v>
          </cell>
          <cell r="B711" t="str">
            <v>SCHMDT</v>
          </cell>
          <cell r="D711">
            <v>1546493</v>
          </cell>
          <cell r="F711" t="str">
            <v>41110CA</v>
          </cell>
          <cell r="G711">
            <v>41110</v>
          </cell>
          <cell r="I711">
            <v>-504634.06999999995</v>
          </cell>
        </row>
        <row r="712">
          <cell r="A712" t="str">
            <v>SCHMDTWA</v>
          </cell>
          <cell r="B712" t="str">
            <v>SCHMDT</v>
          </cell>
          <cell r="D712">
            <v>217654</v>
          </cell>
          <cell r="F712" t="str">
            <v>41110CIAC</v>
          </cell>
          <cell r="G712">
            <v>41110</v>
          </cell>
          <cell r="I712">
            <v>-14673990</v>
          </cell>
        </row>
        <row r="713">
          <cell r="A713" t="str">
            <v>SCHMDTWYP</v>
          </cell>
          <cell r="B713" t="str">
            <v>SCHMDT</v>
          </cell>
          <cell r="D713">
            <v>1663914</v>
          </cell>
          <cell r="F713" t="str">
            <v>41110FERC</v>
          </cell>
          <cell r="G713">
            <v>41110</v>
          </cell>
          <cell r="I713">
            <v>33888.36</v>
          </cell>
        </row>
        <row r="714">
          <cell r="A714" t="str">
            <v>403360CA</v>
          </cell>
          <cell r="B714" t="str">
            <v>403360</v>
          </cell>
          <cell r="D714">
            <v>21798.89</v>
          </cell>
          <cell r="F714" t="str">
            <v>41110GPS</v>
          </cell>
          <cell r="G714">
            <v>41110</v>
          </cell>
          <cell r="I714">
            <v>-1739033</v>
          </cell>
        </row>
        <row r="715">
          <cell r="A715" t="str">
            <v>403360ID</v>
          </cell>
          <cell r="B715" t="str">
            <v>403360</v>
          </cell>
          <cell r="D715">
            <v>18208.97</v>
          </cell>
          <cell r="F715" t="str">
            <v>41110ID</v>
          </cell>
          <cell r="G715">
            <v>41110</v>
          </cell>
          <cell r="I715">
            <v>-650046.16</v>
          </cell>
        </row>
        <row r="716">
          <cell r="A716" t="str">
            <v>403360OR</v>
          </cell>
          <cell r="B716" t="str">
            <v>403360</v>
          </cell>
          <cell r="D716">
            <v>70219.03</v>
          </cell>
          <cell r="F716" t="str">
            <v>41110OR</v>
          </cell>
          <cell r="G716">
            <v>41110</v>
          </cell>
          <cell r="I716">
            <v>81640.35999999987</v>
          </cell>
        </row>
        <row r="717">
          <cell r="A717" t="str">
            <v>403360UT</v>
          </cell>
          <cell r="B717" t="str">
            <v>403360</v>
          </cell>
          <cell r="D717">
            <v>140757.29</v>
          </cell>
          <cell r="F717" t="str">
            <v>41110OTHER</v>
          </cell>
          <cell r="G717">
            <v>41110</v>
          </cell>
          <cell r="I717">
            <v>-25698100.869999997</v>
          </cell>
        </row>
        <row r="718">
          <cell r="A718" t="str">
            <v>403360WA</v>
          </cell>
          <cell r="B718" t="str">
            <v>403360</v>
          </cell>
          <cell r="D718">
            <v>4634.21</v>
          </cell>
          <cell r="F718" t="str">
            <v>41110SCHMDEXP</v>
          </cell>
          <cell r="G718">
            <v>41110</v>
          </cell>
          <cell r="I718">
            <v>-234421709</v>
          </cell>
        </row>
        <row r="719">
          <cell r="A719" t="str">
            <v>403360WYP</v>
          </cell>
          <cell r="B719" t="str">
            <v>403360</v>
          </cell>
          <cell r="D719">
            <v>35218.120000000003</v>
          </cell>
          <cell r="F719" t="str">
            <v>41110SE</v>
          </cell>
          <cell r="G719">
            <v>41110</v>
          </cell>
          <cell r="I719">
            <v>-9879322</v>
          </cell>
        </row>
        <row r="720">
          <cell r="A720" t="str">
            <v>403360WYU</v>
          </cell>
          <cell r="B720" t="str">
            <v>403360</v>
          </cell>
          <cell r="D720">
            <v>35092.660000000003</v>
          </cell>
          <cell r="F720" t="str">
            <v>41110SG</v>
          </cell>
          <cell r="G720">
            <v>41110</v>
          </cell>
          <cell r="I720">
            <v>-3118792.2500000005</v>
          </cell>
        </row>
        <row r="721">
          <cell r="A721" t="str">
            <v>403361CA</v>
          </cell>
          <cell r="B721" t="str">
            <v>403361</v>
          </cell>
          <cell r="D721">
            <v>79409.41</v>
          </cell>
          <cell r="F721" t="str">
            <v>41110SGCT</v>
          </cell>
          <cell r="G721">
            <v>41110</v>
          </cell>
          <cell r="I721">
            <v>-425972</v>
          </cell>
        </row>
        <row r="722">
          <cell r="A722" t="str">
            <v>403361ID</v>
          </cell>
          <cell r="B722" t="str">
            <v>403361</v>
          </cell>
          <cell r="D722">
            <v>28401.439999999999</v>
          </cell>
          <cell r="F722" t="str">
            <v>41110SNP</v>
          </cell>
          <cell r="G722">
            <v>41110</v>
          </cell>
          <cell r="I722">
            <v>-19602856</v>
          </cell>
        </row>
        <row r="723">
          <cell r="A723" t="str">
            <v>403361OR</v>
          </cell>
          <cell r="B723" t="str">
            <v>403361</v>
          </cell>
          <cell r="D723">
            <v>304812.45</v>
          </cell>
          <cell r="F723" t="str">
            <v>41110SNPD</v>
          </cell>
          <cell r="G723">
            <v>41110</v>
          </cell>
          <cell r="I723">
            <v>-3627116</v>
          </cell>
        </row>
        <row r="724">
          <cell r="A724" t="str">
            <v>403361UT</v>
          </cell>
          <cell r="B724" t="str">
            <v>403361</v>
          </cell>
          <cell r="D724">
            <v>677495.96</v>
          </cell>
          <cell r="F724" t="str">
            <v>41110SO</v>
          </cell>
          <cell r="G724">
            <v>41110</v>
          </cell>
          <cell r="I724">
            <v>-7552138</v>
          </cell>
        </row>
        <row r="725">
          <cell r="A725" t="str">
            <v>403361WA</v>
          </cell>
          <cell r="B725" t="str">
            <v>403361</v>
          </cell>
          <cell r="D725">
            <v>38752.720000000001</v>
          </cell>
          <cell r="F725" t="str">
            <v>41110SSGCH</v>
          </cell>
          <cell r="G725">
            <v>41110</v>
          </cell>
          <cell r="I725">
            <v>-538368</v>
          </cell>
        </row>
        <row r="726">
          <cell r="A726" t="str">
            <v>403361WYP</v>
          </cell>
          <cell r="B726" t="str">
            <v>403361</v>
          </cell>
          <cell r="D726">
            <v>161836.04999999999</v>
          </cell>
          <cell r="F726" t="str">
            <v>41110TROJD</v>
          </cell>
          <cell r="G726">
            <v>41110</v>
          </cell>
          <cell r="I726">
            <v>-5054</v>
          </cell>
        </row>
        <row r="727">
          <cell r="A727" t="str">
            <v>403361WYU</v>
          </cell>
          <cell r="B727" t="str">
            <v>403361</v>
          </cell>
          <cell r="D727">
            <v>3647.99</v>
          </cell>
          <cell r="F727" t="str">
            <v>41110UT</v>
          </cell>
          <cell r="G727">
            <v>41110</v>
          </cell>
          <cell r="I727">
            <v>-4820648.8500000006</v>
          </cell>
        </row>
        <row r="728">
          <cell r="A728" t="str">
            <v>403362CA</v>
          </cell>
          <cell r="B728" t="str">
            <v>403362</v>
          </cell>
          <cell r="D728">
            <v>545571.63</v>
          </cell>
          <cell r="F728" t="str">
            <v>41110WA</v>
          </cell>
          <cell r="G728">
            <v>41110</v>
          </cell>
          <cell r="I728">
            <v>85613.479999999603</v>
          </cell>
        </row>
        <row r="729">
          <cell r="A729" t="str">
            <v>403362ID</v>
          </cell>
          <cell r="B729" t="str">
            <v>403362</v>
          </cell>
          <cell r="D729">
            <v>662257.9</v>
          </cell>
          <cell r="F729" t="str">
            <v>41110WYP</v>
          </cell>
          <cell r="G729">
            <v>41110</v>
          </cell>
          <cell r="I729">
            <v>1108436.8300000003</v>
          </cell>
        </row>
        <row r="730">
          <cell r="A730" t="str">
            <v>403362OR</v>
          </cell>
          <cell r="B730" t="str">
            <v>403362</v>
          </cell>
          <cell r="D730">
            <v>4401785.67</v>
          </cell>
          <cell r="F730" t="str">
            <v>41110WYU</v>
          </cell>
          <cell r="G730">
            <v>41110</v>
          </cell>
          <cell r="I730">
            <v>85776.6</v>
          </cell>
        </row>
        <row r="731">
          <cell r="A731" t="str">
            <v>403362UT</v>
          </cell>
          <cell r="B731" t="str">
            <v>403362</v>
          </cell>
          <cell r="D731">
            <v>9421242.3599999901</v>
          </cell>
          <cell r="F731" t="str">
            <v>40910SE</v>
          </cell>
          <cell r="G731" t="str">
            <v>40910</v>
          </cell>
          <cell r="I731">
            <v>-107215</v>
          </cell>
        </row>
        <row r="732">
          <cell r="A732" t="str">
            <v>403362WA</v>
          </cell>
          <cell r="B732" t="str">
            <v>403362</v>
          </cell>
          <cell r="D732">
            <v>1015726.03</v>
          </cell>
          <cell r="F732" t="str">
            <v>40910SG</v>
          </cell>
          <cell r="G732" t="str">
            <v>40910</v>
          </cell>
          <cell r="I732">
            <v>-71942648</v>
          </cell>
        </row>
        <row r="733">
          <cell r="A733" t="str">
            <v>403362WYP</v>
          </cell>
          <cell r="B733" t="str">
            <v>403362</v>
          </cell>
          <cell r="D733">
            <v>2464816.2000000002</v>
          </cell>
          <cell r="F733" t="str">
            <v>40910SO</v>
          </cell>
          <cell r="G733" t="str">
            <v>40910</v>
          </cell>
          <cell r="I733">
            <v>-36303</v>
          </cell>
        </row>
        <row r="734">
          <cell r="A734" t="str">
            <v>403362WYU</v>
          </cell>
          <cell r="B734" t="str">
            <v>403362</v>
          </cell>
          <cell r="D734">
            <v>249940.11</v>
          </cell>
          <cell r="F734" t="str">
            <v>40911SG</v>
          </cell>
          <cell r="G734" t="str">
            <v>40911</v>
          </cell>
          <cell r="I734">
            <v>-297808</v>
          </cell>
        </row>
        <row r="735">
          <cell r="A735" t="str">
            <v>403364CA</v>
          </cell>
          <cell r="B735" t="str">
            <v>403364</v>
          </cell>
          <cell r="D735">
            <v>2023074.23</v>
          </cell>
          <cell r="F735" t="str">
            <v>SCHMAPOTHER</v>
          </cell>
          <cell r="G735" t="str">
            <v>SCHMAP</v>
          </cell>
          <cell r="I735">
            <v>303</v>
          </cell>
        </row>
        <row r="736">
          <cell r="A736" t="str">
            <v>403364ID</v>
          </cell>
          <cell r="B736" t="str">
            <v>403364</v>
          </cell>
          <cell r="D736">
            <v>2252898.2799999998</v>
          </cell>
          <cell r="F736" t="str">
            <v>SCHMAPSE</v>
          </cell>
          <cell r="G736" t="str">
            <v>SCHMAP</v>
          </cell>
          <cell r="I736">
            <v>114420</v>
          </cell>
        </row>
        <row r="737">
          <cell r="A737" t="str">
            <v>403364OR</v>
          </cell>
          <cell r="B737" t="str">
            <v>403364</v>
          </cell>
          <cell r="D737">
            <v>12728995.199999999</v>
          </cell>
          <cell r="F737" t="str">
            <v>SCHMAPSO</v>
          </cell>
          <cell r="G737" t="str">
            <v>SCHMAP</v>
          </cell>
          <cell r="I737">
            <v>9365366</v>
          </cell>
        </row>
        <row r="738">
          <cell r="A738" t="str">
            <v>403364UT</v>
          </cell>
          <cell r="B738" t="str">
            <v>403364</v>
          </cell>
          <cell r="D738">
            <v>10879827.5</v>
          </cell>
          <cell r="F738" t="str">
            <v>SCHMATBADDEBT</v>
          </cell>
          <cell r="G738" t="str">
            <v>SCHMAT</v>
          </cell>
          <cell r="I738">
            <v>4402986.0044029998</v>
          </cell>
        </row>
        <row r="739">
          <cell r="A739" t="str">
            <v>403364WA</v>
          </cell>
          <cell r="B739" t="str">
            <v>403364</v>
          </cell>
          <cell r="D739">
            <v>3733375.97</v>
          </cell>
          <cell r="F739" t="str">
            <v>SCHMATCA</v>
          </cell>
          <cell r="G739" t="str">
            <v>SCHMAT</v>
          </cell>
          <cell r="I739">
            <v>669834</v>
          </cell>
        </row>
        <row r="740">
          <cell r="A740" t="str">
            <v>403364WYP</v>
          </cell>
          <cell r="B740" t="str">
            <v>403364</v>
          </cell>
          <cell r="D740">
            <v>3147441.02</v>
          </cell>
          <cell r="F740" t="str">
            <v>SCHMATCIAC</v>
          </cell>
          <cell r="G740" t="str">
            <v>SCHMAT</v>
          </cell>
          <cell r="I740">
            <v>38665618</v>
          </cell>
        </row>
        <row r="741">
          <cell r="A741" t="str">
            <v>403364WYU</v>
          </cell>
          <cell r="B741" t="str">
            <v>403364</v>
          </cell>
          <cell r="D741">
            <v>658679.61</v>
          </cell>
          <cell r="F741" t="str">
            <v>SCHMATGPS</v>
          </cell>
          <cell r="G741" t="str">
            <v>SCHMAT</v>
          </cell>
          <cell r="I741">
            <v>4582312</v>
          </cell>
        </row>
        <row r="742">
          <cell r="A742" t="str">
            <v>403365CA</v>
          </cell>
          <cell r="B742" t="str">
            <v>403365</v>
          </cell>
          <cell r="D742">
            <v>1006964.99</v>
          </cell>
          <cell r="F742" t="str">
            <v>SCHMATID</v>
          </cell>
          <cell r="G742" t="str">
            <v>SCHMAT</v>
          </cell>
          <cell r="I742">
            <v>207418.99999999997</v>
          </cell>
        </row>
        <row r="743">
          <cell r="A743" t="str">
            <v>403365ID</v>
          </cell>
          <cell r="B743" t="str">
            <v>403365</v>
          </cell>
          <cell r="D743">
            <v>982118.24</v>
          </cell>
          <cell r="F743" t="str">
            <v>SCHMATOR</v>
          </cell>
          <cell r="G743" t="str">
            <v>SCHMAT</v>
          </cell>
          <cell r="I743">
            <v>7491514</v>
          </cell>
        </row>
        <row r="744">
          <cell r="A744" t="str">
            <v>403365OR</v>
          </cell>
          <cell r="B744" t="str">
            <v>403365</v>
          </cell>
          <cell r="D744">
            <v>6972300.3399999999</v>
          </cell>
          <cell r="F744" t="str">
            <v>SCHMATOTHER</v>
          </cell>
          <cell r="G744" t="str">
            <v>SCHMAT</v>
          </cell>
          <cell r="I744">
            <v>67655235.999999985</v>
          </cell>
        </row>
        <row r="745">
          <cell r="A745" t="str">
            <v>403365UT</v>
          </cell>
          <cell r="B745" t="str">
            <v>403365</v>
          </cell>
          <cell r="D745">
            <v>6490669.3599999901</v>
          </cell>
          <cell r="F745" t="str">
            <v>SCHMATSCHMDEXP</v>
          </cell>
          <cell r="G745" t="str">
            <v>SCHMAT</v>
          </cell>
          <cell r="I745">
            <v>617695737</v>
          </cell>
        </row>
        <row r="746">
          <cell r="A746" t="str">
            <v>403365WA</v>
          </cell>
          <cell r="B746" t="str">
            <v>403365</v>
          </cell>
          <cell r="D746">
            <v>1695377.59</v>
          </cell>
          <cell r="F746" t="str">
            <v>SCHMATSE</v>
          </cell>
          <cell r="G746" t="str">
            <v>SCHMAT</v>
          </cell>
          <cell r="I746">
            <v>26031777.999999996</v>
          </cell>
        </row>
        <row r="747">
          <cell r="A747" t="str">
            <v>403365WYP</v>
          </cell>
          <cell r="B747" t="str">
            <v>403365</v>
          </cell>
          <cell r="D747">
            <v>2218757.48</v>
          </cell>
          <cell r="F747" t="str">
            <v>SCHMATSG</v>
          </cell>
          <cell r="G747" t="str">
            <v>SCHMAT</v>
          </cell>
          <cell r="I747">
            <v>5181265</v>
          </cell>
        </row>
        <row r="748">
          <cell r="A748" t="str">
            <v>403365WYU</v>
          </cell>
          <cell r="B748" t="str">
            <v>403365</v>
          </cell>
          <cell r="D748">
            <v>299044.98</v>
          </cell>
          <cell r="F748" t="str">
            <v>SCHMATSGCT</v>
          </cell>
          <cell r="G748" t="str">
            <v>SCHMAT</v>
          </cell>
          <cell r="I748">
            <v>1122425</v>
          </cell>
        </row>
        <row r="749">
          <cell r="A749" t="str">
            <v>403366CA</v>
          </cell>
          <cell r="B749" t="str">
            <v>403366</v>
          </cell>
          <cell r="D749">
            <v>460930.97</v>
          </cell>
          <cell r="F749" t="str">
            <v>SCHMATSNP</v>
          </cell>
          <cell r="G749" t="str">
            <v>SCHMAT</v>
          </cell>
          <cell r="I749">
            <v>51653068</v>
          </cell>
        </row>
        <row r="750">
          <cell r="A750" t="str">
            <v>403366ID</v>
          </cell>
          <cell r="B750" t="str">
            <v>403366</v>
          </cell>
          <cell r="D750">
            <v>168727.22</v>
          </cell>
          <cell r="F750" t="str">
            <v>SCHMATSNPD</v>
          </cell>
          <cell r="G750" t="str">
            <v>SCHMAT</v>
          </cell>
          <cell r="I750">
            <v>9557365</v>
          </cell>
        </row>
        <row r="751">
          <cell r="A751" t="str">
            <v>403366OR</v>
          </cell>
          <cell r="B751" t="str">
            <v>403366</v>
          </cell>
          <cell r="D751">
            <v>2170943.2000000002</v>
          </cell>
          <cell r="F751" t="str">
            <v>SCHMATSO</v>
          </cell>
          <cell r="G751" t="str">
            <v>SCHMAT</v>
          </cell>
          <cell r="I751">
            <v>19899706.000000004</v>
          </cell>
        </row>
        <row r="752">
          <cell r="A752" t="str">
            <v>403366UT</v>
          </cell>
          <cell r="B752" t="str">
            <v>403366</v>
          </cell>
          <cell r="D752">
            <v>3802316.88</v>
          </cell>
          <cell r="F752" t="str">
            <v>SCHMATTROJD</v>
          </cell>
          <cell r="G752" t="str">
            <v>SCHMAT</v>
          </cell>
          <cell r="I752">
            <v>13316</v>
          </cell>
        </row>
        <row r="753">
          <cell r="A753" t="str">
            <v>403366WA</v>
          </cell>
          <cell r="B753" t="str">
            <v>403366</v>
          </cell>
          <cell r="D753">
            <v>698579.24</v>
          </cell>
          <cell r="F753" t="str">
            <v>SCHMATUT</v>
          </cell>
          <cell r="G753" t="str">
            <v>SCHMAT</v>
          </cell>
          <cell r="I753">
            <v>1115120</v>
          </cell>
        </row>
        <row r="754">
          <cell r="A754" t="str">
            <v>403366WYP</v>
          </cell>
          <cell r="B754" t="str">
            <v>403366</v>
          </cell>
          <cell r="D754">
            <v>518851</v>
          </cell>
          <cell r="F754" t="str">
            <v>SCHMATWA</v>
          </cell>
          <cell r="G754" t="str">
            <v>SCHMAT</v>
          </cell>
          <cell r="I754">
            <v>5502705</v>
          </cell>
        </row>
        <row r="755">
          <cell r="A755" t="str">
            <v>403366WYU</v>
          </cell>
          <cell r="B755" t="str">
            <v>403366</v>
          </cell>
          <cell r="D755">
            <v>147449.31</v>
          </cell>
          <cell r="F755" t="str">
            <v>SCHMATWYP</v>
          </cell>
          <cell r="G755" t="str">
            <v>SCHMAT</v>
          </cell>
          <cell r="I755">
            <v>923479</v>
          </cell>
        </row>
        <row r="756">
          <cell r="A756" t="str">
            <v>403367CA</v>
          </cell>
          <cell r="B756" t="str">
            <v>403367</v>
          </cell>
          <cell r="D756">
            <v>410190.5</v>
          </cell>
          <cell r="F756" t="str">
            <v>SCHMDPSCHMDEXP</v>
          </cell>
          <cell r="G756" t="str">
            <v>SCHMDP</v>
          </cell>
          <cell r="I756">
            <v>267291</v>
          </cell>
        </row>
        <row r="757">
          <cell r="A757" t="str">
            <v>403367ID</v>
          </cell>
          <cell r="B757" t="str">
            <v>403367</v>
          </cell>
          <cell r="D757">
            <v>492426.86</v>
          </cell>
          <cell r="F757" t="str">
            <v>SCHMDPSE</v>
          </cell>
          <cell r="G757" t="str">
            <v>SCHMDP</v>
          </cell>
          <cell r="I757">
            <v>472272</v>
          </cell>
        </row>
        <row r="758">
          <cell r="A758" t="str">
            <v>403367OR</v>
          </cell>
          <cell r="B758" t="str">
            <v>403367</v>
          </cell>
          <cell r="D758">
            <v>3778167.1399999899</v>
          </cell>
          <cell r="F758" t="str">
            <v>SCHMDPSNP</v>
          </cell>
          <cell r="G758" t="str">
            <v>SCHMDP</v>
          </cell>
          <cell r="I758">
            <v>381063</v>
          </cell>
        </row>
        <row r="759">
          <cell r="A759" t="str">
            <v>403367UT</v>
          </cell>
          <cell r="B759" t="str">
            <v>403367</v>
          </cell>
          <cell r="D759">
            <v>10812382.9599999</v>
          </cell>
          <cell r="F759" t="str">
            <v>SCHMDPSO</v>
          </cell>
          <cell r="G759" t="str">
            <v>SCHMDP</v>
          </cell>
          <cell r="I759">
            <v>16024752</v>
          </cell>
        </row>
        <row r="760">
          <cell r="A760" t="str">
            <v>403367WA</v>
          </cell>
          <cell r="B760" t="str">
            <v>403367</v>
          </cell>
          <cell r="D760">
            <v>634820.81000000006</v>
          </cell>
          <cell r="F760" t="str">
            <v>SCHMDTCA</v>
          </cell>
          <cell r="G760" t="str">
            <v>SCHMDT</v>
          </cell>
          <cell r="I760">
            <v>267161</v>
          </cell>
        </row>
        <row r="761">
          <cell r="A761" t="str">
            <v>403367WYP</v>
          </cell>
          <cell r="B761" t="str">
            <v>403367</v>
          </cell>
          <cell r="D761">
            <v>1088653.8</v>
          </cell>
          <cell r="F761" t="str">
            <v>SCHMDTCN</v>
          </cell>
          <cell r="G761" t="str">
            <v>SCHMDT</v>
          </cell>
          <cell r="I761">
            <v>48156</v>
          </cell>
        </row>
        <row r="762">
          <cell r="A762" t="str">
            <v>403367WYU</v>
          </cell>
          <cell r="B762" t="str">
            <v>403367</v>
          </cell>
          <cell r="D762">
            <v>569823.5</v>
          </cell>
          <cell r="F762" t="str">
            <v>SCHMDTGPS</v>
          </cell>
          <cell r="G762" t="str">
            <v>SCHMDT</v>
          </cell>
          <cell r="I762">
            <v>96035313</v>
          </cell>
        </row>
        <row r="763">
          <cell r="A763" t="str">
            <v>403368CA</v>
          </cell>
          <cell r="B763" t="str">
            <v>403368</v>
          </cell>
          <cell r="D763">
            <v>1194792.0900000001</v>
          </cell>
          <cell r="F763" t="str">
            <v>SCHMDTID</v>
          </cell>
          <cell r="G763" t="str">
            <v>SCHMDT</v>
          </cell>
          <cell r="I763">
            <v>95148</v>
          </cell>
        </row>
        <row r="764">
          <cell r="A764" t="str">
            <v>403368ID</v>
          </cell>
          <cell r="B764" t="str">
            <v>403368</v>
          </cell>
          <cell r="D764">
            <v>1503985.51</v>
          </cell>
          <cell r="F764" t="str">
            <v>SCHMDTOR</v>
          </cell>
          <cell r="G764" t="str">
            <v>SCHMDT</v>
          </cell>
          <cell r="I764">
            <v>657429</v>
          </cell>
        </row>
        <row r="765">
          <cell r="A765" t="str">
            <v>403368OR</v>
          </cell>
          <cell r="B765" t="str">
            <v>403368</v>
          </cell>
          <cell r="D765">
            <v>11184263.6399999</v>
          </cell>
          <cell r="F765" t="str">
            <v>SCHMDTOTHER</v>
          </cell>
          <cell r="G765" t="str">
            <v>SCHMDT</v>
          </cell>
          <cell r="I765">
            <v>120415489</v>
          </cell>
        </row>
        <row r="766">
          <cell r="A766" t="str">
            <v>403368UT</v>
          </cell>
          <cell r="B766" t="str">
            <v>403368</v>
          </cell>
          <cell r="D766">
            <v>8781743.1899999995</v>
          </cell>
          <cell r="F766" t="str">
            <v>SCHMDTSE</v>
          </cell>
          <cell r="G766" t="str">
            <v>SCHMDT</v>
          </cell>
          <cell r="I766">
            <v>33735695</v>
          </cell>
        </row>
        <row r="767">
          <cell r="A767" t="str">
            <v>403368WA</v>
          </cell>
          <cell r="B767" t="str">
            <v>403368</v>
          </cell>
          <cell r="D767">
            <v>2808096.69</v>
          </cell>
          <cell r="F767" t="str">
            <v>SCHMDTSG</v>
          </cell>
          <cell r="G767" t="str">
            <v>SCHMDT</v>
          </cell>
          <cell r="I767">
            <v>154256106.00000006</v>
          </cell>
        </row>
        <row r="768">
          <cell r="A768" t="str">
            <v>403368WYP</v>
          </cell>
          <cell r="B768" t="str">
            <v>403368</v>
          </cell>
          <cell r="D768">
            <v>2415251.16</v>
          </cell>
          <cell r="F768" t="str">
            <v>SCHMDTSNP</v>
          </cell>
          <cell r="G768" t="str">
            <v>SCHMDT</v>
          </cell>
          <cell r="I768">
            <v>68752021.000000015</v>
          </cell>
        </row>
        <row r="769">
          <cell r="A769" t="str">
            <v>403368WYU</v>
          </cell>
          <cell r="B769" t="str">
            <v>403368</v>
          </cell>
          <cell r="D769">
            <v>383163.91</v>
          </cell>
          <cell r="F769" t="str">
            <v>SCHMDTSNPD</v>
          </cell>
          <cell r="G769" t="str">
            <v>SCHMDT</v>
          </cell>
          <cell r="I769">
            <v>2600530</v>
          </cell>
        </row>
        <row r="770">
          <cell r="A770" t="str">
            <v>403369CA</v>
          </cell>
          <cell r="B770" t="str">
            <v>403369</v>
          </cell>
          <cell r="D770">
            <v>411769.91</v>
          </cell>
          <cell r="F770" t="str">
            <v>SCHMDTSO</v>
          </cell>
          <cell r="G770" t="str">
            <v>SCHMDT</v>
          </cell>
          <cell r="I770">
            <v>19377084.000000004</v>
          </cell>
        </row>
        <row r="771">
          <cell r="A771" t="str">
            <v>403369ID</v>
          </cell>
          <cell r="B771" t="str">
            <v>403369</v>
          </cell>
          <cell r="D771">
            <v>564951.24</v>
          </cell>
          <cell r="F771" t="str">
            <v>SCHMDTSSGCH</v>
          </cell>
          <cell r="G771" t="str">
            <v>SCHMDT</v>
          </cell>
          <cell r="I771">
            <v>97718</v>
          </cell>
        </row>
        <row r="772">
          <cell r="A772" t="str">
            <v>403369OR</v>
          </cell>
          <cell r="B772" t="str">
            <v>403369</v>
          </cell>
          <cell r="D772">
            <v>4557499.7999999896</v>
          </cell>
          <cell r="F772" t="str">
            <v>SCHMDTTAXDEPR</v>
          </cell>
          <cell r="G772" t="str">
            <v>SCHMDT</v>
          </cell>
          <cell r="I772">
            <v>1634165916</v>
          </cell>
        </row>
        <row r="773">
          <cell r="A773" t="str">
            <v>403369UT</v>
          </cell>
          <cell r="B773" t="str">
            <v>403369</v>
          </cell>
          <cell r="D773">
            <v>4014002.5</v>
          </cell>
          <cell r="F773" t="str">
            <v>SCHMDTUT</v>
          </cell>
          <cell r="G773" t="str">
            <v>SCHMDT</v>
          </cell>
          <cell r="I773">
            <v>1546493</v>
          </cell>
        </row>
        <row r="774">
          <cell r="A774" t="str">
            <v>403369WA</v>
          </cell>
          <cell r="B774" t="str">
            <v>403369</v>
          </cell>
          <cell r="D774">
            <v>1246953.54</v>
          </cell>
          <cell r="F774" t="str">
            <v>SCHMDTWA</v>
          </cell>
          <cell r="G774" t="str">
            <v>SCHMDT</v>
          </cell>
          <cell r="I774">
            <v>217654</v>
          </cell>
        </row>
        <row r="775">
          <cell r="A775" t="str">
            <v>403369WYP</v>
          </cell>
          <cell r="B775" t="str">
            <v>403369</v>
          </cell>
          <cell r="D775">
            <v>974059.52000000002</v>
          </cell>
          <cell r="F775" t="str">
            <v>SCHMDTWYP</v>
          </cell>
          <cell r="G775" t="str">
            <v>SCHMDT</v>
          </cell>
          <cell r="I775">
            <v>1663914</v>
          </cell>
        </row>
        <row r="776">
          <cell r="A776" t="str">
            <v>403369WYU</v>
          </cell>
          <cell r="B776" t="str">
            <v>403369</v>
          </cell>
          <cell r="D776">
            <v>267093.45</v>
          </cell>
          <cell r="F776" t="str">
            <v>403360CA</v>
          </cell>
          <cell r="G776" t="str">
            <v>403360</v>
          </cell>
          <cell r="I776">
            <v>21798.89</v>
          </cell>
        </row>
        <row r="777">
          <cell r="A777" t="str">
            <v>403370CA</v>
          </cell>
          <cell r="B777" t="str">
            <v>403370</v>
          </cell>
          <cell r="D777">
            <v>178768.98</v>
          </cell>
          <cell r="F777" t="str">
            <v>403360ID</v>
          </cell>
          <cell r="G777" t="str">
            <v>403360</v>
          </cell>
          <cell r="I777">
            <v>18208.97</v>
          </cell>
        </row>
        <row r="778">
          <cell r="A778" t="str">
            <v>403370ID</v>
          </cell>
          <cell r="B778" t="str">
            <v>403370</v>
          </cell>
          <cell r="D778">
            <v>447486.03</v>
          </cell>
          <cell r="F778" t="str">
            <v>403360OR</v>
          </cell>
          <cell r="G778" t="str">
            <v>403360</v>
          </cell>
          <cell r="I778">
            <v>70219.03</v>
          </cell>
        </row>
        <row r="779">
          <cell r="A779" t="str">
            <v>403370OR</v>
          </cell>
          <cell r="B779" t="str">
            <v>403370</v>
          </cell>
          <cell r="D779">
            <v>2173646.96</v>
          </cell>
          <cell r="F779" t="str">
            <v>403360UT</v>
          </cell>
          <cell r="G779" t="str">
            <v>403360</v>
          </cell>
          <cell r="I779">
            <v>140757.29</v>
          </cell>
        </row>
        <row r="780">
          <cell r="A780" t="str">
            <v>403370UT</v>
          </cell>
          <cell r="B780" t="str">
            <v>403370</v>
          </cell>
          <cell r="D780">
            <v>2366215.16</v>
          </cell>
          <cell r="F780" t="str">
            <v>403360WA</v>
          </cell>
          <cell r="G780" t="str">
            <v>403360</v>
          </cell>
          <cell r="I780">
            <v>4634.21</v>
          </cell>
        </row>
        <row r="781">
          <cell r="A781" t="str">
            <v>403370WA</v>
          </cell>
          <cell r="B781" t="str">
            <v>403370</v>
          </cell>
          <cell r="D781">
            <v>493976.78</v>
          </cell>
          <cell r="F781" t="str">
            <v>403360WYP</v>
          </cell>
          <cell r="G781" t="str">
            <v>403360</v>
          </cell>
          <cell r="I781">
            <v>35218.120000000003</v>
          </cell>
        </row>
        <row r="782">
          <cell r="A782" t="str">
            <v>403370WYP</v>
          </cell>
          <cell r="B782" t="str">
            <v>403370</v>
          </cell>
          <cell r="D782">
            <v>422825.63</v>
          </cell>
          <cell r="F782" t="str">
            <v>403360WYU</v>
          </cell>
          <cell r="G782" t="str">
            <v>403360</v>
          </cell>
          <cell r="I782">
            <v>35092.660000000003</v>
          </cell>
        </row>
        <row r="783">
          <cell r="A783" t="str">
            <v>403370WYU</v>
          </cell>
          <cell r="B783" t="str">
            <v>403370</v>
          </cell>
          <cell r="D783">
            <v>85640.93</v>
          </cell>
          <cell r="F783" t="str">
            <v>403361CA</v>
          </cell>
          <cell r="G783" t="str">
            <v>403361</v>
          </cell>
          <cell r="I783">
            <v>79409.41</v>
          </cell>
        </row>
        <row r="784">
          <cell r="A784" t="str">
            <v>403371CA</v>
          </cell>
          <cell r="B784" t="str">
            <v>403371</v>
          </cell>
          <cell r="D784">
            <v>13024.9</v>
          </cell>
          <cell r="F784" t="str">
            <v>403361ID</v>
          </cell>
          <cell r="G784" t="str">
            <v>403361</v>
          </cell>
          <cell r="I784">
            <v>28401.439999999999</v>
          </cell>
        </row>
        <row r="785">
          <cell r="A785" t="str">
            <v>403371ID</v>
          </cell>
          <cell r="B785" t="str">
            <v>403371</v>
          </cell>
          <cell r="D785">
            <v>7753.59</v>
          </cell>
          <cell r="F785" t="str">
            <v>403361OR</v>
          </cell>
          <cell r="G785" t="str">
            <v>403361</v>
          </cell>
          <cell r="I785">
            <v>304812.45</v>
          </cell>
        </row>
        <row r="786">
          <cell r="A786" t="str">
            <v>403371OR</v>
          </cell>
          <cell r="B786" t="str">
            <v>403371</v>
          </cell>
          <cell r="D786">
            <v>118612.28</v>
          </cell>
          <cell r="F786" t="str">
            <v>403361UT</v>
          </cell>
          <cell r="G786" t="str">
            <v>403361</v>
          </cell>
          <cell r="I786">
            <v>677495.96</v>
          </cell>
        </row>
        <row r="787">
          <cell r="A787" t="str">
            <v>403371UT</v>
          </cell>
          <cell r="B787" t="str">
            <v>403371</v>
          </cell>
          <cell r="D787">
            <v>270283.58</v>
          </cell>
          <cell r="F787" t="str">
            <v>403361WA</v>
          </cell>
          <cell r="G787" t="str">
            <v>403361</v>
          </cell>
          <cell r="I787">
            <v>38752.720000000001</v>
          </cell>
        </row>
        <row r="788">
          <cell r="A788" t="str">
            <v>403371WA</v>
          </cell>
          <cell r="B788" t="str">
            <v>403371</v>
          </cell>
          <cell r="D788">
            <v>19323.87</v>
          </cell>
          <cell r="F788" t="str">
            <v>403361WYP</v>
          </cell>
          <cell r="G788" t="str">
            <v>403361</v>
          </cell>
          <cell r="I788">
            <v>161836.04999999999</v>
          </cell>
        </row>
        <row r="789">
          <cell r="A789" t="str">
            <v>403371WYP</v>
          </cell>
          <cell r="B789" t="str">
            <v>403371</v>
          </cell>
          <cell r="D789">
            <v>46641.75</v>
          </cell>
          <cell r="F789" t="str">
            <v>403361WYU</v>
          </cell>
          <cell r="G789" t="str">
            <v>403361</v>
          </cell>
          <cell r="I789">
            <v>3647.99</v>
          </cell>
        </row>
        <row r="790">
          <cell r="A790" t="str">
            <v>403371WYU</v>
          </cell>
          <cell r="B790" t="str">
            <v>403371</v>
          </cell>
          <cell r="D790">
            <v>8865.4599999999991</v>
          </cell>
          <cell r="F790" t="str">
            <v>403362CA</v>
          </cell>
          <cell r="G790" t="str">
            <v>403362</v>
          </cell>
          <cell r="I790">
            <v>545571.63</v>
          </cell>
        </row>
        <row r="791">
          <cell r="A791" t="str">
            <v>403373CA</v>
          </cell>
          <cell r="B791" t="str">
            <v>403373</v>
          </cell>
          <cell r="D791">
            <v>20339.939999999999</v>
          </cell>
          <cell r="F791" t="str">
            <v>403362ID</v>
          </cell>
          <cell r="G791" t="str">
            <v>403362</v>
          </cell>
          <cell r="I791">
            <v>662257.9</v>
          </cell>
        </row>
        <row r="792">
          <cell r="A792" t="str">
            <v>403373ID</v>
          </cell>
          <cell r="B792" t="str">
            <v>403373</v>
          </cell>
          <cell r="D792">
            <v>29634.76</v>
          </cell>
          <cell r="F792" t="str">
            <v>403362OR</v>
          </cell>
          <cell r="G792" t="str">
            <v>403362</v>
          </cell>
          <cell r="I792">
            <v>4401785.67</v>
          </cell>
        </row>
        <row r="793">
          <cell r="A793" t="str">
            <v>403373OR</v>
          </cell>
          <cell r="B793" t="str">
            <v>403373</v>
          </cell>
          <cell r="D793">
            <v>671060.16</v>
          </cell>
          <cell r="F793" t="str">
            <v>403362UT</v>
          </cell>
          <cell r="G793" t="str">
            <v>403362</v>
          </cell>
          <cell r="I793">
            <v>9421242.3599999901</v>
          </cell>
        </row>
        <row r="794">
          <cell r="A794" t="str">
            <v>403373UT</v>
          </cell>
          <cell r="B794" t="str">
            <v>403373</v>
          </cell>
          <cell r="D794">
            <v>1027598.91</v>
          </cell>
          <cell r="F794" t="str">
            <v>403362WA</v>
          </cell>
          <cell r="G794" t="str">
            <v>403362</v>
          </cell>
          <cell r="I794">
            <v>1015726.03</v>
          </cell>
        </row>
        <row r="795">
          <cell r="A795" t="str">
            <v>403373WA</v>
          </cell>
          <cell r="B795" t="str">
            <v>403373</v>
          </cell>
          <cell r="D795">
            <v>125539.1</v>
          </cell>
          <cell r="F795" t="str">
            <v>403362WYP</v>
          </cell>
          <cell r="G795" t="str">
            <v>403362</v>
          </cell>
          <cell r="I795">
            <v>2464816.2000000002</v>
          </cell>
        </row>
        <row r="796">
          <cell r="A796" t="str">
            <v>403373WYP</v>
          </cell>
          <cell r="B796" t="str">
            <v>403373</v>
          </cell>
          <cell r="D796">
            <v>213888.06</v>
          </cell>
          <cell r="F796" t="str">
            <v>403362WYU</v>
          </cell>
          <cell r="G796" t="str">
            <v>403362</v>
          </cell>
          <cell r="I796">
            <v>249940.11</v>
          </cell>
        </row>
        <row r="797">
          <cell r="A797" t="str">
            <v>403373WYU</v>
          </cell>
          <cell r="B797" t="str">
            <v>403373</v>
          </cell>
          <cell r="D797">
            <v>62243.38</v>
          </cell>
          <cell r="F797" t="str">
            <v>403364CA</v>
          </cell>
          <cell r="G797" t="str">
            <v>403364</v>
          </cell>
          <cell r="I797">
            <v>2023074.23</v>
          </cell>
        </row>
        <row r="798">
          <cell r="A798" t="str">
            <v>403GPCA</v>
          </cell>
          <cell r="B798" t="str">
            <v>403GP</v>
          </cell>
          <cell r="D798">
            <v>248579.79</v>
          </cell>
          <cell r="F798" t="str">
            <v>403364ID</v>
          </cell>
          <cell r="G798" t="str">
            <v>403364</v>
          </cell>
          <cell r="I798">
            <v>2252898.2799999998</v>
          </cell>
        </row>
        <row r="799">
          <cell r="A799" t="str">
            <v>403GPCN</v>
          </cell>
          <cell r="B799" t="str">
            <v>403GP</v>
          </cell>
          <cell r="D799">
            <v>1703491.05</v>
          </cell>
          <cell r="F799" t="str">
            <v>403364OR</v>
          </cell>
          <cell r="G799" t="str">
            <v>403364</v>
          </cell>
          <cell r="I799">
            <v>12728995.199999999</v>
          </cell>
        </row>
        <row r="800">
          <cell r="A800" t="str">
            <v>403GPDGP</v>
          </cell>
          <cell r="B800" t="str">
            <v>403GP</v>
          </cell>
          <cell r="D800">
            <v>172628.35</v>
          </cell>
          <cell r="F800" t="str">
            <v>403364UT</v>
          </cell>
          <cell r="G800" t="str">
            <v>403364</v>
          </cell>
          <cell r="I800">
            <v>10879827.5</v>
          </cell>
        </row>
        <row r="801">
          <cell r="A801" t="str">
            <v>403GPDGU</v>
          </cell>
          <cell r="B801" t="str">
            <v>403GP</v>
          </cell>
          <cell r="D801">
            <v>220729.63</v>
          </cell>
          <cell r="F801" t="str">
            <v>403364WA</v>
          </cell>
          <cell r="G801" t="str">
            <v>403364</v>
          </cell>
          <cell r="I801">
            <v>3733375.97</v>
          </cell>
        </row>
        <row r="802">
          <cell r="A802" t="str">
            <v>403GPID</v>
          </cell>
          <cell r="B802" t="str">
            <v>403GP</v>
          </cell>
          <cell r="D802">
            <v>769286.28</v>
          </cell>
          <cell r="F802" t="str">
            <v>403364WYP</v>
          </cell>
          <cell r="G802" t="str">
            <v>403364</v>
          </cell>
          <cell r="I802">
            <v>3147441.02</v>
          </cell>
        </row>
        <row r="803">
          <cell r="A803" t="str">
            <v>403GPOR</v>
          </cell>
          <cell r="B803" t="str">
            <v>403GP</v>
          </cell>
          <cell r="D803">
            <v>3802020.59</v>
          </cell>
          <cell r="F803" t="str">
            <v>403364WYU</v>
          </cell>
          <cell r="G803" t="str">
            <v>403364</v>
          </cell>
          <cell r="I803">
            <v>658679.61</v>
          </cell>
        </row>
        <row r="804">
          <cell r="A804" t="str">
            <v>403GPSE</v>
          </cell>
          <cell r="B804" t="str">
            <v>403GP</v>
          </cell>
          <cell r="D804">
            <v>19448.150000000001</v>
          </cell>
          <cell r="F804" t="str">
            <v>403365CA</v>
          </cell>
          <cell r="G804" t="str">
            <v>403365</v>
          </cell>
          <cell r="I804">
            <v>1006964.99</v>
          </cell>
        </row>
        <row r="805">
          <cell r="A805" t="str">
            <v>403GPSG</v>
          </cell>
          <cell r="B805" t="str">
            <v>403GP</v>
          </cell>
          <cell r="D805">
            <v>6454937.25</v>
          </cell>
          <cell r="F805" t="str">
            <v>403365ID</v>
          </cell>
          <cell r="G805" t="str">
            <v>403365</v>
          </cell>
          <cell r="I805">
            <v>982118.24</v>
          </cell>
        </row>
        <row r="806">
          <cell r="A806" t="str">
            <v>403GPSO</v>
          </cell>
          <cell r="B806" t="str">
            <v>403GP</v>
          </cell>
          <cell r="D806">
            <v>15055655.68</v>
          </cell>
          <cell r="F806" t="str">
            <v>403365OR</v>
          </cell>
          <cell r="G806" t="str">
            <v>403365</v>
          </cell>
          <cell r="I806">
            <v>6972300.3399999999</v>
          </cell>
        </row>
        <row r="807">
          <cell r="A807" t="str">
            <v>403GPSSGCH</v>
          </cell>
          <cell r="B807" t="str">
            <v>403GP</v>
          </cell>
          <cell r="D807">
            <v>134019.51999999999</v>
          </cell>
          <cell r="F807" t="str">
            <v>403365UT</v>
          </cell>
          <cell r="G807" t="str">
            <v>403365</v>
          </cell>
          <cell r="I807">
            <v>6490669.3599999901</v>
          </cell>
        </row>
        <row r="808">
          <cell r="A808" t="str">
            <v>403GPSSGCT</v>
          </cell>
          <cell r="B808" t="str">
            <v>403GP</v>
          </cell>
          <cell r="D808">
            <v>6009.96</v>
          </cell>
          <cell r="F808" t="str">
            <v>403365WA</v>
          </cell>
          <cell r="G808" t="str">
            <v>403365</v>
          </cell>
          <cell r="I808">
            <v>1695377.59</v>
          </cell>
        </row>
        <row r="809">
          <cell r="A809" t="str">
            <v>403GPUT</v>
          </cell>
          <cell r="B809" t="str">
            <v>403GP</v>
          </cell>
          <cell r="D809">
            <v>3868814.08</v>
          </cell>
          <cell r="F809" t="str">
            <v>403365WYP</v>
          </cell>
          <cell r="G809" t="str">
            <v>403365</v>
          </cell>
          <cell r="I809">
            <v>2218757.48</v>
          </cell>
        </row>
        <row r="810">
          <cell r="A810" t="str">
            <v>403GPWA</v>
          </cell>
          <cell r="B810" t="str">
            <v>403GP</v>
          </cell>
          <cell r="D810">
            <v>1370910.84</v>
          </cell>
          <cell r="F810" t="str">
            <v>403365WYU</v>
          </cell>
          <cell r="G810" t="str">
            <v>403365</v>
          </cell>
          <cell r="I810">
            <v>299044.98</v>
          </cell>
        </row>
        <row r="811">
          <cell r="A811" t="str">
            <v>403GPWYP</v>
          </cell>
          <cell r="B811" t="str">
            <v>403GP</v>
          </cell>
          <cell r="D811">
            <v>1995021.93</v>
          </cell>
          <cell r="F811" t="str">
            <v>403366CA</v>
          </cell>
          <cell r="G811" t="str">
            <v>403366</v>
          </cell>
          <cell r="I811">
            <v>460930.97</v>
          </cell>
        </row>
        <row r="812">
          <cell r="A812" t="str">
            <v>403GPWYU</v>
          </cell>
          <cell r="B812" t="str">
            <v>403GP</v>
          </cell>
          <cell r="D812">
            <v>358837.22</v>
          </cell>
          <cell r="F812" t="str">
            <v>403366ID</v>
          </cell>
          <cell r="G812" t="str">
            <v>403366</v>
          </cell>
          <cell r="I812">
            <v>168727.22</v>
          </cell>
        </row>
        <row r="813">
          <cell r="A813" t="str">
            <v>403HPDGP</v>
          </cell>
          <cell r="B813" t="str">
            <v>403HP</v>
          </cell>
          <cell r="D813">
            <v>3760232.27</v>
          </cell>
          <cell r="F813" t="str">
            <v>403366OR</v>
          </cell>
          <cell r="G813" t="str">
            <v>403366</v>
          </cell>
          <cell r="I813">
            <v>2170943.2000000002</v>
          </cell>
        </row>
        <row r="814">
          <cell r="A814" t="str">
            <v>403HPDGU</v>
          </cell>
          <cell r="B814" t="str">
            <v>403HP</v>
          </cell>
          <cell r="D814">
            <v>995802.88</v>
          </cell>
          <cell r="F814" t="str">
            <v>403366UT</v>
          </cell>
          <cell r="G814" t="str">
            <v>403366</v>
          </cell>
          <cell r="I814">
            <v>3802316.88</v>
          </cell>
        </row>
        <row r="815">
          <cell r="A815" t="str">
            <v>403HPSG-P</v>
          </cell>
          <cell r="B815" t="str">
            <v>403HP</v>
          </cell>
          <cell r="D815">
            <v>12305805.4</v>
          </cell>
          <cell r="F815" t="str">
            <v>403366WA</v>
          </cell>
          <cell r="G815" t="str">
            <v>403366</v>
          </cell>
          <cell r="I815">
            <v>698579.24</v>
          </cell>
        </row>
        <row r="816">
          <cell r="A816" t="str">
            <v>403HPSG-U</v>
          </cell>
          <cell r="B816" t="str">
            <v>403HP</v>
          </cell>
          <cell r="D816">
            <v>3903260.6</v>
          </cell>
          <cell r="F816" t="str">
            <v>403366WYP</v>
          </cell>
          <cell r="G816" t="str">
            <v>403366</v>
          </cell>
          <cell r="I816">
            <v>518851</v>
          </cell>
        </row>
        <row r="817">
          <cell r="A817" t="str">
            <v>403OPDGU</v>
          </cell>
          <cell r="B817" t="str">
            <v>403OP</v>
          </cell>
          <cell r="D817">
            <v>120782.35</v>
          </cell>
          <cell r="F817" t="str">
            <v>403366WYU</v>
          </cell>
          <cell r="G817" t="str">
            <v>403366</v>
          </cell>
          <cell r="I817">
            <v>147449.31</v>
          </cell>
        </row>
        <row r="818">
          <cell r="A818" t="str">
            <v>403OPSG</v>
          </cell>
          <cell r="B818" t="str">
            <v>403OP</v>
          </cell>
          <cell r="D818">
            <v>32071337.59</v>
          </cell>
          <cell r="F818" t="str">
            <v>403367CA</v>
          </cell>
          <cell r="G818" t="str">
            <v>403367</v>
          </cell>
          <cell r="I818">
            <v>410190.5</v>
          </cell>
        </row>
        <row r="819">
          <cell r="A819" t="str">
            <v>403OPSG-W</v>
          </cell>
          <cell r="B819" t="str">
            <v>403OP</v>
          </cell>
          <cell r="D819">
            <v>80798658.049999997</v>
          </cell>
          <cell r="F819" t="str">
            <v>403367ID</v>
          </cell>
          <cell r="G819" t="str">
            <v>403367</v>
          </cell>
          <cell r="I819">
            <v>492426.86</v>
          </cell>
        </row>
        <row r="820">
          <cell r="A820" t="str">
            <v>403OPSSGCT</v>
          </cell>
          <cell r="B820" t="str">
            <v>403OP</v>
          </cell>
          <cell r="D820">
            <v>2623085.48</v>
          </cell>
          <cell r="F820" t="str">
            <v>403367OR</v>
          </cell>
          <cell r="G820" t="str">
            <v>403367</v>
          </cell>
          <cell r="I820">
            <v>3778167.1399999899</v>
          </cell>
        </row>
        <row r="821">
          <cell r="A821" t="str">
            <v>403SPDGP</v>
          </cell>
          <cell r="B821" t="str">
            <v>403SP</v>
          </cell>
          <cell r="D821">
            <v>21215894.629999898</v>
          </cell>
          <cell r="F821" t="str">
            <v>403367UT</v>
          </cell>
          <cell r="G821" t="str">
            <v>403367</v>
          </cell>
          <cell r="I821">
            <v>10812382.9599999</v>
          </cell>
        </row>
        <row r="822">
          <cell r="A822" t="str">
            <v>403SPDGU</v>
          </cell>
          <cell r="B822" t="str">
            <v>403SP</v>
          </cell>
          <cell r="D822">
            <v>24498302.489999902</v>
          </cell>
          <cell r="F822" t="str">
            <v>403367WA</v>
          </cell>
          <cell r="G822" t="str">
            <v>403367</v>
          </cell>
          <cell r="I822">
            <v>634820.81000000006</v>
          </cell>
        </row>
        <row r="823">
          <cell r="A823" t="str">
            <v>403SPSG</v>
          </cell>
          <cell r="B823" t="str">
            <v>403SP</v>
          </cell>
          <cell r="D823">
            <v>77213643.230000004</v>
          </cell>
          <cell r="F823" t="str">
            <v>403367WYP</v>
          </cell>
          <cell r="G823" t="str">
            <v>403367</v>
          </cell>
          <cell r="I823">
            <v>1088653.8</v>
          </cell>
        </row>
        <row r="824">
          <cell r="A824" t="str">
            <v>403SPSSGCH</v>
          </cell>
          <cell r="B824" t="str">
            <v>403SP</v>
          </cell>
          <cell r="D824">
            <v>7865082.7000000002</v>
          </cell>
          <cell r="F824" t="str">
            <v>403367WYU</v>
          </cell>
          <cell r="G824" t="str">
            <v>403367</v>
          </cell>
          <cell r="I824">
            <v>569823.5</v>
          </cell>
        </row>
        <row r="825">
          <cell r="A825" t="str">
            <v>403TPDGP</v>
          </cell>
          <cell r="B825" t="str">
            <v>403TP</v>
          </cell>
          <cell r="D825">
            <v>11038009.869999999</v>
          </cell>
          <cell r="F825" t="str">
            <v>403368CA</v>
          </cell>
          <cell r="G825" t="str">
            <v>403368</v>
          </cell>
          <cell r="I825">
            <v>1194792.0900000001</v>
          </cell>
        </row>
        <row r="826">
          <cell r="A826" t="str">
            <v>403TPDGU</v>
          </cell>
          <cell r="B826" t="str">
            <v>403TP</v>
          </cell>
          <cell r="D826">
            <v>12421827.6499999</v>
          </cell>
          <cell r="F826" t="str">
            <v>403368ID</v>
          </cell>
          <cell r="G826" t="str">
            <v>403368</v>
          </cell>
          <cell r="I826">
            <v>1503985.51</v>
          </cell>
        </row>
        <row r="827">
          <cell r="A827" t="str">
            <v>403TPSG</v>
          </cell>
          <cell r="B827" t="str">
            <v>403TP</v>
          </cell>
          <cell r="D827">
            <v>61178199.350000001</v>
          </cell>
          <cell r="F827" t="str">
            <v>403368OR</v>
          </cell>
          <cell r="G827" t="str">
            <v>403368</v>
          </cell>
          <cell r="I827">
            <v>11184263.6399999</v>
          </cell>
        </row>
        <row r="828">
          <cell r="A828" t="str">
            <v>404GPCA</v>
          </cell>
          <cell r="B828" t="str">
            <v>404GP</v>
          </cell>
          <cell r="D828">
            <v>256629.07</v>
          </cell>
          <cell r="F828" t="str">
            <v>403368UT</v>
          </cell>
          <cell r="G828" t="str">
            <v>403368</v>
          </cell>
          <cell r="I828">
            <v>8781743.1899999995</v>
          </cell>
        </row>
        <row r="829">
          <cell r="A829" t="str">
            <v>404GPCN</v>
          </cell>
          <cell r="B829" t="str">
            <v>404GP</v>
          </cell>
          <cell r="D829">
            <v>273366.96999999997</v>
          </cell>
          <cell r="F829" t="str">
            <v>403368WA</v>
          </cell>
          <cell r="G829" t="str">
            <v>403368</v>
          </cell>
          <cell r="I829">
            <v>2808096.69</v>
          </cell>
        </row>
        <row r="830">
          <cell r="A830" t="str">
            <v>404GPOR</v>
          </cell>
          <cell r="B830" t="str">
            <v>404GP</v>
          </cell>
          <cell r="D830">
            <v>751655.67</v>
          </cell>
          <cell r="F830" t="str">
            <v>403368WYP</v>
          </cell>
          <cell r="G830" t="str">
            <v>403368</v>
          </cell>
          <cell r="I830">
            <v>2415251.16</v>
          </cell>
        </row>
        <row r="831">
          <cell r="A831" t="str">
            <v>404GPSO</v>
          </cell>
          <cell r="B831" t="str">
            <v>404GP</v>
          </cell>
          <cell r="D831">
            <v>1288679.77</v>
          </cell>
          <cell r="F831" t="str">
            <v>403368WYU</v>
          </cell>
          <cell r="G831" t="str">
            <v>403368</v>
          </cell>
          <cell r="I831">
            <v>383163.91</v>
          </cell>
        </row>
        <row r="832">
          <cell r="A832" t="str">
            <v>404GPUT</v>
          </cell>
          <cell r="B832" t="str">
            <v>404GP</v>
          </cell>
          <cell r="D832">
            <v>830.42</v>
          </cell>
          <cell r="F832" t="str">
            <v>403369CA</v>
          </cell>
          <cell r="G832" t="str">
            <v>403369</v>
          </cell>
          <cell r="I832">
            <v>411769.91</v>
          </cell>
        </row>
        <row r="833">
          <cell r="A833" t="str">
            <v>404GPWA</v>
          </cell>
          <cell r="B833" t="str">
            <v>404GP</v>
          </cell>
          <cell r="D833">
            <v>144952.56</v>
          </cell>
          <cell r="F833" t="str">
            <v>403369ID</v>
          </cell>
          <cell r="G833" t="str">
            <v>403369</v>
          </cell>
          <cell r="I833">
            <v>564951.24</v>
          </cell>
        </row>
        <row r="834">
          <cell r="A834" t="str">
            <v>404GPWYP</v>
          </cell>
          <cell r="B834" t="str">
            <v>404GP</v>
          </cell>
          <cell r="D834">
            <v>620033.27</v>
          </cell>
          <cell r="F834" t="str">
            <v>403369OR</v>
          </cell>
          <cell r="G834" t="str">
            <v>403369</v>
          </cell>
          <cell r="I834">
            <v>4557499.7999999896</v>
          </cell>
        </row>
        <row r="835">
          <cell r="A835" t="str">
            <v>404GPWYU</v>
          </cell>
          <cell r="B835" t="str">
            <v>404GP</v>
          </cell>
          <cell r="D835">
            <v>4784.99</v>
          </cell>
          <cell r="F835" t="str">
            <v>403369UT</v>
          </cell>
          <cell r="G835" t="str">
            <v>403369</v>
          </cell>
          <cell r="I835">
            <v>4014002.5</v>
          </cell>
        </row>
        <row r="836">
          <cell r="A836" t="str">
            <v>404HPSG-P</v>
          </cell>
          <cell r="B836" t="str">
            <v>404HP</v>
          </cell>
          <cell r="D836">
            <v>207709.02</v>
          </cell>
          <cell r="F836" t="str">
            <v>403369WA</v>
          </cell>
          <cell r="G836" t="str">
            <v>403369</v>
          </cell>
          <cell r="I836">
            <v>1246953.54</v>
          </cell>
        </row>
        <row r="837">
          <cell r="A837" t="str">
            <v>404HPSG-U</v>
          </cell>
          <cell r="B837" t="str">
            <v>404HP</v>
          </cell>
          <cell r="D837">
            <v>46417.36</v>
          </cell>
          <cell r="F837" t="str">
            <v>403369WYP</v>
          </cell>
          <cell r="G837" t="str">
            <v>403369</v>
          </cell>
          <cell r="I837">
            <v>974059.52000000002</v>
          </cell>
        </row>
        <row r="838">
          <cell r="A838" t="str">
            <v>404IPCN</v>
          </cell>
          <cell r="B838" t="str">
            <v>404IP</v>
          </cell>
          <cell r="D838">
            <v>5799139.6399999997</v>
          </cell>
          <cell r="F838" t="str">
            <v>403369WYU</v>
          </cell>
          <cell r="G838" t="str">
            <v>403369</v>
          </cell>
          <cell r="I838">
            <v>267093.45</v>
          </cell>
        </row>
        <row r="839">
          <cell r="A839" t="str">
            <v>404IPDGU</v>
          </cell>
          <cell r="B839" t="str">
            <v>404IP</v>
          </cell>
          <cell r="D839">
            <v>16758.32</v>
          </cell>
          <cell r="F839" t="str">
            <v>403370CA</v>
          </cell>
          <cell r="G839" t="str">
            <v>403370</v>
          </cell>
          <cell r="I839">
            <v>178768.98</v>
          </cell>
        </row>
        <row r="840">
          <cell r="A840" t="str">
            <v>404IPID</v>
          </cell>
          <cell r="B840" t="str">
            <v>404IP</v>
          </cell>
          <cell r="D840">
            <v>20515.11</v>
          </cell>
          <cell r="F840" t="str">
            <v>403370ID</v>
          </cell>
          <cell r="G840" t="str">
            <v>403370</v>
          </cell>
          <cell r="I840">
            <v>447486.03</v>
          </cell>
        </row>
        <row r="841">
          <cell r="A841" t="str">
            <v>404IPOR</v>
          </cell>
          <cell r="B841" t="str">
            <v>404IP</v>
          </cell>
          <cell r="D841">
            <v>14163.39</v>
          </cell>
          <cell r="F841" t="str">
            <v>403370OR</v>
          </cell>
          <cell r="G841" t="str">
            <v>403370</v>
          </cell>
          <cell r="I841">
            <v>2173646.96</v>
          </cell>
        </row>
        <row r="842">
          <cell r="A842" t="str">
            <v>404IPSE</v>
          </cell>
          <cell r="B842" t="str">
            <v>404IP</v>
          </cell>
          <cell r="D842">
            <v>35421.85</v>
          </cell>
          <cell r="F842" t="str">
            <v>403370UT</v>
          </cell>
          <cell r="G842" t="str">
            <v>403370</v>
          </cell>
          <cell r="I842">
            <v>2366215.16</v>
          </cell>
        </row>
        <row r="843">
          <cell r="A843" t="str">
            <v>404IPSG</v>
          </cell>
          <cell r="B843" t="str">
            <v>404IP</v>
          </cell>
          <cell r="D843">
            <v>9563139.8000000007</v>
          </cell>
          <cell r="F843" t="str">
            <v>403370WA</v>
          </cell>
          <cell r="G843" t="str">
            <v>403370</v>
          </cell>
          <cell r="I843">
            <v>493976.78</v>
          </cell>
        </row>
        <row r="844">
          <cell r="A844" t="str">
            <v>404IPSG-P</v>
          </cell>
          <cell r="B844" t="str">
            <v>404IP</v>
          </cell>
          <cell r="D844">
            <v>10888642.7999999</v>
          </cell>
          <cell r="F844" t="str">
            <v>403370WYP</v>
          </cell>
          <cell r="G844" t="str">
            <v>403370</v>
          </cell>
          <cell r="I844">
            <v>422825.63</v>
          </cell>
        </row>
        <row r="845">
          <cell r="A845" t="str">
            <v>404IPSG-U</v>
          </cell>
          <cell r="B845" t="str">
            <v>404IP</v>
          </cell>
          <cell r="D845">
            <v>307800.46999999997</v>
          </cell>
          <cell r="F845" t="str">
            <v>403370WYU</v>
          </cell>
          <cell r="G845" t="str">
            <v>403370</v>
          </cell>
          <cell r="I845">
            <v>85640.93</v>
          </cell>
        </row>
        <row r="846">
          <cell r="A846" t="str">
            <v>404IPSO</v>
          </cell>
          <cell r="B846" t="str">
            <v>404IP</v>
          </cell>
          <cell r="D846">
            <v>15520231.029999901</v>
          </cell>
          <cell r="F846" t="str">
            <v>403371CA</v>
          </cell>
          <cell r="G846" t="str">
            <v>403371</v>
          </cell>
          <cell r="I846">
            <v>13024.9</v>
          </cell>
        </row>
        <row r="847">
          <cell r="A847" t="str">
            <v>404IPSSGCH</v>
          </cell>
          <cell r="B847" t="str">
            <v>404IP</v>
          </cell>
          <cell r="D847">
            <v>126559.85</v>
          </cell>
          <cell r="F847" t="str">
            <v>403371ID</v>
          </cell>
          <cell r="G847" t="str">
            <v>403371</v>
          </cell>
          <cell r="I847">
            <v>7753.59</v>
          </cell>
        </row>
        <row r="848">
          <cell r="A848" t="str">
            <v>404IPUT</v>
          </cell>
          <cell r="B848" t="str">
            <v>404IP</v>
          </cell>
          <cell r="D848">
            <v>12974.38</v>
          </cell>
          <cell r="F848" t="str">
            <v>403371OR</v>
          </cell>
          <cell r="G848" t="str">
            <v>403371</v>
          </cell>
          <cell r="I848">
            <v>118612.28</v>
          </cell>
        </row>
        <row r="849">
          <cell r="A849" t="str">
            <v>404IPWA</v>
          </cell>
          <cell r="B849" t="str">
            <v>404IP</v>
          </cell>
          <cell r="D849">
            <v>397.24</v>
          </cell>
          <cell r="F849" t="str">
            <v>403371UT</v>
          </cell>
          <cell r="G849" t="str">
            <v>403371</v>
          </cell>
          <cell r="I849">
            <v>270283.58</v>
          </cell>
        </row>
        <row r="850">
          <cell r="A850" t="str">
            <v>404IPWYP</v>
          </cell>
          <cell r="B850" t="str">
            <v>404IP</v>
          </cell>
          <cell r="D850">
            <v>145411.38</v>
          </cell>
          <cell r="F850" t="str">
            <v>403371WA</v>
          </cell>
          <cell r="G850" t="str">
            <v>403371</v>
          </cell>
          <cell r="I850">
            <v>19323.87</v>
          </cell>
        </row>
        <row r="851">
          <cell r="A851" t="str">
            <v>406SG</v>
          </cell>
          <cell r="B851" t="str">
            <v>406</v>
          </cell>
          <cell r="D851">
            <v>5523969.6900000004</v>
          </cell>
          <cell r="F851" t="str">
            <v>403371WYP</v>
          </cell>
          <cell r="G851" t="str">
            <v>403371</v>
          </cell>
          <cell r="I851">
            <v>46641.75</v>
          </cell>
        </row>
        <row r="852">
          <cell r="A852" t="str">
            <v>407OR</v>
          </cell>
          <cell r="B852" t="str">
            <v>407</v>
          </cell>
          <cell r="D852">
            <v>-5663.45</v>
          </cell>
          <cell r="F852" t="str">
            <v>403371WYU</v>
          </cell>
          <cell r="G852" t="str">
            <v>403371</v>
          </cell>
          <cell r="I852">
            <v>8865.4599999999991</v>
          </cell>
        </row>
        <row r="853">
          <cell r="A853" t="str">
            <v>407OTHER</v>
          </cell>
          <cell r="B853" t="str">
            <v>407</v>
          </cell>
          <cell r="D853">
            <v>246351.62</v>
          </cell>
          <cell r="F853" t="str">
            <v>403373CA</v>
          </cell>
          <cell r="G853" t="str">
            <v>403373</v>
          </cell>
          <cell r="I853">
            <v>20339.939999999999</v>
          </cell>
        </row>
        <row r="854">
          <cell r="A854" t="str">
            <v>407TROJP</v>
          </cell>
          <cell r="B854" t="str">
            <v>407</v>
          </cell>
          <cell r="D854">
            <v>164210.76</v>
          </cell>
          <cell r="F854" t="str">
            <v>403373ID</v>
          </cell>
          <cell r="G854" t="str">
            <v>403373</v>
          </cell>
          <cell r="I854">
            <v>29634.76</v>
          </cell>
        </row>
        <row r="855">
          <cell r="A855" t="str">
            <v>407WA</v>
          </cell>
          <cell r="B855" t="str">
            <v>407</v>
          </cell>
          <cell r="D855">
            <v>-22981.26</v>
          </cell>
          <cell r="F855" t="str">
            <v>403373OR</v>
          </cell>
          <cell r="G855" t="str">
            <v>403373</v>
          </cell>
          <cell r="I855">
            <v>671060.16</v>
          </cell>
        </row>
        <row r="856">
          <cell r="A856" t="str">
            <v>408CA</v>
          </cell>
          <cell r="B856" t="str">
            <v>408</v>
          </cell>
          <cell r="D856">
            <v>1278584.79</v>
          </cell>
          <cell r="F856" t="str">
            <v>403373UT</v>
          </cell>
          <cell r="G856" t="str">
            <v>403373</v>
          </cell>
          <cell r="I856">
            <v>1027598.91</v>
          </cell>
        </row>
        <row r="857">
          <cell r="A857" t="str">
            <v>408GPS</v>
          </cell>
          <cell r="B857" t="str">
            <v>408</v>
          </cell>
          <cell r="D857">
            <v>112588331.31</v>
          </cell>
          <cell r="F857" t="str">
            <v>403373WA</v>
          </cell>
          <cell r="G857" t="str">
            <v>403373</v>
          </cell>
          <cell r="I857">
            <v>125539.1</v>
          </cell>
        </row>
        <row r="858">
          <cell r="A858" t="str">
            <v>408OR</v>
          </cell>
          <cell r="B858" t="str">
            <v>408</v>
          </cell>
          <cell r="D858">
            <v>26116945.949999999</v>
          </cell>
          <cell r="F858" t="str">
            <v>403373WYP</v>
          </cell>
          <cell r="G858" t="str">
            <v>403373</v>
          </cell>
          <cell r="I858">
            <v>213888.06</v>
          </cell>
        </row>
        <row r="859">
          <cell r="A859" t="str">
            <v>408SE</v>
          </cell>
          <cell r="B859" t="str">
            <v>408</v>
          </cell>
          <cell r="D859">
            <v>776023.22</v>
          </cell>
          <cell r="F859" t="str">
            <v>403373WYU</v>
          </cell>
          <cell r="G859" t="str">
            <v>403373</v>
          </cell>
          <cell r="I859">
            <v>62243.38</v>
          </cell>
        </row>
        <row r="860">
          <cell r="A860" t="str">
            <v>408SO</v>
          </cell>
          <cell r="B860" t="str">
            <v>408</v>
          </cell>
          <cell r="D860">
            <v>9181285.9700000007</v>
          </cell>
          <cell r="F860" t="str">
            <v>403GPCA</v>
          </cell>
          <cell r="G860" t="str">
            <v>403GP</v>
          </cell>
          <cell r="I860">
            <v>248579.79</v>
          </cell>
        </row>
        <row r="861">
          <cell r="A861" t="str">
            <v>408UT</v>
          </cell>
          <cell r="B861" t="str">
            <v>408</v>
          </cell>
          <cell r="D861">
            <v>1831.36</v>
          </cell>
          <cell r="F861" t="str">
            <v>403GPCN</v>
          </cell>
          <cell r="G861" t="str">
            <v>403GP</v>
          </cell>
          <cell r="I861">
            <v>1703491.05</v>
          </cell>
        </row>
        <row r="862">
          <cell r="A862" t="str">
            <v>408WA</v>
          </cell>
          <cell r="B862" t="str">
            <v>408</v>
          </cell>
          <cell r="D862">
            <v>36596.660000000003</v>
          </cell>
          <cell r="F862" t="str">
            <v>403GPDGP</v>
          </cell>
          <cell r="G862" t="str">
            <v>403GP</v>
          </cell>
          <cell r="I862">
            <v>172628.35</v>
          </cell>
        </row>
        <row r="863">
          <cell r="A863" t="str">
            <v>408WYP</v>
          </cell>
          <cell r="B863" t="str">
            <v>408</v>
          </cell>
          <cell r="D863">
            <v>1719436.1</v>
          </cell>
          <cell r="F863" t="str">
            <v>403GPDGU</v>
          </cell>
          <cell r="G863" t="str">
            <v>403GP</v>
          </cell>
          <cell r="I863">
            <v>220729.63</v>
          </cell>
        </row>
        <row r="864">
          <cell r="A864" t="str">
            <v>40910IBT</v>
          </cell>
          <cell r="B864" t="str">
            <v>40910</v>
          </cell>
          <cell r="D864">
            <v>-138818714</v>
          </cell>
          <cell r="F864" t="str">
            <v>403GPID</v>
          </cell>
          <cell r="G864" t="str">
            <v>403GP</v>
          </cell>
          <cell r="I864">
            <v>769286.28</v>
          </cell>
        </row>
        <row r="865">
          <cell r="A865" t="str">
            <v>40911IBT</v>
          </cell>
          <cell r="B865" t="str">
            <v>40911</v>
          </cell>
          <cell r="D865">
            <v>-7862714</v>
          </cell>
          <cell r="F865" t="str">
            <v>403GPOR</v>
          </cell>
          <cell r="G865" t="str">
            <v>403GP</v>
          </cell>
          <cell r="I865">
            <v>3802020.59</v>
          </cell>
        </row>
        <row r="866">
          <cell r="A866" t="str">
            <v>41140DGU</v>
          </cell>
          <cell r="B866" t="str">
            <v>41140</v>
          </cell>
          <cell r="D866">
            <v>-1874204</v>
          </cell>
          <cell r="F866" t="str">
            <v>403GPSE</v>
          </cell>
          <cell r="G866" t="str">
            <v>403GP</v>
          </cell>
          <cell r="I866">
            <v>19448.150000000001</v>
          </cell>
        </row>
        <row r="867">
          <cell r="A867" t="str">
            <v>4118SE</v>
          </cell>
          <cell r="B867" t="str">
            <v>4118</v>
          </cell>
          <cell r="D867">
            <v>-164750.39999999999</v>
          </cell>
          <cell r="F867" t="str">
            <v>403GPSG</v>
          </cell>
          <cell r="G867" t="str">
            <v>403GP</v>
          </cell>
          <cell r="I867">
            <v>6454937.25</v>
          </cell>
        </row>
        <row r="868">
          <cell r="A868" t="str">
            <v>419SNP</v>
          </cell>
          <cell r="B868" t="str">
            <v>419</v>
          </cell>
          <cell r="D868">
            <v>-46510050.5</v>
          </cell>
          <cell r="F868" t="str">
            <v>403GPSO</v>
          </cell>
          <cell r="G868" t="str">
            <v>403GP</v>
          </cell>
          <cell r="I868">
            <v>15055655.68</v>
          </cell>
        </row>
        <row r="869">
          <cell r="A869" t="str">
            <v>421CA</v>
          </cell>
          <cell r="B869" t="str">
            <v>421</v>
          </cell>
          <cell r="D869">
            <v>-3754.8</v>
          </cell>
          <cell r="F869" t="str">
            <v>403GPSSGCH</v>
          </cell>
          <cell r="G869" t="str">
            <v>403GP</v>
          </cell>
          <cell r="I869">
            <v>134019.51999999999</v>
          </cell>
        </row>
        <row r="870">
          <cell r="A870" t="str">
            <v>421DGU</v>
          </cell>
          <cell r="B870" t="str">
            <v>421</v>
          </cell>
          <cell r="D870">
            <v>-26946.560000000001</v>
          </cell>
          <cell r="F870" t="str">
            <v>403GPSSGCT</v>
          </cell>
          <cell r="G870" t="str">
            <v>403GP</v>
          </cell>
          <cell r="I870">
            <v>6009.96</v>
          </cell>
        </row>
        <row r="871">
          <cell r="A871" t="str">
            <v>421OR</v>
          </cell>
          <cell r="B871" t="str">
            <v>421</v>
          </cell>
          <cell r="D871">
            <v>37036.57</v>
          </cell>
          <cell r="F871" t="str">
            <v>403GPUT</v>
          </cell>
          <cell r="G871" t="str">
            <v>403GP</v>
          </cell>
          <cell r="I871">
            <v>3868814.08</v>
          </cell>
        </row>
        <row r="872">
          <cell r="A872" t="str">
            <v>421SO</v>
          </cell>
          <cell r="B872" t="str">
            <v>421</v>
          </cell>
          <cell r="D872">
            <v>-483441.71</v>
          </cell>
          <cell r="F872" t="str">
            <v>403GPWA</v>
          </cell>
          <cell r="G872" t="str">
            <v>403GP</v>
          </cell>
          <cell r="I872">
            <v>1370910.84</v>
          </cell>
        </row>
        <row r="873">
          <cell r="A873" t="str">
            <v>421WA</v>
          </cell>
          <cell r="B873" t="str">
            <v>421</v>
          </cell>
          <cell r="D873">
            <v>4732.67</v>
          </cell>
          <cell r="F873" t="str">
            <v>403GPWYP</v>
          </cell>
          <cell r="G873" t="str">
            <v>403GP</v>
          </cell>
          <cell r="I873">
            <v>1995021.93</v>
          </cell>
        </row>
        <row r="874">
          <cell r="A874" t="str">
            <v>421WYP</v>
          </cell>
          <cell r="B874" t="str">
            <v>421</v>
          </cell>
          <cell r="D874">
            <v>741.1</v>
          </cell>
          <cell r="F874" t="str">
            <v>403GPWYU</v>
          </cell>
          <cell r="G874" t="str">
            <v>403GP</v>
          </cell>
          <cell r="I874">
            <v>358837.22</v>
          </cell>
        </row>
        <row r="875">
          <cell r="A875" t="str">
            <v>427SNP</v>
          </cell>
          <cell r="B875" t="str">
            <v>427</v>
          </cell>
          <cell r="D875">
            <v>364553117.70999998</v>
          </cell>
          <cell r="F875" t="str">
            <v>403HPDGP</v>
          </cell>
          <cell r="G875" t="str">
            <v>403HP</v>
          </cell>
          <cell r="I875">
            <v>3760232.27</v>
          </cell>
        </row>
        <row r="876">
          <cell r="A876" t="str">
            <v>428SNP</v>
          </cell>
          <cell r="B876" t="str">
            <v>428</v>
          </cell>
          <cell r="D876">
            <v>5680517.6399999997</v>
          </cell>
          <cell r="F876" t="str">
            <v>403HPDGU</v>
          </cell>
          <cell r="G876" t="str">
            <v>403HP</v>
          </cell>
          <cell r="I876">
            <v>995802.88</v>
          </cell>
        </row>
        <row r="877">
          <cell r="A877" t="str">
            <v>429SNP</v>
          </cell>
          <cell r="B877" t="str">
            <v>429</v>
          </cell>
          <cell r="D877">
            <v>-2718.18</v>
          </cell>
          <cell r="F877" t="str">
            <v>403HPSG-P</v>
          </cell>
          <cell r="G877" t="str">
            <v>403HP</v>
          </cell>
          <cell r="I877">
            <v>12305805.4</v>
          </cell>
        </row>
        <row r="878">
          <cell r="A878" t="str">
            <v>431SNP</v>
          </cell>
          <cell r="B878" t="str">
            <v>431</v>
          </cell>
          <cell r="D878">
            <v>14342093.2999999</v>
          </cell>
          <cell r="F878" t="str">
            <v>403HPSG-U</v>
          </cell>
          <cell r="G878" t="str">
            <v>403HP</v>
          </cell>
          <cell r="I878">
            <v>3903260.6</v>
          </cell>
        </row>
        <row r="879">
          <cell r="A879" t="str">
            <v>432SNP</v>
          </cell>
          <cell r="B879" t="str">
            <v>432</v>
          </cell>
          <cell r="D879">
            <v>-24643009.829999998</v>
          </cell>
          <cell r="F879" t="str">
            <v>403OPDGU</v>
          </cell>
          <cell r="G879" t="str">
            <v>403OP</v>
          </cell>
          <cell r="I879">
            <v>120782.35</v>
          </cell>
        </row>
        <row r="880">
          <cell r="A880" t="str">
            <v>440CA</v>
          </cell>
          <cell r="B880" t="str">
            <v>440</v>
          </cell>
          <cell r="D880">
            <v>51536988.469999999</v>
          </cell>
          <cell r="F880" t="str">
            <v>403OPSG</v>
          </cell>
          <cell r="G880" t="str">
            <v>403OP</v>
          </cell>
          <cell r="I880">
            <v>32071337.59</v>
          </cell>
        </row>
        <row r="881">
          <cell r="A881" t="str">
            <v>440ID</v>
          </cell>
          <cell r="B881" t="str">
            <v>440</v>
          </cell>
          <cell r="D881">
            <v>67533251.920000002</v>
          </cell>
          <cell r="F881" t="str">
            <v>403OPSG-W</v>
          </cell>
          <cell r="G881" t="str">
            <v>403OP</v>
          </cell>
          <cell r="I881">
            <v>80798658.049999997</v>
          </cell>
        </row>
        <row r="882">
          <cell r="A882" t="str">
            <v>440OR</v>
          </cell>
          <cell r="B882" t="str">
            <v>440</v>
          </cell>
          <cell r="D882">
            <v>547088443.85000002</v>
          </cell>
          <cell r="F882" t="str">
            <v>403OPSSGCT</v>
          </cell>
          <cell r="G882" t="str">
            <v>403OP</v>
          </cell>
          <cell r="I882">
            <v>2623085.48</v>
          </cell>
        </row>
        <row r="883">
          <cell r="A883" t="str">
            <v>440UT</v>
          </cell>
          <cell r="B883" t="str">
            <v>440</v>
          </cell>
          <cell r="D883">
            <v>605615593.59000003</v>
          </cell>
          <cell r="F883" t="str">
            <v>403SPDGP</v>
          </cell>
          <cell r="G883" t="str">
            <v>403SP</v>
          </cell>
          <cell r="I883">
            <v>21215894.629999898</v>
          </cell>
        </row>
        <row r="884">
          <cell r="A884" t="str">
            <v>440WA</v>
          </cell>
          <cell r="B884" t="str">
            <v>440</v>
          </cell>
          <cell r="D884">
            <v>120990323.68000001</v>
          </cell>
          <cell r="F884" t="str">
            <v>403SPDGU</v>
          </cell>
          <cell r="G884" t="str">
            <v>403SP</v>
          </cell>
          <cell r="I884">
            <v>24498302.489999902</v>
          </cell>
        </row>
        <row r="885">
          <cell r="A885" t="str">
            <v>440WYP</v>
          </cell>
          <cell r="B885" t="str">
            <v>440</v>
          </cell>
          <cell r="D885">
            <v>85676459.959999904</v>
          </cell>
          <cell r="F885" t="str">
            <v>403SPSG</v>
          </cell>
          <cell r="G885" t="str">
            <v>403SP</v>
          </cell>
          <cell r="I885">
            <v>77213643.230000004</v>
          </cell>
        </row>
        <row r="886">
          <cell r="A886" t="str">
            <v>440WYU</v>
          </cell>
          <cell r="B886" t="str">
            <v>440</v>
          </cell>
          <cell r="D886">
            <v>12223394.52</v>
          </cell>
          <cell r="F886" t="str">
            <v>403SPSSGCH</v>
          </cell>
          <cell r="G886" t="str">
            <v>403SP</v>
          </cell>
          <cell r="I886">
            <v>7865082.7000000002</v>
          </cell>
        </row>
        <row r="887">
          <cell r="A887" t="str">
            <v>442CA</v>
          </cell>
          <cell r="B887" t="str">
            <v>442</v>
          </cell>
          <cell r="D887">
            <v>47497532.640000001</v>
          </cell>
          <cell r="F887" t="str">
            <v>403TPDGP</v>
          </cell>
          <cell r="G887" t="str">
            <v>403TP</v>
          </cell>
          <cell r="I887">
            <v>11038009.869999999</v>
          </cell>
        </row>
        <row r="888">
          <cell r="A888" t="str">
            <v>442ID</v>
          </cell>
          <cell r="B888" t="str">
            <v>442</v>
          </cell>
          <cell r="D888">
            <v>162177162.33000001</v>
          </cell>
          <cell r="F888" t="str">
            <v>403TPDGU</v>
          </cell>
          <cell r="G888" t="str">
            <v>403TP</v>
          </cell>
          <cell r="I888">
            <v>12421827.6499999</v>
          </cell>
        </row>
        <row r="889">
          <cell r="A889" t="str">
            <v>442OR</v>
          </cell>
          <cell r="B889" t="str">
            <v>442</v>
          </cell>
          <cell r="D889">
            <v>568348073.05999994</v>
          </cell>
          <cell r="F889" t="str">
            <v>403TPSG</v>
          </cell>
          <cell r="G889" t="str">
            <v>403TP</v>
          </cell>
          <cell r="I889">
            <v>61178199.350000001</v>
          </cell>
        </row>
        <row r="890">
          <cell r="A890" t="str">
            <v>442UT</v>
          </cell>
          <cell r="B890" t="str">
            <v>442</v>
          </cell>
          <cell r="D890">
            <v>979839416.27999997</v>
          </cell>
          <cell r="F890" t="str">
            <v>404GPCA</v>
          </cell>
          <cell r="G890" t="str">
            <v>404GP</v>
          </cell>
          <cell r="I890">
            <v>256629.07</v>
          </cell>
        </row>
        <row r="891">
          <cell r="A891" t="str">
            <v>442WA</v>
          </cell>
          <cell r="B891" t="str">
            <v>442</v>
          </cell>
          <cell r="D891">
            <v>157346126.92999899</v>
          </cell>
          <cell r="F891" t="str">
            <v>404GPCN</v>
          </cell>
          <cell r="G891" t="str">
            <v>404GP</v>
          </cell>
          <cell r="I891">
            <v>273366.96999999997</v>
          </cell>
        </row>
        <row r="892">
          <cell r="A892" t="str">
            <v>442WYP</v>
          </cell>
          <cell r="B892" t="str">
            <v>442</v>
          </cell>
          <cell r="D892">
            <v>394491330.32999903</v>
          </cell>
          <cell r="F892" t="str">
            <v>404GPOR</v>
          </cell>
          <cell r="G892" t="str">
            <v>404GP</v>
          </cell>
          <cell r="I892">
            <v>751655.67</v>
          </cell>
        </row>
        <row r="893">
          <cell r="A893" t="str">
            <v>442WYU</v>
          </cell>
          <cell r="B893" t="str">
            <v>442</v>
          </cell>
          <cell r="D893">
            <v>93289096.680000007</v>
          </cell>
          <cell r="F893" t="str">
            <v>404GPSO</v>
          </cell>
          <cell r="G893" t="str">
            <v>404GP</v>
          </cell>
          <cell r="I893">
            <v>1288679.77</v>
          </cell>
        </row>
        <row r="894">
          <cell r="A894" t="str">
            <v>444CA</v>
          </cell>
          <cell r="B894" t="str">
            <v>444</v>
          </cell>
          <cell r="D894">
            <v>433593.09</v>
          </cell>
          <cell r="F894" t="str">
            <v>404GPUT</v>
          </cell>
          <cell r="G894" t="str">
            <v>404GP</v>
          </cell>
          <cell r="I894">
            <v>830.42</v>
          </cell>
        </row>
        <row r="895">
          <cell r="A895" t="str">
            <v>444ID</v>
          </cell>
          <cell r="B895" t="str">
            <v>444</v>
          </cell>
          <cell r="D895">
            <v>498327.05</v>
          </cell>
          <cell r="F895" t="str">
            <v>404GPWA</v>
          </cell>
          <cell r="G895" t="str">
            <v>404GP</v>
          </cell>
          <cell r="I895">
            <v>144952.56</v>
          </cell>
        </row>
        <row r="896">
          <cell r="A896" t="str">
            <v>444OR</v>
          </cell>
          <cell r="B896" t="str">
            <v>444</v>
          </cell>
          <cell r="D896">
            <v>6006233.3099999996</v>
          </cell>
          <cell r="F896" t="str">
            <v>404GPWYP</v>
          </cell>
          <cell r="G896" t="str">
            <v>404GP</v>
          </cell>
          <cell r="I896">
            <v>620033.27</v>
          </cell>
        </row>
        <row r="897">
          <cell r="A897" t="str">
            <v>444UT</v>
          </cell>
          <cell r="B897" t="str">
            <v>444</v>
          </cell>
          <cell r="D897">
            <v>10118431.359999999</v>
          </cell>
          <cell r="F897" t="str">
            <v>404GPWYU</v>
          </cell>
          <cell r="G897" t="str">
            <v>404GP</v>
          </cell>
          <cell r="I897">
            <v>4784.99</v>
          </cell>
        </row>
        <row r="898">
          <cell r="A898" t="str">
            <v>444WA</v>
          </cell>
          <cell r="B898" t="str">
            <v>444</v>
          </cell>
          <cell r="D898">
            <v>1227696.0900000001</v>
          </cell>
          <cell r="F898" t="str">
            <v>404HPSG-P</v>
          </cell>
          <cell r="G898" t="str">
            <v>404HP</v>
          </cell>
          <cell r="I898">
            <v>207709.02</v>
          </cell>
        </row>
        <row r="899">
          <cell r="A899" t="str">
            <v>444WYP</v>
          </cell>
          <cell r="B899" t="str">
            <v>444</v>
          </cell>
          <cell r="D899">
            <v>1640993.7</v>
          </cell>
          <cell r="F899" t="str">
            <v>404HPSG-U</v>
          </cell>
          <cell r="G899" t="str">
            <v>404HP</v>
          </cell>
          <cell r="I899">
            <v>46417.36</v>
          </cell>
        </row>
        <row r="900">
          <cell r="A900" t="str">
            <v>444WYU</v>
          </cell>
          <cell r="B900" t="str">
            <v>444</v>
          </cell>
          <cell r="D900">
            <v>484303.71</v>
          </cell>
          <cell r="F900" t="str">
            <v>404IPCN</v>
          </cell>
          <cell r="G900" t="str">
            <v>404IP</v>
          </cell>
          <cell r="I900">
            <v>5799139.6399999997</v>
          </cell>
        </row>
        <row r="901">
          <cell r="A901" t="str">
            <v>445UT</v>
          </cell>
          <cell r="B901" t="str">
            <v>445</v>
          </cell>
          <cell r="D901">
            <v>19305829.68</v>
          </cell>
          <cell r="F901" t="str">
            <v>404IPDGU</v>
          </cell>
          <cell r="G901" t="str">
            <v>404IP</v>
          </cell>
          <cell r="I901">
            <v>16758.32</v>
          </cell>
        </row>
        <row r="902">
          <cell r="A902" t="str">
            <v>447FERC</v>
          </cell>
          <cell r="B902" t="str">
            <v>447</v>
          </cell>
          <cell r="D902">
            <v>8653248.6300000008</v>
          </cell>
          <cell r="F902" t="str">
            <v>404IPID</v>
          </cell>
          <cell r="G902" t="str">
            <v>404IP</v>
          </cell>
          <cell r="I902">
            <v>20515.11</v>
          </cell>
        </row>
        <row r="903">
          <cell r="A903" t="str">
            <v>447NPCSE</v>
          </cell>
          <cell r="B903" t="str">
            <v>447NPC</v>
          </cell>
          <cell r="D903">
            <v>821829</v>
          </cell>
          <cell r="F903" t="str">
            <v>404IPOR</v>
          </cell>
          <cell r="G903" t="str">
            <v>404IP</v>
          </cell>
          <cell r="I903">
            <v>14163.39</v>
          </cell>
        </row>
        <row r="904">
          <cell r="A904" t="str">
            <v>447NPCSG</v>
          </cell>
          <cell r="B904" t="str">
            <v>447NPC</v>
          </cell>
          <cell r="D904">
            <v>341272115.95999902</v>
          </cell>
          <cell r="F904" t="str">
            <v>404IPSE</v>
          </cell>
          <cell r="G904" t="str">
            <v>404IP</v>
          </cell>
          <cell r="I904">
            <v>35421.85</v>
          </cell>
        </row>
        <row r="905">
          <cell r="A905" t="str">
            <v>447OR</v>
          </cell>
          <cell r="B905" t="str">
            <v>447</v>
          </cell>
          <cell r="D905">
            <v>1017847.63</v>
          </cell>
          <cell r="F905" t="str">
            <v>404IPSG</v>
          </cell>
          <cell r="G905" t="str">
            <v>404IP</v>
          </cell>
          <cell r="I905">
            <v>9563139.8000000007</v>
          </cell>
        </row>
        <row r="906">
          <cell r="A906" t="str">
            <v>447WYP</v>
          </cell>
          <cell r="B906" t="str">
            <v>447</v>
          </cell>
          <cell r="D906">
            <v>27328.07</v>
          </cell>
          <cell r="F906" t="str">
            <v>404IPSG-P</v>
          </cell>
          <cell r="G906" t="str">
            <v>404IP</v>
          </cell>
          <cell r="I906">
            <v>10888642.7999999</v>
          </cell>
        </row>
        <row r="907">
          <cell r="A907" t="str">
            <v>450CA</v>
          </cell>
          <cell r="B907" t="str">
            <v>450</v>
          </cell>
          <cell r="D907">
            <v>276626.33</v>
          </cell>
          <cell r="F907" t="str">
            <v>404IPSG-U</v>
          </cell>
          <cell r="G907" t="str">
            <v>404IP</v>
          </cell>
          <cell r="I907">
            <v>307800.46999999997</v>
          </cell>
        </row>
        <row r="908">
          <cell r="A908" t="str">
            <v>450ID</v>
          </cell>
          <cell r="B908" t="str">
            <v>450</v>
          </cell>
          <cell r="D908">
            <v>416070.58</v>
          </cell>
          <cell r="F908" t="str">
            <v>404IPSO</v>
          </cell>
          <cell r="G908" t="str">
            <v>404IP</v>
          </cell>
          <cell r="I908">
            <v>15520231.029999901</v>
          </cell>
        </row>
        <row r="909">
          <cell r="A909" t="str">
            <v>450OR</v>
          </cell>
          <cell r="B909" t="str">
            <v>450</v>
          </cell>
          <cell r="D909">
            <v>3509392.45</v>
          </cell>
          <cell r="F909" t="str">
            <v>404IPSSGCH</v>
          </cell>
          <cell r="G909" t="str">
            <v>404IP</v>
          </cell>
          <cell r="I909">
            <v>126559.85</v>
          </cell>
        </row>
        <row r="910">
          <cell r="A910" t="str">
            <v>450UT</v>
          </cell>
          <cell r="B910" t="str">
            <v>450</v>
          </cell>
          <cell r="D910">
            <v>2983752.94</v>
          </cell>
          <cell r="F910" t="str">
            <v>404IPUT</v>
          </cell>
          <cell r="G910" t="str">
            <v>404IP</v>
          </cell>
          <cell r="I910">
            <v>12974.38</v>
          </cell>
        </row>
        <row r="911">
          <cell r="A911" t="str">
            <v>450WA</v>
          </cell>
          <cell r="B911" t="str">
            <v>450</v>
          </cell>
          <cell r="D911">
            <v>643684.06999999995</v>
          </cell>
          <cell r="F911" t="str">
            <v>404IPWA</v>
          </cell>
          <cell r="G911" t="str">
            <v>404IP</v>
          </cell>
          <cell r="I911">
            <v>397.24</v>
          </cell>
        </row>
        <row r="912">
          <cell r="A912" t="str">
            <v>450WYP</v>
          </cell>
          <cell r="B912" t="str">
            <v>450</v>
          </cell>
          <cell r="D912">
            <v>510586.01</v>
          </cell>
          <cell r="F912" t="str">
            <v>404IPWYP</v>
          </cell>
          <cell r="G912" t="str">
            <v>404IP</v>
          </cell>
          <cell r="I912">
            <v>145411.38</v>
          </cell>
        </row>
        <row r="913">
          <cell r="A913" t="str">
            <v>450WYU</v>
          </cell>
          <cell r="B913" t="str">
            <v>450</v>
          </cell>
          <cell r="D913">
            <v>105792.33</v>
          </cell>
          <cell r="F913" t="str">
            <v>406SG</v>
          </cell>
          <cell r="G913" t="str">
            <v>406</v>
          </cell>
          <cell r="I913">
            <v>5523969.6900000004</v>
          </cell>
        </row>
        <row r="914">
          <cell r="A914" t="str">
            <v>451CA</v>
          </cell>
          <cell r="B914" t="str">
            <v>451</v>
          </cell>
          <cell r="D914">
            <v>58048.76</v>
          </cell>
          <cell r="F914" t="str">
            <v>407OR</v>
          </cell>
          <cell r="G914" t="str">
            <v>407</v>
          </cell>
          <cell r="I914">
            <v>-5663.45</v>
          </cell>
        </row>
        <row r="915">
          <cell r="A915" t="str">
            <v>451ID</v>
          </cell>
          <cell r="B915" t="str">
            <v>451</v>
          </cell>
          <cell r="D915">
            <v>95901.19</v>
          </cell>
          <cell r="F915" t="str">
            <v>407OTHER</v>
          </cell>
          <cell r="G915" t="str">
            <v>407</v>
          </cell>
          <cell r="I915">
            <v>246351.62</v>
          </cell>
        </row>
        <row r="916">
          <cell r="A916" t="str">
            <v>451OR</v>
          </cell>
          <cell r="B916" t="str">
            <v>451</v>
          </cell>
          <cell r="D916">
            <v>1225005.82</v>
          </cell>
          <cell r="F916" t="str">
            <v>407TROJP</v>
          </cell>
          <cell r="G916" t="str">
            <v>407</v>
          </cell>
          <cell r="I916">
            <v>164210.76</v>
          </cell>
        </row>
        <row r="917">
          <cell r="A917" t="str">
            <v>451SO</v>
          </cell>
          <cell r="B917" t="str">
            <v>451</v>
          </cell>
          <cell r="D917">
            <v>1199.47</v>
          </cell>
          <cell r="F917" t="str">
            <v>407WA</v>
          </cell>
          <cell r="G917" t="str">
            <v>407</v>
          </cell>
          <cell r="I917">
            <v>-22981.26</v>
          </cell>
        </row>
        <row r="918">
          <cell r="A918" t="str">
            <v>451UT</v>
          </cell>
          <cell r="B918" t="str">
            <v>451</v>
          </cell>
          <cell r="D918">
            <v>4068683.98</v>
          </cell>
          <cell r="F918" t="str">
            <v>408CA</v>
          </cell>
          <cell r="G918" t="str">
            <v>408</v>
          </cell>
          <cell r="I918">
            <v>1278584.79</v>
          </cell>
        </row>
        <row r="919">
          <cell r="A919" t="str">
            <v>451WA</v>
          </cell>
          <cell r="B919" t="str">
            <v>451</v>
          </cell>
          <cell r="D919">
            <v>176642.92</v>
          </cell>
          <cell r="F919" t="str">
            <v>408GPS</v>
          </cell>
          <cell r="G919" t="str">
            <v>408</v>
          </cell>
          <cell r="I919">
            <v>112588331.31</v>
          </cell>
        </row>
        <row r="920">
          <cell r="A920" t="str">
            <v>451WYP</v>
          </cell>
          <cell r="B920" t="str">
            <v>451</v>
          </cell>
          <cell r="D920">
            <v>345266.58</v>
          </cell>
          <cell r="F920" t="str">
            <v>408OR</v>
          </cell>
          <cell r="G920" t="str">
            <v>408</v>
          </cell>
          <cell r="I920">
            <v>26116945.949999999</v>
          </cell>
        </row>
        <row r="921">
          <cell r="A921" t="str">
            <v>451WYU</v>
          </cell>
          <cell r="B921" t="str">
            <v>451</v>
          </cell>
          <cell r="D921">
            <v>232757.98</v>
          </cell>
          <cell r="F921" t="str">
            <v>408SE</v>
          </cell>
          <cell r="G921" t="str">
            <v>408</v>
          </cell>
          <cell r="I921">
            <v>776023.22</v>
          </cell>
        </row>
        <row r="922">
          <cell r="A922" t="str">
            <v>453SG</v>
          </cell>
          <cell r="B922" t="str">
            <v>453</v>
          </cell>
          <cell r="D922">
            <v>94873.7</v>
          </cell>
          <cell r="F922" t="str">
            <v>408SO</v>
          </cell>
          <cell r="G922" t="str">
            <v>408</v>
          </cell>
          <cell r="I922">
            <v>9181285.9700000007</v>
          </cell>
        </row>
        <row r="923">
          <cell r="A923" t="str">
            <v>454CA</v>
          </cell>
          <cell r="B923" t="str">
            <v>454</v>
          </cell>
          <cell r="D923">
            <v>549104.51</v>
          </cell>
          <cell r="F923" t="str">
            <v>408UT</v>
          </cell>
          <cell r="G923" t="str">
            <v>408</v>
          </cell>
          <cell r="I923">
            <v>1831.36</v>
          </cell>
        </row>
        <row r="924">
          <cell r="A924" t="str">
            <v>454ID</v>
          </cell>
          <cell r="B924" t="str">
            <v>454</v>
          </cell>
          <cell r="D924">
            <v>195817.96</v>
          </cell>
          <cell r="F924" t="str">
            <v>408WA</v>
          </cell>
          <cell r="G924" t="str">
            <v>408</v>
          </cell>
          <cell r="I924">
            <v>36596.660000000003</v>
          </cell>
        </row>
        <row r="925">
          <cell r="A925" t="str">
            <v>454OR</v>
          </cell>
          <cell r="B925" t="str">
            <v>454</v>
          </cell>
          <cell r="D925">
            <v>5166499.8600000003</v>
          </cell>
          <cell r="F925" t="str">
            <v>408WYP</v>
          </cell>
          <cell r="G925" t="str">
            <v>408</v>
          </cell>
          <cell r="I925">
            <v>1719436.1</v>
          </cell>
        </row>
        <row r="926">
          <cell r="A926" t="str">
            <v>454SG</v>
          </cell>
          <cell r="B926" t="str">
            <v>454</v>
          </cell>
          <cell r="D926">
            <v>5759514.9900000002</v>
          </cell>
          <cell r="F926" t="str">
            <v>40910IBT</v>
          </cell>
          <cell r="G926" t="str">
            <v>40910</v>
          </cell>
          <cell r="I926">
            <v>-138818714</v>
          </cell>
        </row>
        <row r="927">
          <cell r="A927" t="str">
            <v>454SO</v>
          </cell>
          <cell r="B927" t="str">
            <v>454</v>
          </cell>
          <cell r="D927">
            <v>3558706.68</v>
          </cell>
          <cell r="F927" t="str">
            <v>40911IBT</v>
          </cell>
          <cell r="G927" t="str">
            <v>40911</v>
          </cell>
          <cell r="I927">
            <v>-7862714</v>
          </cell>
        </row>
        <row r="928">
          <cell r="A928" t="str">
            <v>454UT</v>
          </cell>
          <cell r="B928" t="str">
            <v>454</v>
          </cell>
          <cell r="D928">
            <v>3449397.26</v>
          </cell>
          <cell r="F928" t="str">
            <v>41140DGU</v>
          </cell>
          <cell r="G928" t="str">
            <v>41140</v>
          </cell>
          <cell r="I928">
            <v>-1874204</v>
          </cell>
        </row>
        <row r="929">
          <cell r="A929" t="str">
            <v>454WA</v>
          </cell>
          <cell r="B929" t="str">
            <v>454</v>
          </cell>
          <cell r="D929">
            <v>1090373.51</v>
          </cell>
          <cell r="F929" t="str">
            <v>41170DGU</v>
          </cell>
          <cell r="G929" t="str">
            <v>41170</v>
          </cell>
          <cell r="I929">
            <v>0</v>
          </cell>
        </row>
        <row r="930">
          <cell r="A930" t="str">
            <v>454WYP</v>
          </cell>
          <cell r="B930" t="str">
            <v>454</v>
          </cell>
          <cell r="D930">
            <v>380720.65</v>
          </cell>
          <cell r="F930" t="str">
            <v>4118SE</v>
          </cell>
          <cell r="G930" t="str">
            <v>4118</v>
          </cell>
          <cell r="I930">
            <v>-164750.39999999999</v>
          </cell>
        </row>
        <row r="931">
          <cell r="A931" t="str">
            <v>454WYU</v>
          </cell>
          <cell r="B931" t="str">
            <v>454</v>
          </cell>
          <cell r="D931">
            <v>19229.73</v>
          </cell>
          <cell r="F931" t="str">
            <v>419OTHER</v>
          </cell>
          <cell r="G931" t="str">
            <v>419</v>
          </cell>
          <cell r="I931">
            <v>0</v>
          </cell>
        </row>
        <row r="932">
          <cell r="A932" t="str">
            <v>456CA</v>
          </cell>
          <cell r="B932" t="str">
            <v>456</v>
          </cell>
          <cell r="D932">
            <v>1785661.39</v>
          </cell>
          <cell r="F932" t="str">
            <v>419SNP</v>
          </cell>
          <cell r="G932" t="str">
            <v>419</v>
          </cell>
          <cell r="I932">
            <v>-46510050.5</v>
          </cell>
        </row>
        <row r="933">
          <cell r="A933" t="str">
            <v>456ID</v>
          </cell>
          <cell r="B933" t="str">
            <v>456</v>
          </cell>
          <cell r="D933">
            <v>5356975.0999999996</v>
          </cell>
          <cell r="F933" t="str">
            <v>421CA</v>
          </cell>
          <cell r="G933" t="str">
            <v>421</v>
          </cell>
          <cell r="I933">
            <v>-3754.8</v>
          </cell>
        </row>
        <row r="934">
          <cell r="A934" t="str">
            <v>456OR</v>
          </cell>
          <cell r="B934" t="str">
            <v>456</v>
          </cell>
          <cell r="D934">
            <v>22316839.41</v>
          </cell>
          <cell r="F934" t="str">
            <v>421DGU</v>
          </cell>
          <cell r="G934" t="str">
            <v>421</v>
          </cell>
          <cell r="I934">
            <v>-26946.560000000001</v>
          </cell>
        </row>
        <row r="935">
          <cell r="A935" t="str">
            <v>456OTHER</v>
          </cell>
          <cell r="B935" t="str">
            <v>456</v>
          </cell>
          <cell r="D935">
            <v>-32947411.530000001</v>
          </cell>
          <cell r="F935" t="str">
            <v>421ID</v>
          </cell>
          <cell r="G935" t="str">
            <v>421</v>
          </cell>
          <cell r="I935">
            <v>0</v>
          </cell>
        </row>
        <row r="936">
          <cell r="A936" t="str">
            <v>456SE</v>
          </cell>
          <cell r="B936" t="str">
            <v>456</v>
          </cell>
          <cell r="D936">
            <v>11310452.43</v>
          </cell>
          <cell r="F936" t="str">
            <v>421OR</v>
          </cell>
          <cell r="G936" t="str">
            <v>421</v>
          </cell>
          <cell r="I936">
            <v>37036.57</v>
          </cell>
        </row>
        <row r="937">
          <cell r="A937" t="str">
            <v>456SG</v>
          </cell>
          <cell r="B937" t="str">
            <v>456</v>
          </cell>
          <cell r="D937">
            <v>163557210.59999999</v>
          </cell>
          <cell r="F937" t="str">
            <v>421OTHER</v>
          </cell>
          <cell r="G937" t="str">
            <v>421</v>
          </cell>
          <cell r="I937">
            <v>0</v>
          </cell>
        </row>
        <row r="938">
          <cell r="A938" t="str">
            <v>456SO</v>
          </cell>
          <cell r="B938" t="str">
            <v>456</v>
          </cell>
          <cell r="D938">
            <v>142330.17000000001</v>
          </cell>
          <cell r="F938" t="str">
            <v>421SO</v>
          </cell>
          <cell r="G938" t="str">
            <v>421</v>
          </cell>
          <cell r="I938">
            <v>-483441.71</v>
          </cell>
        </row>
        <row r="939">
          <cell r="A939" t="str">
            <v>456UT</v>
          </cell>
          <cell r="B939" t="str">
            <v>456</v>
          </cell>
          <cell r="D939">
            <v>49200900.219999902</v>
          </cell>
          <cell r="F939" t="str">
            <v>421WA</v>
          </cell>
          <cell r="G939" t="str">
            <v>421</v>
          </cell>
          <cell r="I939">
            <v>4732.67</v>
          </cell>
        </row>
        <row r="940">
          <cell r="A940" t="str">
            <v>456WA</v>
          </cell>
          <cell r="B940" t="str">
            <v>456</v>
          </cell>
          <cell r="D940">
            <v>8831494</v>
          </cell>
          <cell r="F940" t="str">
            <v>421WYP</v>
          </cell>
          <cell r="G940" t="str">
            <v>421</v>
          </cell>
          <cell r="I940">
            <v>741.1</v>
          </cell>
        </row>
        <row r="941">
          <cell r="A941" t="str">
            <v>456WYP</v>
          </cell>
          <cell r="B941" t="str">
            <v>456</v>
          </cell>
          <cell r="D941">
            <v>4092848.5</v>
          </cell>
          <cell r="F941" t="str">
            <v>427SNP</v>
          </cell>
          <cell r="G941" t="str">
            <v>427</v>
          </cell>
          <cell r="I941">
            <v>364553117.70999998</v>
          </cell>
        </row>
        <row r="942">
          <cell r="A942" t="str">
            <v>456WYU</v>
          </cell>
          <cell r="B942" t="str">
            <v>456</v>
          </cell>
          <cell r="D942">
            <v>24394.41</v>
          </cell>
          <cell r="F942" t="str">
            <v>428SNP</v>
          </cell>
          <cell r="G942" t="str">
            <v>428</v>
          </cell>
          <cell r="I942">
            <v>5680517.6399999997</v>
          </cell>
        </row>
        <row r="943">
          <cell r="A943" t="str">
            <v>500SNPPS</v>
          </cell>
          <cell r="B943" t="str">
            <v>500</v>
          </cell>
          <cell r="D943">
            <v>17070212.140000001</v>
          </cell>
          <cell r="F943" t="str">
            <v>429SNP</v>
          </cell>
          <cell r="G943" t="str">
            <v>429</v>
          </cell>
          <cell r="I943">
            <v>-2718.18</v>
          </cell>
        </row>
        <row r="944">
          <cell r="A944" t="str">
            <v>500SSGCH</v>
          </cell>
          <cell r="B944" t="str">
            <v>500</v>
          </cell>
          <cell r="D944">
            <v>2321399.64</v>
          </cell>
          <cell r="F944" t="str">
            <v>431SNP</v>
          </cell>
          <cell r="G944" t="str">
            <v>431</v>
          </cell>
          <cell r="I944">
            <v>14342093.2999999</v>
          </cell>
        </row>
        <row r="945">
          <cell r="A945" t="str">
            <v>501NPCID</v>
          </cell>
          <cell r="B945" t="str">
            <v>501NPC</v>
          </cell>
          <cell r="D945">
            <v>73044.710000000006</v>
          </cell>
          <cell r="F945" t="str">
            <v>432SNP</v>
          </cell>
          <cell r="G945" t="str">
            <v>432</v>
          </cell>
          <cell r="I945">
            <v>-24643009.829999998</v>
          </cell>
        </row>
        <row r="946">
          <cell r="A946" t="str">
            <v>501NPCSE</v>
          </cell>
          <cell r="B946" t="str">
            <v>501NPC</v>
          </cell>
          <cell r="D946">
            <v>631259025.21000004</v>
          </cell>
          <cell r="F946" t="str">
            <v>440CA</v>
          </cell>
          <cell r="G946" t="str">
            <v>440</v>
          </cell>
          <cell r="I946">
            <v>51536988.469999999</v>
          </cell>
        </row>
        <row r="947">
          <cell r="A947" t="str">
            <v>501NPCSSECH</v>
          </cell>
          <cell r="B947" t="str">
            <v>501NPC</v>
          </cell>
          <cell r="D947">
            <v>51808627.090000004</v>
          </cell>
          <cell r="F947" t="str">
            <v>440ID</v>
          </cell>
          <cell r="G947" t="str">
            <v>440</v>
          </cell>
          <cell r="I947">
            <v>67533251.920000002</v>
          </cell>
        </row>
        <row r="948">
          <cell r="A948" t="str">
            <v>501NPCWYP</v>
          </cell>
          <cell r="B948" t="str">
            <v>501NPC</v>
          </cell>
          <cell r="D948">
            <v>177899.09</v>
          </cell>
          <cell r="F948" t="str">
            <v>440OR</v>
          </cell>
          <cell r="G948" t="str">
            <v>440</v>
          </cell>
          <cell r="I948">
            <v>547088443.85000002</v>
          </cell>
        </row>
        <row r="949">
          <cell r="A949" t="str">
            <v>501SE</v>
          </cell>
          <cell r="B949" t="str">
            <v>501</v>
          </cell>
          <cell r="D949">
            <v>18026897.460000001</v>
          </cell>
          <cell r="F949" t="str">
            <v>440UT</v>
          </cell>
          <cell r="G949" t="str">
            <v>440</v>
          </cell>
          <cell r="I949">
            <v>605615593.59000003</v>
          </cell>
        </row>
        <row r="950">
          <cell r="A950" t="str">
            <v>501SSECH</v>
          </cell>
          <cell r="B950" t="str">
            <v>501</v>
          </cell>
          <cell r="D950">
            <v>2953612.8799999901</v>
          </cell>
          <cell r="F950" t="str">
            <v>440WA</v>
          </cell>
          <cell r="G950" t="str">
            <v>440</v>
          </cell>
          <cell r="I950">
            <v>120990323.68000001</v>
          </cell>
        </row>
        <row r="951">
          <cell r="A951" t="str">
            <v>502SNPPS</v>
          </cell>
          <cell r="B951" t="str">
            <v>502</v>
          </cell>
          <cell r="D951">
            <v>29674171.349999901</v>
          </cell>
          <cell r="F951" t="str">
            <v>440WYP</v>
          </cell>
          <cell r="G951" t="str">
            <v>440</v>
          </cell>
          <cell r="I951">
            <v>85676459.959999904</v>
          </cell>
        </row>
        <row r="952">
          <cell r="A952" t="str">
            <v>502SSGCH</v>
          </cell>
          <cell r="B952" t="str">
            <v>502</v>
          </cell>
          <cell r="D952">
            <v>8463931.4299999997</v>
          </cell>
          <cell r="F952" t="str">
            <v>440WYU</v>
          </cell>
          <cell r="G952" t="str">
            <v>440</v>
          </cell>
          <cell r="I952">
            <v>12223394.52</v>
          </cell>
        </row>
        <row r="953">
          <cell r="A953" t="str">
            <v>503NPCSE</v>
          </cell>
          <cell r="B953" t="str">
            <v>503NPC</v>
          </cell>
          <cell r="D953">
            <v>3583830.11</v>
          </cell>
          <cell r="F953" t="str">
            <v>442CA</v>
          </cell>
          <cell r="G953" t="str">
            <v>442</v>
          </cell>
          <cell r="I953">
            <v>47497532.640000001</v>
          </cell>
        </row>
        <row r="954">
          <cell r="A954" t="str">
            <v>505SNPPS</v>
          </cell>
          <cell r="B954" t="str">
            <v>505</v>
          </cell>
          <cell r="D954">
            <v>3046808.55</v>
          </cell>
          <cell r="F954" t="str">
            <v>442ID</v>
          </cell>
          <cell r="G954" t="str">
            <v>442</v>
          </cell>
          <cell r="I954">
            <v>162177162.33000001</v>
          </cell>
        </row>
        <row r="955">
          <cell r="A955" t="str">
            <v>505SSGCH</v>
          </cell>
          <cell r="B955" t="str">
            <v>505</v>
          </cell>
          <cell r="D955">
            <v>1143719.3400000001</v>
          </cell>
          <cell r="F955" t="str">
            <v>442OR</v>
          </cell>
          <cell r="G955" t="str">
            <v>442</v>
          </cell>
          <cell r="I955">
            <v>568348073.05999994</v>
          </cell>
        </row>
        <row r="956">
          <cell r="A956" t="str">
            <v>506SNPPS</v>
          </cell>
          <cell r="B956" t="str">
            <v>506</v>
          </cell>
          <cell r="D956">
            <v>51029619.100000001</v>
          </cell>
          <cell r="F956" t="str">
            <v>442UT</v>
          </cell>
          <cell r="G956" t="str">
            <v>442</v>
          </cell>
          <cell r="I956">
            <v>979839416.27999997</v>
          </cell>
        </row>
        <row r="957">
          <cell r="A957" t="str">
            <v>506SSGCH</v>
          </cell>
          <cell r="B957" t="str">
            <v>506</v>
          </cell>
          <cell r="D957">
            <v>1677540.12</v>
          </cell>
          <cell r="F957" t="str">
            <v>442WA</v>
          </cell>
          <cell r="G957" t="str">
            <v>442</v>
          </cell>
          <cell r="I957">
            <v>157346126.92999899</v>
          </cell>
        </row>
        <row r="958">
          <cell r="A958" t="str">
            <v>507SNPPS</v>
          </cell>
          <cell r="B958" t="str">
            <v>507</v>
          </cell>
          <cell r="D958">
            <v>277030.59000000003</v>
          </cell>
          <cell r="F958" t="str">
            <v>442WYP</v>
          </cell>
          <cell r="G958" t="str">
            <v>442</v>
          </cell>
          <cell r="I958">
            <v>394491330.32999903</v>
          </cell>
        </row>
        <row r="959">
          <cell r="A959" t="str">
            <v>507SSGCH</v>
          </cell>
          <cell r="B959" t="str">
            <v>507</v>
          </cell>
          <cell r="D959">
            <v>623.22</v>
          </cell>
          <cell r="F959" t="str">
            <v>442WYU</v>
          </cell>
          <cell r="G959" t="str">
            <v>442</v>
          </cell>
          <cell r="I959">
            <v>93289096.680000007</v>
          </cell>
        </row>
        <row r="960">
          <cell r="A960" t="str">
            <v>510SNPPS</v>
          </cell>
          <cell r="B960" t="str">
            <v>510</v>
          </cell>
          <cell r="D960">
            <v>4356102.55</v>
          </cell>
          <cell r="F960" t="str">
            <v>444CA</v>
          </cell>
          <cell r="G960" t="str">
            <v>444</v>
          </cell>
          <cell r="I960">
            <v>433593.09</v>
          </cell>
        </row>
        <row r="961">
          <cell r="A961" t="str">
            <v>510SSGCH</v>
          </cell>
          <cell r="B961" t="str">
            <v>510</v>
          </cell>
          <cell r="D961">
            <v>2009197.5</v>
          </cell>
          <cell r="F961" t="str">
            <v>444ID</v>
          </cell>
          <cell r="G961" t="str">
            <v>444</v>
          </cell>
          <cell r="I961">
            <v>498327.05</v>
          </cell>
        </row>
        <row r="962">
          <cell r="A962" t="str">
            <v>511SNPPS</v>
          </cell>
          <cell r="B962" t="str">
            <v>511</v>
          </cell>
          <cell r="D962">
            <v>22951083.7099999</v>
          </cell>
          <cell r="F962" t="str">
            <v>444OR</v>
          </cell>
          <cell r="G962" t="str">
            <v>444</v>
          </cell>
          <cell r="I962">
            <v>6006233.3099999996</v>
          </cell>
        </row>
        <row r="963">
          <cell r="A963" t="str">
            <v>511SSGCH</v>
          </cell>
          <cell r="B963" t="str">
            <v>511</v>
          </cell>
          <cell r="D963">
            <v>645306.12</v>
          </cell>
          <cell r="F963" t="str">
            <v>444UT</v>
          </cell>
          <cell r="G963" t="str">
            <v>444</v>
          </cell>
          <cell r="I963">
            <v>10118431.359999999</v>
          </cell>
        </row>
        <row r="964">
          <cell r="A964" t="str">
            <v>512SNPPS</v>
          </cell>
          <cell r="B964" t="str">
            <v>512</v>
          </cell>
          <cell r="D964">
            <v>104141439.11999901</v>
          </cell>
          <cell r="F964" t="str">
            <v>444WA</v>
          </cell>
          <cell r="G964" t="str">
            <v>444</v>
          </cell>
          <cell r="I964">
            <v>1227696.0900000001</v>
          </cell>
        </row>
        <row r="965">
          <cell r="A965" t="str">
            <v>512SSGCH</v>
          </cell>
          <cell r="B965" t="str">
            <v>512</v>
          </cell>
          <cell r="D965">
            <v>4986755.2300000004</v>
          </cell>
          <cell r="F965" t="str">
            <v>444WYP</v>
          </cell>
          <cell r="G965" t="str">
            <v>444</v>
          </cell>
          <cell r="I965">
            <v>1640993.7</v>
          </cell>
        </row>
        <row r="966">
          <cell r="A966" t="str">
            <v>513SNPPS</v>
          </cell>
          <cell r="B966" t="str">
            <v>513</v>
          </cell>
          <cell r="D966">
            <v>39206700.9799999</v>
          </cell>
          <cell r="F966" t="str">
            <v>444WYU</v>
          </cell>
          <cell r="G966" t="str">
            <v>444</v>
          </cell>
          <cell r="I966">
            <v>484303.71</v>
          </cell>
        </row>
        <row r="967">
          <cell r="A967" t="str">
            <v>513SSGCH</v>
          </cell>
          <cell r="B967" t="str">
            <v>513</v>
          </cell>
          <cell r="D967">
            <v>692107.01</v>
          </cell>
          <cell r="F967" t="str">
            <v>445UT</v>
          </cell>
          <cell r="G967" t="str">
            <v>445</v>
          </cell>
          <cell r="I967">
            <v>19305829.68</v>
          </cell>
        </row>
        <row r="968">
          <cell r="A968" t="str">
            <v>514SNPPS</v>
          </cell>
          <cell r="B968" t="str">
            <v>514</v>
          </cell>
          <cell r="D968">
            <v>11249895.8999999</v>
          </cell>
          <cell r="F968" t="str">
            <v>447FERC</v>
          </cell>
          <cell r="G968" t="str">
            <v>447</v>
          </cell>
          <cell r="I968">
            <v>8653248.6300000008</v>
          </cell>
        </row>
        <row r="969">
          <cell r="A969" t="str">
            <v>514SSGCH</v>
          </cell>
          <cell r="B969" t="str">
            <v>514</v>
          </cell>
          <cell r="D969">
            <v>2069411.73</v>
          </cell>
          <cell r="F969" t="str">
            <v>447NPCSE</v>
          </cell>
          <cell r="G969" t="str">
            <v>447NPC</v>
          </cell>
          <cell r="I969">
            <v>821829</v>
          </cell>
        </row>
        <row r="970">
          <cell r="A970" t="str">
            <v>535SNPPH-P</v>
          </cell>
          <cell r="B970" t="str">
            <v>535</v>
          </cell>
          <cell r="D970">
            <v>4810569.3063251507</v>
          </cell>
          <cell r="F970" t="str">
            <v>447NPCSG</v>
          </cell>
          <cell r="G970" t="str">
            <v>447NPC</v>
          </cell>
          <cell r="I970">
            <v>341272115.95999902</v>
          </cell>
        </row>
        <row r="971">
          <cell r="A971" t="str">
            <v>535SNPPH-U</v>
          </cell>
          <cell r="B971" t="str">
            <v>535</v>
          </cell>
          <cell r="D971">
            <v>-1023566.2863251512</v>
          </cell>
          <cell r="F971" t="str">
            <v>447OR</v>
          </cell>
          <cell r="G971" t="str">
            <v>447</v>
          </cell>
          <cell r="I971">
            <v>1017847.63</v>
          </cell>
        </row>
        <row r="972">
          <cell r="A972" t="str">
            <v>536SNPPH-P</v>
          </cell>
          <cell r="B972" t="str">
            <v>536</v>
          </cell>
          <cell r="D972">
            <v>257504.4</v>
          </cell>
          <cell r="F972" t="str">
            <v>447SG</v>
          </cell>
          <cell r="G972" t="str">
            <v>447</v>
          </cell>
          <cell r="I972">
            <v>0</v>
          </cell>
        </row>
        <row r="973">
          <cell r="A973" t="str">
            <v>537SNPPH-P</v>
          </cell>
          <cell r="B973" t="str">
            <v>537</v>
          </cell>
          <cell r="D973">
            <v>3435505.4698824165</v>
          </cell>
          <cell r="F973" t="str">
            <v>447WYP</v>
          </cell>
          <cell r="G973" t="str">
            <v>447</v>
          </cell>
          <cell r="I973">
            <v>27328.07</v>
          </cell>
        </row>
        <row r="974">
          <cell r="A974" t="str">
            <v>537SNPPH-U</v>
          </cell>
          <cell r="B974" t="str">
            <v>537</v>
          </cell>
          <cell r="D974">
            <v>261176.22011758317</v>
          </cell>
          <cell r="F974" t="str">
            <v>450CA</v>
          </cell>
          <cell r="G974" t="str">
            <v>450</v>
          </cell>
          <cell r="I974">
            <v>276626.33</v>
          </cell>
        </row>
        <row r="975">
          <cell r="A975" t="str">
            <v>539SNPPH-P</v>
          </cell>
          <cell r="B975" t="str">
            <v>539</v>
          </cell>
          <cell r="D975">
            <v>17115197.601453502</v>
          </cell>
          <cell r="F975" t="str">
            <v>450ID</v>
          </cell>
          <cell r="G975" t="str">
            <v>450</v>
          </cell>
          <cell r="I975">
            <v>416070.58</v>
          </cell>
        </row>
        <row r="976">
          <cell r="A976" t="str">
            <v>539SNPPH-U</v>
          </cell>
          <cell r="B976" t="str">
            <v>539</v>
          </cell>
          <cell r="D976">
            <v>7285781.0885464996</v>
          </cell>
          <cell r="F976" t="str">
            <v>450OR</v>
          </cell>
          <cell r="G976" t="str">
            <v>450</v>
          </cell>
          <cell r="I976">
            <v>3509392.45</v>
          </cell>
        </row>
        <row r="977">
          <cell r="A977" t="str">
            <v>540SNPPH-P</v>
          </cell>
          <cell r="B977" t="str">
            <v>540</v>
          </cell>
          <cell r="D977">
            <v>-412943.8</v>
          </cell>
          <cell r="F977" t="str">
            <v>450UT</v>
          </cell>
          <cell r="G977" t="str">
            <v>450</v>
          </cell>
          <cell r="I977">
            <v>2983752.94</v>
          </cell>
        </row>
        <row r="978">
          <cell r="A978" t="str">
            <v>540SNPPH-U</v>
          </cell>
          <cell r="B978" t="str">
            <v>540</v>
          </cell>
          <cell r="D978">
            <v>8439.41</v>
          </cell>
          <cell r="F978" t="str">
            <v>450WA</v>
          </cell>
          <cell r="G978" t="str">
            <v>450</v>
          </cell>
          <cell r="I978">
            <v>643684.06999999995</v>
          </cell>
        </row>
        <row r="979">
          <cell r="A979" t="str">
            <v>541SNPPH-P</v>
          </cell>
          <cell r="B979" t="str">
            <v>541</v>
          </cell>
          <cell r="D979">
            <v>1890.95</v>
          </cell>
          <cell r="F979" t="str">
            <v>450WYP</v>
          </cell>
          <cell r="G979" t="str">
            <v>450</v>
          </cell>
          <cell r="I979">
            <v>510586.01</v>
          </cell>
        </row>
        <row r="980">
          <cell r="A980" t="str">
            <v>542SNPPH-P</v>
          </cell>
          <cell r="B980" t="str">
            <v>542</v>
          </cell>
          <cell r="D980">
            <v>858900.31</v>
          </cell>
          <cell r="F980" t="str">
            <v>450WYU</v>
          </cell>
          <cell r="G980" t="str">
            <v>450</v>
          </cell>
          <cell r="I980">
            <v>105792.33</v>
          </cell>
        </row>
        <row r="981">
          <cell r="A981" t="str">
            <v>542SNPPH-U</v>
          </cell>
          <cell r="B981" t="str">
            <v>542</v>
          </cell>
          <cell r="D981">
            <v>171218.52</v>
          </cell>
          <cell r="F981" t="str">
            <v>451CA</v>
          </cell>
          <cell r="G981" t="str">
            <v>451</v>
          </cell>
          <cell r="I981">
            <v>58048.76</v>
          </cell>
        </row>
        <row r="982">
          <cell r="A982" t="str">
            <v>543SNPPH-P</v>
          </cell>
          <cell r="B982" t="str">
            <v>543</v>
          </cell>
          <cell r="D982">
            <v>1754987.76</v>
          </cell>
          <cell r="F982" t="str">
            <v>451ID</v>
          </cell>
          <cell r="G982" t="str">
            <v>451</v>
          </cell>
          <cell r="I982">
            <v>95901.19</v>
          </cell>
        </row>
        <row r="983">
          <cell r="A983" t="str">
            <v>543SNPPH-U</v>
          </cell>
          <cell r="B983" t="str">
            <v>543</v>
          </cell>
          <cell r="D983">
            <v>675124.73</v>
          </cell>
          <cell r="F983" t="str">
            <v>451OR</v>
          </cell>
          <cell r="G983" t="str">
            <v>451</v>
          </cell>
          <cell r="I983">
            <v>1225005.82</v>
          </cell>
        </row>
        <row r="984">
          <cell r="A984" t="str">
            <v>544SNPPH-P</v>
          </cell>
          <cell r="B984" t="str">
            <v>544</v>
          </cell>
          <cell r="D984">
            <v>2117531.79</v>
          </cell>
          <cell r="F984" t="str">
            <v>451SO</v>
          </cell>
          <cell r="G984" t="str">
            <v>451</v>
          </cell>
          <cell r="I984">
            <v>1199.47</v>
          </cell>
        </row>
        <row r="985">
          <cell r="A985" t="str">
            <v>544SNPPH-U</v>
          </cell>
          <cell r="B985" t="str">
            <v>544</v>
          </cell>
          <cell r="D985">
            <v>436216.76</v>
          </cell>
          <cell r="F985" t="str">
            <v>451UT</v>
          </cell>
          <cell r="G985" t="str">
            <v>451</v>
          </cell>
          <cell r="I985">
            <v>4068683.98</v>
          </cell>
        </row>
        <row r="986">
          <cell r="A986" t="str">
            <v>545SNPPH-P</v>
          </cell>
          <cell r="B986" t="str">
            <v>545</v>
          </cell>
          <cell r="D986">
            <v>2152266.7707244097</v>
          </cell>
          <cell r="F986" t="str">
            <v>451WA</v>
          </cell>
          <cell r="G986" t="str">
            <v>451</v>
          </cell>
          <cell r="I986">
            <v>176642.92</v>
          </cell>
        </row>
        <row r="987">
          <cell r="A987" t="str">
            <v>545SNPPH-U</v>
          </cell>
          <cell r="B987" t="str">
            <v>545</v>
          </cell>
          <cell r="D987">
            <v>809414.16927559034</v>
          </cell>
          <cell r="F987" t="str">
            <v>451WYP</v>
          </cell>
          <cell r="G987" t="str">
            <v>451</v>
          </cell>
          <cell r="I987">
            <v>345266.58</v>
          </cell>
        </row>
        <row r="988">
          <cell r="A988" t="str">
            <v>546SNPPO</v>
          </cell>
          <cell r="B988" t="str">
            <v>546</v>
          </cell>
          <cell r="D988">
            <v>429811.1</v>
          </cell>
          <cell r="F988" t="str">
            <v>451WYU</v>
          </cell>
          <cell r="G988" t="str">
            <v>451</v>
          </cell>
          <cell r="I988">
            <v>232757.98</v>
          </cell>
        </row>
        <row r="989">
          <cell r="A989" t="str">
            <v>547NPCSE</v>
          </cell>
          <cell r="B989" t="str">
            <v>547NPC</v>
          </cell>
          <cell r="D989">
            <v>355560076.27999997</v>
          </cell>
          <cell r="F989" t="str">
            <v>453SG</v>
          </cell>
          <cell r="G989" t="str">
            <v>453</v>
          </cell>
          <cell r="I989">
            <v>94873.7</v>
          </cell>
        </row>
        <row r="990">
          <cell r="A990" t="str">
            <v>547NPCSSECT</v>
          </cell>
          <cell r="B990" t="str">
            <v>547NPC</v>
          </cell>
          <cell r="D990">
            <v>11760825.890000001</v>
          </cell>
          <cell r="F990" t="str">
            <v>454CA</v>
          </cell>
          <cell r="G990" t="str">
            <v>454</v>
          </cell>
          <cell r="I990">
            <v>549104.51</v>
          </cell>
        </row>
        <row r="991">
          <cell r="A991" t="str">
            <v>548SNPPO</v>
          </cell>
          <cell r="B991" t="str">
            <v>548</v>
          </cell>
          <cell r="D991">
            <v>14419959.449999999</v>
          </cell>
          <cell r="F991" t="str">
            <v>454ID</v>
          </cell>
          <cell r="G991" t="str">
            <v>454</v>
          </cell>
          <cell r="I991">
            <v>195817.96</v>
          </cell>
        </row>
        <row r="992">
          <cell r="A992" t="str">
            <v>548SSGCT</v>
          </cell>
          <cell r="B992" t="str">
            <v>548</v>
          </cell>
          <cell r="D992">
            <v>948474.52</v>
          </cell>
          <cell r="F992" t="str">
            <v>454OR</v>
          </cell>
          <cell r="G992" t="str">
            <v>454</v>
          </cell>
          <cell r="I992">
            <v>5166499.8600000003</v>
          </cell>
        </row>
        <row r="993">
          <cell r="A993" t="str">
            <v>549SNPPO</v>
          </cell>
          <cell r="B993" t="str">
            <v>549</v>
          </cell>
          <cell r="D993">
            <v>4436535.1900000004</v>
          </cell>
          <cell r="F993" t="str">
            <v>454SG</v>
          </cell>
          <cell r="G993" t="str">
            <v>454</v>
          </cell>
          <cell r="I993">
            <v>5759514.9900000002</v>
          </cell>
        </row>
        <row r="994">
          <cell r="A994" t="str">
            <v>549SNPPO-W</v>
          </cell>
          <cell r="B994" t="str">
            <v>549</v>
          </cell>
          <cell r="D994">
            <v>16853095.629999898</v>
          </cell>
          <cell r="F994" t="str">
            <v>454SO</v>
          </cell>
          <cell r="G994" t="str">
            <v>454</v>
          </cell>
          <cell r="I994">
            <v>3558706.68</v>
          </cell>
        </row>
        <row r="995">
          <cell r="A995" t="str">
            <v>550SNPPO</v>
          </cell>
          <cell r="B995" t="str">
            <v>550</v>
          </cell>
          <cell r="D995">
            <v>276397.40000000002</v>
          </cell>
          <cell r="F995" t="str">
            <v>454UT</v>
          </cell>
          <cell r="G995" t="str">
            <v>454</v>
          </cell>
          <cell r="I995">
            <v>3449397.26</v>
          </cell>
        </row>
        <row r="996">
          <cell r="A996" t="str">
            <v>550SNPPO-W</v>
          </cell>
          <cell r="B996" t="str">
            <v>550</v>
          </cell>
          <cell r="D996">
            <v>3977470.21</v>
          </cell>
          <cell r="F996" t="str">
            <v>454WA</v>
          </cell>
          <cell r="G996" t="str">
            <v>454</v>
          </cell>
          <cell r="I996">
            <v>1090373.51</v>
          </cell>
        </row>
        <row r="997">
          <cell r="A997" t="str">
            <v>552SNPPO</v>
          </cell>
          <cell r="B997" t="str">
            <v>552</v>
          </cell>
          <cell r="D997">
            <v>2790017.66</v>
          </cell>
          <cell r="F997" t="str">
            <v>454WYP</v>
          </cell>
          <cell r="G997" t="str">
            <v>454</v>
          </cell>
          <cell r="I997">
            <v>380720.65</v>
          </cell>
        </row>
        <row r="998">
          <cell r="A998" t="str">
            <v>552SSGCT</v>
          </cell>
          <cell r="B998" t="str">
            <v>552</v>
          </cell>
          <cell r="D998">
            <v>148930.37</v>
          </cell>
          <cell r="F998" t="str">
            <v>454WYU</v>
          </cell>
          <cell r="G998" t="str">
            <v>454</v>
          </cell>
          <cell r="I998">
            <v>19229.73</v>
          </cell>
        </row>
        <row r="999">
          <cell r="A999" t="str">
            <v>553SNPPO</v>
          </cell>
          <cell r="B999" t="str">
            <v>553</v>
          </cell>
          <cell r="D999">
            <v>6686859.6299999999</v>
          </cell>
          <cell r="F999" t="str">
            <v>456CA</v>
          </cell>
          <cell r="G999" t="str">
            <v>456</v>
          </cell>
          <cell r="I999">
            <v>1785661.39</v>
          </cell>
        </row>
        <row r="1000">
          <cell r="A1000" t="str">
            <v>553SNPPO-W</v>
          </cell>
          <cell r="B1000" t="str">
            <v>553</v>
          </cell>
          <cell r="D1000">
            <v>3299935.19</v>
          </cell>
          <cell r="F1000" t="str">
            <v>456ID</v>
          </cell>
          <cell r="G1000" t="str">
            <v>456</v>
          </cell>
          <cell r="I1000">
            <v>5356975.0999999996</v>
          </cell>
        </row>
        <row r="1001">
          <cell r="A1001" t="str">
            <v>553SSGCT</v>
          </cell>
          <cell r="B1001" t="str">
            <v>553</v>
          </cell>
          <cell r="D1001">
            <v>931802.27</v>
          </cell>
          <cell r="F1001" t="str">
            <v>456OR</v>
          </cell>
          <cell r="G1001" t="str">
            <v>456</v>
          </cell>
          <cell r="I1001">
            <v>22316839.41</v>
          </cell>
        </row>
        <row r="1002">
          <cell r="A1002" t="str">
            <v>554SNPPO</v>
          </cell>
          <cell r="B1002" t="str">
            <v>554</v>
          </cell>
          <cell r="D1002">
            <v>1064214.6200000001</v>
          </cell>
          <cell r="F1002" t="str">
            <v>456OTHER</v>
          </cell>
          <cell r="G1002" t="str">
            <v>456</v>
          </cell>
          <cell r="I1002">
            <v>-32947411.530000001</v>
          </cell>
        </row>
        <row r="1003">
          <cell r="A1003" t="str">
            <v>554SNPPO-W</v>
          </cell>
          <cell r="B1003" t="str">
            <v>554</v>
          </cell>
          <cell r="D1003">
            <v>3459131.74</v>
          </cell>
          <cell r="F1003" t="str">
            <v>456SE</v>
          </cell>
          <cell r="G1003" t="str">
            <v>456</v>
          </cell>
          <cell r="I1003">
            <v>11310452.43</v>
          </cell>
        </row>
        <row r="1004">
          <cell r="A1004" t="str">
            <v>554SSGCT</v>
          </cell>
          <cell r="B1004" t="str">
            <v>554</v>
          </cell>
          <cell r="D1004">
            <v>260389.57</v>
          </cell>
          <cell r="F1004" t="str">
            <v>456SG</v>
          </cell>
          <cell r="G1004" t="str">
            <v>456</v>
          </cell>
          <cell r="I1004">
            <v>163557210.59999999</v>
          </cell>
        </row>
        <row r="1005">
          <cell r="A1005" t="str">
            <v>555ID</v>
          </cell>
          <cell r="B1005" t="str">
            <v>555</v>
          </cell>
          <cell r="D1005">
            <v>-1270838.21</v>
          </cell>
          <cell r="F1005" t="str">
            <v>456SO</v>
          </cell>
          <cell r="G1005" t="str">
            <v>456</v>
          </cell>
          <cell r="I1005">
            <v>142330.17000000001</v>
          </cell>
        </row>
        <row r="1006">
          <cell r="A1006" t="str">
            <v>555NPCSE</v>
          </cell>
          <cell r="B1006" t="str">
            <v>555NPC</v>
          </cell>
          <cell r="D1006">
            <v>28314560.780000001</v>
          </cell>
          <cell r="F1006" t="str">
            <v>456UT</v>
          </cell>
          <cell r="G1006" t="str">
            <v>456</v>
          </cell>
          <cell r="I1006">
            <v>49200900.219999902</v>
          </cell>
        </row>
        <row r="1007">
          <cell r="A1007" t="str">
            <v>555NPCSG</v>
          </cell>
          <cell r="B1007" t="str">
            <v>555NPC</v>
          </cell>
          <cell r="D1007">
            <v>406701707.19999999</v>
          </cell>
          <cell r="F1007" t="str">
            <v>456WA</v>
          </cell>
          <cell r="G1007" t="str">
            <v>456</v>
          </cell>
          <cell r="I1007">
            <v>8831494</v>
          </cell>
        </row>
        <row r="1008">
          <cell r="A1008" t="str">
            <v>555OR</v>
          </cell>
          <cell r="B1008" t="str">
            <v>555</v>
          </cell>
          <cell r="D1008">
            <v>-27060767.289999899</v>
          </cell>
          <cell r="F1008" t="str">
            <v>456WYP</v>
          </cell>
          <cell r="G1008" t="str">
            <v>456</v>
          </cell>
          <cell r="I1008">
            <v>4092848.5</v>
          </cell>
        </row>
        <row r="1009">
          <cell r="A1009" t="str">
            <v>555WA</v>
          </cell>
          <cell r="B1009" t="str">
            <v>555</v>
          </cell>
          <cell r="D1009">
            <v>-8423394.8999999892</v>
          </cell>
          <cell r="F1009" t="str">
            <v>456WYU</v>
          </cell>
          <cell r="G1009" t="str">
            <v>456</v>
          </cell>
          <cell r="I1009">
            <v>24394.41</v>
          </cell>
        </row>
        <row r="1010">
          <cell r="A1010" t="str">
            <v>556SG</v>
          </cell>
          <cell r="B1010" t="str">
            <v>556</v>
          </cell>
          <cell r="D1010">
            <v>1744114.44</v>
          </cell>
          <cell r="F1010" t="str">
            <v>500SNPPS</v>
          </cell>
          <cell r="G1010" t="str">
            <v>500</v>
          </cell>
          <cell r="I1010">
            <v>17070212.140000001</v>
          </cell>
        </row>
        <row r="1011">
          <cell r="A1011" t="str">
            <v>557ID</v>
          </cell>
          <cell r="B1011" t="str">
            <v>557</v>
          </cell>
          <cell r="D1011">
            <v>-32973.24</v>
          </cell>
          <cell r="F1011" t="str">
            <v>500SSGCH</v>
          </cell>
          <cell r="G1011" t="str">
            <v>500</v>
          </cell>
          <cell r="I1011">
            <v>2321399.64</v>
          </cell>
        </row>
        <row r="1012">
          <cell r="A1012" t="str">
            <v>557OR</v>
          </cell>
          <cell r="B1012" t="str">
            <v>557</v>
          </cell>
          <cell r="D1012">
            <v>-53813.04</v>
          </cell>
          <cell r="F1012" t="str">
            <v>501NPCID</v>
          </cell>
          <cell r="G1012" t="str">
            <v>501NPC</v>
          </cell>
          <cell r="I1012">
            <v>73044.710000000006</v>
          </cell>
        </row>
        <row r="1013">
          <cell r="A1013" t="str">
            <v>557SE</v>
          </cell>
          <cell r="B1013" t="str">
            <v>557</v>
          </cell>
          <cell r="D1013">
            <v>4237175.62</v>
          </cell>
          <cell r="F1013" t="str">
            <v>501NPCSE</v>
          </cell>
          <cell r="G1013" t="str">
            <v>501NPC</v>
          </cell>
          <cell r="I1013">
            <v>631259025.21000004</v>
          </cell>
        </row>
        <row r="1014">
          <cell r="A1014" t="str">
            <v>557SG</v>
          </cell>
          <cell r="B1014" t="str">
            <v>557</v>
          </cell>
          <cell r="D1014">
            <v>59223158.719999902</v>
          </cell>
          <cell r="F1014" t="str">
            <v>501NPCSSECH</v>
          </cell>
          <cell r="G1014" t="str">
            <v>501NPC</v>
          </cell>
          <cell r="I1014">
            <v>51808627.090000004</v>
          </cell>
        </row>
        <row r="1015">
          <cell r="A1015" t="str">
            <v>557SGCT</v>
          </cell>
          <cell r="B1015" t="str">
            <v>557</v>
          </cell>
          <cell r="D1015">
            <v>1122425.04</v>
          </cell>
          <cell r="F1015" t="str">
            <v>501NPCWYP</v>
          </cell>
          <cell r="G1015" t="str">
            <v>501NPC</v>
          </cell>
          <cell r="I1015">
            <v>177899.09</v>
          </cell>
        </row>
        <row r="1016">
          <cell r="A1016" t="str">
            <v>557WA</v>
          </cell>
          <cell r="B1016" t="str">
            <v>557</v>
          </cell>
          <cell r="D1016">
            <v>-97006.2</v>
          </cell>
          <cell r="F1016" t="str">
            <v>501SE</v>
          </cell>
          <cell r="G1016" t="str">
            <v>501</v>
          </cell>
          <cell r="I1016">
            <v>18026897.460000001</v>
          </cell>
        </row>
        <row r="1017">
          <cell r="A1017" t="str">
            <v>560SNPT</v>
          </cell>
          <cell r="B1017" t="str">
            <v>560</v>
          </cell>
          <cell r="D1017">
            <v>5689656.5199999996</v>
          </cell>
          <cell r="F1017" t="str">
            <v>501SSECH</v>
          </cell>
          <cell r="G1017" t="str">
            <v>501</v>
          </cell>
          <cell r="I1017">
            <v>2953612.8799999901</v>
          </cell>
        </row>
        <row r="1018">
          <cell r="A1018" t="str">
            <v>561SNPT</v>
          </cell>
          <cell r="B1018" t="str">
            <v>561</v>
          </cell>
          <cell r="D1018">
            <v>9748552.0299999993</v>
          </cell>
          <cell r="F1018" t="str">
            <v>502SNPPS</v>
          </cell>
          <cell r="G1018" t="str">
            <v>502</v>
          </cell>
          <cell r="I1018">
            <v>29674171.349999901</v>
          </cell>
        </row>
        <row r="1019">
          <cell r="A1019" t="str">
            <v>562SNPT</v>
          </cell>
          <cell r="B1019" t="str">
            <v>562</v>
          </cell>
          <cell r="D1019">
            <v>2647394.9</v>
          </cell>
          <cell r="F1019" t="str">
            <v>502SSGCH</v>
          </cell>
          <cell r="G1019" t="str">
            <v>502</v>
          </cell>
          <cell r="I1019">
            <v>8463931.4299999997</v>
          </cell>
        </row>
        <row r="1020">
          <cell r="A1020" t="str">
            <v>563SNPT</v>
          </cell>
          <cell r="B1020" t="str">
            <v>563</v>
          </cell>
          <cell r="D1020">
            <v>259051.02</v>
          </cell>
          <cell r="F1020" t="str">
            <v>503NPCSE</v>
          </cell>
          <cell r="G1020" t="str">
            <v>503NPC</v>
          </cell>
          <cell r="I1020">
            <v>3583830.11</v>
          </cell>
        </row>
        <row r="1021">
          <cell r="A1021" t="str">
            <v>565NPCSE</v>
          </cell>
          <cell r="B1021" t="str">
            <v>565NPC</v>
          </cell>
          <cell r="D1021">
            <v>8251909.6500000004</v>
          </cell>
          <cell r="F1021" t="str">
            <v>505SNPPS</v>
          </cell>
          <cell r="G1021" t="str">
            <v>505</v>
          </cell>
          <cell r="I1021">
            <v>3046808.55</v>
          </cell>
        </row>
        <row r="1022">
          <cell r="A1022" t="str">
            <v>565NPCSG</v>
          </cell>
          <cell r="B1022" t="str">
            <v>565NPC</v>
          </cell>
          <cell r="D1022">
            <v>129982944.529999</v>
          </cell>
          <cell r="F1022" t="str">
            <v>505SSGCH</v>
          </cell>
          <cell r="G1022" t="str">
            <v>505</v>
          </cell>
          <cell r="I1022">
            <v>1143719.3400000001</v>
          </cell>
        </row>
        <row r="1023">
          <cell r="A1023" t="str">
            <v>566SNPT</v>
          </cell>
          <cell r="B1023" t="str">
            <v>566</v>
          </cell>
          <cell r="D1023">
            <v>3568851.21999999</v>
          </cell>
          <cell r="F1023" t="str">
            <v>506SNPPS</v>
          </cell>
          <cell r="G1023" t="str">
            <v>506</v>
          </cell>
          <cell r="I1023">
            <v>51029619.100000001</v>
          </cell>
        </row>
        <row r="1024">
          <cell r="A1024" t="str">
            <v>567SNPT</v>
          </cell>
          <cell r="B1024" t="str">
            <v>567</v>
          </cell>
          <cell r="D1024">
            <v>2549553.3199999998</v>
          </cell>
          <cell r="F1024" t="str">
            <v>506SSGCH</v>
          </cell>
          <cell r="G1024" t="str">
            <v>506</v>
          </cell>
          <cell r="I1024">
            <v>1677540.12</v>
          </cell>
        </row>
        <row r="1025">
          <cell r="A1025" t="str">
            <v>568SNPT</v>
          </cell>
          <cell r="B1025" t="str">
            <v>568</v>
          </cell>
          <cell r="D1025">
            <v>2060725.7</v>
          </cell>
          <cell r="F1025" t="str">
            <v>507SNPPS</v>
          </cell>
          <cell r="G1025" t="str">
            <v>507</v>
          </cell>
          <cell r="I1025">
            <v>277030.59000000003</v>
          </cell>
        </row>
        <row r="1026">
          <cell r="A1026" t="str">
            <v>569SNPT</v>
          </cell>
          <cell r="B1026" t="str">
            <v>569</v>
          </cell>
          <cell r="D1026">
            <v>4579242.7699999996</v>
          </cell>
          <cell r="F1026" t="str">
            <v>507SSGCH</v>
          </cell>
          <cell r="G1026" t="str">
            <v>507</v>
          </cell>
          <cell r="I1026">
            <v>623.22</v>
          </cell>
        </row>
        <row r="1027">
          <cell r="A1027" t="str">
            <v>570SNPT</v>
          </cell>
          <cell r="B1027" t="str">
            <v>570</v>
          </cell>
          <cell r="D1027">
            <v>11231342.560000001</v>
          </cell>
          <cell r="F1027" t="str">
            <v>510SNPPS</v>
          </cell>
          <cell r="G1027" t="str">
            <v>510</v>
          </cell>
          <cell r="I1027">
            <v>4356102.55</v>
          </cell>
        </row>
        <row r="1028">
          <cell r="A1028" t="str">
            <v>571SNPT</v>
          </cell>
          <cell r="B1028" t="str">
            <v>571</v>
          </cell>
          <cell r="D1028">
            <v>22369881.219999898</v>
          </cell>
          <cell r="F1028" t="str">
            <v>510SSGCH</v>
          </cell>
          <cell r="G1028" t="str">
            <v>510</v>
          </cell>
          <cell r="I1028">
            <v>2009197.5</v>
          </cell>
        </row>
        <row r="1029">
          <cell r="A1029" t="str">
            <v>572SNPT</v>
          </cell>
          <cell r="B1029" t="str">
            <v>572</v>
          </cell>
          <cell r="D1029">
            <v>169531.16</v>
          </cell>
          <cell r="F1029" t="str">
            <v>511SNPPS</v>
          </cell>
          <cell r="G1029" t="str">
            <v>511</v>
          </cell>
          <cell r="I1029">
            <v>22951083.7099999</v>
          </cell>
        </row>
        <row r="1030">
          <cell r="A1030" t="str">
            <v>573SNPT</v>
          </cell>
          <cell r="B1030" t="str">
            <v>573</v>
          </cell>
          <cell r="D1030">
            <v>1607371.77</v>
          </cell>
          <cell r="F1030" t="str">
            <v>511SSGCH</v>
          </cell>
          <cell r="G1030" t="str">
            <v>511</v>
          </cell>
          <cell r="I1030">
            <v>645306.12</v>
          </cell>
        </row>
        <row r="1031">
          <cell r="A1031" t="str">
            <v>580CA</v>
          </cell>
          <cell r="B1031" t="str">
            <v>580</v>
          </cell>
          <cell r="D1031">
            <v>33814.31</v>
          </cell>
          <cell r="F1031" t="str">
            <v>512SNPPS</v>
          </cell>
          <cell r="G1031" t="str">
            <v>512</v>
          </cell>
          <cell r="I1031">
            <v>104141439.11999901</v>
          </cell>
        </row>
        <row r="1032">
          <cell r="A1032" t="str">
            <v>580ID</v>
          </cell>
          <cell r="B1032" t="str">
            <v>580</v>
          </cell>
          <cell r="D1032">
            <v>-35961.82</v>
          </cell>
          <cell r="F1032" t="str">
            <v>512SSGCH</v>
          </cell>
          <cell r="G1032" t="str">
            <v>512</v>
          </cell>
          <cell r="I1032">
            <v>4986755.2300000004</v>
          </cell>
        </row>
        <row r="1033">
          <cell r="A1033" t="str">
            <v>580OR</v>
          </cell>
          <cell r="B1033" t="str">
            <v>580</v>
          </cell>
          <cell r="D1033">
            <v>35247.370000000003</v>
          </cell>
          <cell r="F1033" t="str">
            <v>513SNPPS</v>
          </cell>
          <cell r="G1033" t="str">
            <v>513</v>
          </cell>
          <cell r="I1033">
            <v>39206700.9799999</v>
          </cell>
        </row>
        <row r="1034">
          <cell r="A1034" t="str">
            <v>580SNPD</v>
          </cell>
          <cell r="B1034" t="str">
            <v>580</v>
          </cell>
          <cell r="D1034">
            <v>14770333.8999999</v>
          </cell>
          <cell r="F1034" t="str">
            <v>513SSGCH</v>
          </cell>
          <cell r="G1034" t="str">
            <v>513</v>
          </cell>
          <cell r="I1034">
            <v>692107.01</v>
          </cell>
        </row>
        <row r="1035">
          <cell r="A1035" t="str">
            <v>580UT</v>
          </cell>
          <cell r="B1035" t="str">
            <v>580</v>
          </cell>
          <cell r="D1035">
            <v>42638.04</v>
          </cell>
          <cell r="F1035" t="str">
            <v>514SNPPS</v>
          </cell>
          <cell r="G1035" t="str">
            <v>514</v>
          </cell>
          <cell r="I1035">
            <v>11249895.8999999</v>
          </cell>
        </row>
        <row r="1036">
          <cell r="A1036" t="str">
            <v>580WA</v>
          </cell>
          <cell r="B1036" t="str">
            <v>580</v>
          </cell>
          <cell r="D1036">
            <v>29749.63</v>
          </cell>
          <cell r="F1036" t="str">
            <v>514SSGCH</v>
          </cell>
          <cell r="G1036" t="str">
            <v>514</v>
          </cell>
          <cell r="I1036">
            <v>2069411.73</v>
          </cell>
        </row>
        <row r="1037">
          <cell r="A1037" t="str">
            <v>580WYP</v>
          </cell>
          <cell r="B1037" t="str">
            <v>580</v>
          </cell>
          <cell r="D1037">
            <v>-10617.59</v>
          </cell>
          <cell r="F1037" t="str">
            <v>535SNPPH-P</v>
          </cell>
          <cell r="G1037" t="str">
            <v>535</v>
          </cell>
          <cell r="I1037">
            <v>4810569.3063251507</v>
          </cell>
        </row>
        <row r="1038">
          <cell r="A1038" t="str">
            <v>581SNPD</v>
          </cell>
          <cell r="B1038" t="str">
            <v>581</v>
          </cell>
          <cell r="D1038">
            <v>13254105.329999899</v>
          </cell>
          <cell r="F1038" t="str">
            <v>535SNPPH-U</v>
          </cell>
          <cell r="G1038" t="str">
            <v>535</v>
          </cell>
          <cell r="I1038">
            <v>-1023566.2863251512</v>
          </cell>
        </row>
        <row r="1039">
          <cell r="A1039" t="str">
            <v>582CA</v>
          </cell>
          <cell r="B1039" t="str">
            <v>582</v>
          </cell>
          <cell r="D1039">
            <v>64232.33</v>
          </cell>
          <cell r="F1039" t="str">
            <v>536SNPPH-P</v>
          </cell>
          <cell r="G1039" t="str">
            <v>536</v>
          </cell>
          <cell r="I1039">
            <v>257504.4</v>
          </cell>
        </row>
        <row r="1040">
          <cell r="A1040" t="str">
            <v>582ID</v>
          </cell>
          <cell r="B1040" t="str">
            <v>582</v>
          </cell>
          <cell r="D1040">
            <v>292041.01</v>
          </cell>
          <cell r="F1040" t="str">
            <v>537SNPPH-P</v>
          </cell>
          <cell r="G1040" t="str">
            <v>537</v>
          </cell>
          <cell r="I1040">
            <v>3435505.4698824165</v>
          </cell>
        </row>
        <row r="1041">
          <cell r="A1041" t="str">
            <v>582OR</v>
          </cell>
          <cell r="B1041" t="str">
            <v>582</v>
          </cell>
          <cell r="D1041">
            <v>1253875.45</v>
          </cell>
          <cell r="F1041" t="str">
            <v>537SNPPH-U</v>
          </cell>
          <cell r="G1041" t="str">
            <v>537</v>
          </cell>
          <cell r="I1041">
            <v>261176.22011758317</v>
          </cell>
        </row>
        <row r="1042">
          <cell r="A1042" t="str">
            <v>582SNPD</v>
          </cell>
          <cell r="B1042" t="str">
            <v>582</v>
          </cell>
          <cell r="D1042">
            <v>38529.519999999997</v>
          </cell>
          <cell r="F1042" t="str">
            <v>539SNPPH-P</v>
          </cell>
          <cell r="G1042" t="str">
            <v>539</v>
          </cell>
          <cell r="I1042">
            <v>17115197.601453502</v>
          </cell>
        </row>
        <row r="1043">
          <cell r="A1043" t="str">
            <v>582UT</v>
          </cell>
          <cell r="B1043" t="str">
            <v>582</v>
          </cell>
          <cell r="D1043">
            <v>1666474.35</v>
          </cell>
          <cell r="F1043" t="str">
            <v>539SNPPH-U</v>
          </cell>
          <cell r="G1043" t="str">
            <v>539</v>
          </cell>
          <cell r="I1043">
            <v>7285781.0885464996</v>
          </cell>
        </row>
        <row r="1044">
          <cell r="A1044" t="str">
            <v>582WA</v>
          </cell>
          <cell r="B1044" t="str">
            <v>582</v>
          </cell>
          <cell r="D1044">
            <v>260160.26</v>
          </cell>
          <cell r="F1044" t="str">
            <v>540SNPPH-P</v>
          </cell>
          <cell r="G1044" t="str">
            <v>540</v>
          </cell>
          <cell r="I1044">
            <v>-412943.8</v>
          </cell>
        </row>
        <row r="1045">
          <cell r="A1045" t="str">
            <v>582WYP</v>
          </cell>
          <cell r="B1045" t="str">
            <v>582</v>
          </cell>
          <cell r="D1045">
            <v>631225.73</v>
          </cell>
          <cell r="F1045" t="str">
            <v>540SNPPH-U</v>
          </cell>
          <cell r="G1045" t="str">
            <v>540</v>
          </cell>
          <cell r="I1045">
            <v>8439.41</v>
          </cell>
        </row>
        <row r="1046">
          <cell r="A1046" t="str">
            <v>583CA</v>
          </cell>
          <cell r="B1046" t="str">
            <v>583</v>
          </cell>
          <cell r="D1046">
            <v>430764.32</v>
          </cell>
          <cell r="F1046" t="str">
            <v>541SNPPH-P</v>
          </cell>
          <cell r="G1046" t="str">
            <v>541</v>
          </cell>
          <cell r="I1046">
            <v>1890.95</v>
          </cell>
        </row>
        <row r="1047">
          <cell r="A1047" t="str">
            <v>583ID</v>
          </cell>
          <cell r="B1047" t="str">
            <v>583</v>
          </cell>
          <cell r="D1047">
            <v>270324.12</v>
          </cell>
          <cell r="F1047" t="str">
            <v>542SNPPH-P</v>
          </cell>
          <cell r="G1047" t="str">
            <v>542</v>
          </cell>
          <cell r="I1047">
            <v>858900.31</v>
          </cell>
        </row>
        <row r="1048">
          <cell r="A1048" t="str">
            <v>583OR</v>
          </cell>
          <cell r="B1048" t="str">
            <v>583</v>
          </cell>
          <cell r="D1048">
            <v>3107108.82</v>
          </cell>
          <cell r="F1048" t="str">
            <v>542SNPPH-U</v>
          </cell>
          <cell r="G1048" t="str">
            <v>542</v>
          </cell>
          <cell r="I1048">
            <v>171218.52</v>
          </cell>
        </row>
        <row r="1049">
          <cell r="A1049" t="str">
            <v>583SNPD</v>
          </cell>
          <cell r="B1049" t="str">
            <v>583</v>
          </cell>
          <cell r="D1049">
            <v>20539.97</v>
          </cell>
          <cell r="F1049" t="str">
            <v>543SNPPH-P</v>
          </cell>
          <cell r="G1049" t="str">
            <v>543</v>
          </cell>
          <cell r="I1049">
            <v>1754987.76</v>
          </cell>
        </row>
        <row r="1050">
          <cell r="A1050" t="str">
            <v>583UT</v>
          </cell>
          <cell r="B1050" t="str">
            <v>583</v>
          </cell>
          <cell r="D1050">
            <v>1912145.1</v>
          </cell>
          <cell r="F1050" t="str">
            <v>543SNPPH-U</v>
          </cell>
          <cell r="G1050" t="str">
            <v>543</v>
          </cell>
          <cell r="I1050">
            <v>675124.73</v>
          </cell>
        </row>
        <row r="1051">
          <cell r="A1051" t="str">
            <v>583WA</v>
          </cell>
          <cell r="B1051" t="str">
            <v>583</v>
          </cell>
          <cell r="D1051">
            <v>435345.56</v>
          </cell>
          <cell r="F1051" t="str">
            <v>544SNPPH-P</v>
          </cell>
          <cell r="G1051" t="str">
            <v>544</v>
          </cell>
          <cell r="I1051">
            <v>2117531.79</v>
          </cell>
        </row>
        <row r="1052">
          <cell r="A1052" t="str">
            <v>583WYP</v>
          </cell>
          <cell r="B1052" t="str">
            <v>583</v>
          </cell>
          <cell r="D1052">
            <v>255374.3</v>
          </cell>
          <cell r="F1052" t="str">
            <v>544SNPPH-U</v>
          </cell>
          <cell r="G1052" t="str">
            <v>544</v>
          </cell>
          <cell r="I1052">
            <v>436216.76</v>
          </cell>
        </row>
        <row r="1053">
          <cell r="A1053" t="str">
            <v>583WYU</v>
          </cell>
          <cell r="B1053" t="str">
            <v>583</v>
          </cell>
          <cell r="D1053">
            <v>192860.71</v>
          </cell>
          <cell r="F1053" t="str">
            <v>545SNPPH-P</v>
          </cell>
          <cell r="G1053" t="str">
            <v>545</v>
          </cell>
          <cell r="I1053">
            <v>2152266.7707244097</v>
          </cell>
        </row>
        <row r="1054">
          <cell r="A1054" t="str">
            <v>584ID</v>
          </cell>
          <cell r="B1054" t="str">
            <v>584</v>
          </cell>
          <cell r="D1054">
            <v>8.77</v>
          </cell>
          <cell r="F1054" t="str">
            <v>545SNPPH-U</v>
          </cell>
          <cell r="G1054" t="str">
            <v>545</v>
          </cell>
          <cell r="I1054">
            <v>809414.16927559034</v>
          </cell>
        </row>
        <row r="1055">
          <cell r="A1055" t="str">
            <v>584SNPD</v>
          </cell>
          <cell r="B1055" t="str">
            <v>584</v>
          </cell>
          <cell r="D1055">
            <v>1040.8699999999999</v>
          </cell>
          <cell r="F1055" t="str">
            <v>546SNPPO</v>
          </cell>
          <cell r="G1055" t="str">
            <v>546</v>
          </cell>
          <cell r="I1055">
            <v>429811.1</v>
          </cell>
        </row>
        <row r="1056">
          <cell r="A1056" t="str">
            <v>584UT</v>
          </cell>
          <cell r="B1056" t="str">
            <v>584</v>
          </cell>
          <cell r="D1056">
            <v>136.12</v>
          </cell>
          <cell r="F1056" t="str">
            <v>547NPCSE</v>
          </cell>
          <cell r="G1056" t="str">
            <v>547NPC</v>
          </cell>
          <cell r="I1056">
            <v>355560076.27999997</v>
          </cell>
        </row>
        <row r="1057">
          <cell r="A1057" t="str">
            <v>585SNPD</v>
          </cell>
          <cell r="B1057" t="str">
            <v>585</v>
          </cell>
          <cell r="D1057">
            <v>231056.18</v>
          </cell>
          <cell r="F1057" t="str">
            <v>547NPCSSECT</v>
          </cell>
          <cell r="G1057" t="str">
            <v>547NPC</v>
          </cell>
          <cell r="I1057">
            <v>11760825.890000001</v>
          </cell>
        </row>
        <row r="1058">
          <cell r="A1058" t="str">
            <v>586CA</v>
          </cell>
          <cell r="B1058" t="str">
            <v>586</v>
          </cell>
          <cell r="D1058">
            <v>243293.58</v>
          </cell>
          <cell r="F1058" t="str">
            <v>548SNPPO</v>
          </cell>
          <cell r="G1058" t="str">
            <v>548</v>
          </cell>
          <cell r="I1058">
            <v>14419959.449999999</v>
          </cell>
        </row>
        <row r="1059">
          <cell r="A1059" t="str">
            <v>586ID</v>
          </cell>
          <cell r="B1059" t="str">
            <v>586</v>
          </cell>
          <cell r="D1059">
            <v>370779.99</v>
          </cell>
          <cell r="F1059" t="str">
            <v>548SSGCT</v>
          </cell>
          <cell r="G1059" t="str">
            <v>548</v>
          </cell>
          <cell r="I1059">
            <v>948474.52</v>
          </cell>
        </row>
        <row r="1060">
          <cell r="A1060" t="str">
            <v>586OR</v>
          </cell>
          <cell r="B1060" t="str">
            <v>586</v>
          </cell>
          <cell r="D1060">
            <v>3087122.97</v>
          </cell>
          <cell r="F1060" t="str">
            <v>549SNPPO</v>
          </cell>
          <cell r="G1060" t="str">
            <v>549</v>
          </cell>
          <cell r="I1060">
            <v>4436535.1900000004</v>
          </cell>
        </row>
        <row r="1061">
          <cell r="A1061" t="str">
            <v>586SNPD</v>
          </cell>
          <cell r="B1061" t="str">
            <v>586</v>
          </cell>
          <cell r="D1061">
            <v>1667483.4</v>
          </cell>
          <cell r="F1061" t="str">
            <v>549SNPPO-W</v>
          </cell>
          <cell r="G1061" t="str">
            <v>549</v>
          </cell>
          <cell r="I1061">
            <v>16853095.629999898</v>
          </cell>
        </row>
        <row r="1062">
          <cell r="A1062" t="str">
            <v>586UT</v>
          </cell>
          <cell r="B1062" t="str">
            <v>586</v>
          </cell>
          <cell r="D1062">
            <v>1436239.75</v>
          </cell>
          <cell r="F1062" t="str">
            <v>550SNPPO</v>
          </cell>
          <cell r="G1062" t="str">
            <v>550</v>
          </cell>
          <cell r="I1062">
            <v>276397.40000000002</v>
          </cell>
        </row>
        <row r="1063">
          <cell r="A1063" t="str">
            <v>586WA</v>
          </cell>
          <cell r="B1063" t="str">
            <v>586</v>
          </cell>
          <cell r="D1063">
            <v>543127.48</v>
          </cell>
          <cell r="F1063" t="str">
            <v>550SNPPO-W</v>
          </cell>
          <cell r="G1063" t="str">
            <v>550</v>
          </cell>
          <cell r="I1063">
            <v>3977470.21</v>
          </cell>
        </row>
        <row r="1064">
          <cell r="A1064" t="str">
            <v>586WYP</v>
          </cell>
          <cell r="B1064" t="str">
            <v>586</v>
          </cell>
          <cell r="D1064">
            <v>566716.39</v>
          </cell>
          <cell r="F1064" t="str">
            <v>552SNPPO</v>
          </cell>
          <cell r="G1064" t="str">
            <v>552</v>
          </cell>
          <cell r="I1064">
            <v>2790017.66</v>
          </cell>
        </row>
        <row r="1065">
          <cell r="A1065" t="str">
            <v>586WYU</v>
          </cell>
          <cell r="B1065" t="str">
            <v>586</v>
          </cell>
          <cell r="D1065">
            <v>64027.56</v>
          </cell>
          <cell r="F1065" t="str">
            <v>552SSGCT</v>
          </cell>
          <cell r="G1065" t="str">
            <v>552</v>
          </cell>
          <cell r="I1065">
            <v>148930.37</v>
          </cell>
        </row>
        <row r="1066">
          <cell r="A1066" t="str">
            <v>587CA</v>
          </cell>
          <cell r="B1066" t="str">
            <v>587</v>
          </cell>
          <cell r="D1066">
            <v>651052.87</v>
          </cell>
          <cell r="F1066" t="str">
            <v>553SNPPO</v>
          </cell>
          <cell r="G1066" t="str">
            <v>553</v>
          </cell>
          <cell r="I1066">
            <v>6686859.6299999999</v>
          </cell>
        </row>
        <row r="1067">
          <cell r="A1067" t="str">
            <v>587ID</v>
          </cell>
          <cell r="B1067" t="str">
            <v>587</v>
          </cell>
          <cell r="D1067">
            <v>385848.76</v>
          </cell>
          <cell r="F1067" t="str">
            <v>553SNPPO-W</v>
          </cell>
          <cell r="G1067" t="str">
            <v>553</v>
          </cell>
          <cell r="I1067">
            <v>3299935.19</v>
          </cell>
        </row>
        <row r="1068">
          <cell r="A1068" t="str">
            <v>587OR</v>
          </cell>
          <cell r="B1068" t="str">
            <v>587</v>
          </cell>
          <cell r="D1068">
            <v>4633257.93</v>
          </cell>
          <cell r="F1068" t="str">
            <v>553SSGCT</v>
          </cell>
          <cell r="G1068" t="str">
            <v>553</v>
          </cell>
          <cell r="I1068">
            <v>931802.27</v>
          </cell>
        </row>
        <row r="1069">
          <cell r="A1069" t="str">
            <v>587UT</v>
          </cell>
          <cell r="B1069" t="str">
            <v>587</v>
          </cell>
          <cell r="D1069">
            <v>5705618.46</v>
          </cell>
          <cell r="F1069" t="str">
            <v>554SNPPO</v>
          </cell>
          <cell r="G1069" t="str">
            <v>554</v>
          </cell>
          <cell r="I1069">
            <v>1064214.6200000001</v>
          </cell>
        </row>
        <row r="1070">
          <cell r="A1070" t="str">
            <v>587WA</v>
          </cell>
          <cell r="B1070" t="str">
            <v>587</v>
          </cell>
          <cell r="D1070">
            <v>990561.91</v>
          </cell>
          <cell r="F1070" t="str">
            <v>554SNPPO-W</v>
          </cell>
          <cell r="G1070" t="str">
            <v>554</v>
          </cell>
          <cell r="I1070">
            <v>3459131.74</v>
          </cell>
        </row>
        <row r="1071">
          <cell r="A1071" t="str">
            <v>587WYP</v>
          </cell>
          <cell r="B1071" t="str">
            <v>587</v>
          </cell>
          <cell r="D1071">
            <v>861304.58</v>
          </cell>
          <cell r="F1071" t="str">
            <v>554SSGCT</v>
          </cell>
          <cell r="G1071" t="str">
            <v>554</v>
          </cell>
          <cell r="I1071">
            <v>260389.57</v>
          </cell>
        </row>
        <row r="1072">
          <cell r="A1072" t="str">
            <v>587WYU</v>
          </cell>
          <cell r="B1072" t="str">
            <v>587</v>
          </cell>
          <cell r="D1072">
            <v>70212.72</v>
          </cell>
          <cell r="F1072" t="str">
            <v>555ID</v>
          </cell>
          <cell r="G1072" t="str">
            <v>555</v>
          </cell>
          <cell r="I1072">
            <v>-1270838.21</v>
          </cell>
        </row>
        <row r="1073">
          <cell r="A1073" t="str">
            <v>588CA</v>
          </cell>
          <cell r="B1073" t="str">
            <v>588</v>
          </cell>
          <cell r="D1073">
            <v>45695.35</v>
          </cell>
          <cell r="F1073" t="str">
            <v>555NPCSE</v>
          </cell>
          <cell r="G1073" t="str">
            <v>555NPC</v>
          </cell>
          <cell r="I1073">
            <v>28314560.780000001</v>
          </cell>
        </row>
        <row r="1074">
          <cell r="A1074" t="str">
            <v>588ID</v>
          </cell>
          <cell r="B1074" t="str">
            <v>588</v>
          </cell>
          <cell r="D1074">
            <v>48419.14</v>
          </cell>
          <cell r="F1074" t="str">
            <v>555NPCSG</v>
          </cell>
          <cell r="G1074" t="str">
            <v>555NPC</v>
          </cell>
          <cell r="I1074">
            <v>406701707.19999999</v>
          </cell>
        </row>
        <row r="1075">
          <cell r="A1075" t="str">
            <v>588OR</v>
          </cell>
          <cell r="B1075" t="str">
            <v>588</v>
          </cell>
          <cell r="D1075">
            <v>245849.35</v>
          </cell>
          <cell r="F1075" t="str">
            <v>555OR</v>
          </cell>
          <cell r="G1075" t="str">
            <v>555</v>
          </cell>
          <cell r="I1075">
            <v>-27060767.289999899</v>
          </cell>
        </row>
        <row r="1076">
          <cell r="A1076" t="str">
            <v>588SNPD</v>
          </cell>
          <cell r="B1076" t="str">
            <v>588</v>
          </cell>
          <cell r="D1076">
            <v>3643614.23</v>
          </cell>
          <cell r="F1076" t="str">
            <v>555WA</v>
          </cell>
          <cell r="G1076" t="str">
            <v>555</v>
          </cell>
          <cell r="I1076">
            <v>-8423394.8999999892</v>
          </cell>
        </row>
        <row r="1077">
          <cell r="A1077" t="str">
            <v>588UT</v>
          </cell>
          <cell r="B1077" t="str">
            <v>588</v>
          </cell>
          <cell r="D1077">
            <v>1250609.81</v>
          </cell>
          <cell r="F1077" t="str">
            <v>556SG</v>
          </cell>
          <cell r="G1077" t="str">
            <v>556</v>
          </cell>
          <cell r="I1077">
            <v>1744114.44</v>
          </cell>
        </row>
        <row r="1078">
          <cell r="A1078" t="str">
            <v>588WA</v>
          </cell>
          <cell r="B1078" t="str">
            <v>588</v>
          </cell>
          <cell r="D1078">
            <v>86890.64</v>
          </cell>
          <cell r="F1078" t="str">
            <v>557ID</v>
          </cell>
          <cell r="G1078" t="str">
            <v>557</v>
          </cell>
          <cell r="I1078">
            <v>-32973.24</v>
          </cell>
        </row>
        <row r="1079">
          <cell r="A1079" t="str">
            <v>588WYP</v>
          </cell>
          <cell r="B1079" t="str">
            <v>588</v>
          </cell>
          <cell r="D1079">
            <v>168132.88</v>
          </cell>
          <cell r="F1079" t="str">
            <v>557OR</v>
          </cell>
          <cell r="G1079" t="str">
            <v>557</v>
          </cell>
          <cell r="I1079">
            <v>-53813.04</v>
          </cell>
        </row>
        <row r="1080">
          <cell r="A1080" t="str">
            <v>588WYU</v>
          </cell>
          <cell r="B1080" t="str">
            <v>588</v>
          </cell>
          <cell r="D1080">
            <v>-36759.86</v>
          </cell>
          <cell r="F1080" t="str">
            <v>557SE</v>
          </cell>
          <cell r="G1080" t="str">
            <v>557</v>
          </cell>
          <cell r="I1080">
            <v>4237175.62</v>
          </cell>
        </row>
        <row r="1081">
          <cell r="A1081" t="str">
            <v>589CA</v>
          </cell>
          <cell r="B1081" t="str">
            <v>589</v>
          </cell>
          <cell r="D1081">
            <v>81026.5</v>
          </cell>
          <cell r="F1081" t="str">
            <v>557SG</v>
          </cell>
          <cell r="G1081" t="str">
            <v>557</v>
          </cell>
          <cell r="I1081">
            <v>59223158.719999902</v>
          </cell>
        </row>
        <row r="1082">
          <cell r="A1082" t="str">
            <v>589ID</v>
          </cell>
          <cell r="B1082" t="str">
            <v>589</v>
          </cell>
          <cell r="D1082">
            <v>22698.11</v>
          </cell>
          <cell r="F1082" t="str">
            <v>557SGCT</v>
          </cell>
          <cell r="G1082" t="str">
            <v>557</v>
          </cell>
          <cell r="I1082">
            <v>1122425.04</v>
          </cell>
        </row>
        <row r="1083">
          <cell r="A1083" t="str">
            <v>589OR</v>
          </cell>
          <cell r="B1083" t="str">
            <v>589</v>
          </cell>
          <cell r="D1083">
            <v>1654691.55</v>
          </cell>
          <cell r="F1083" t="str">
            <v>557WA</v>
          </cell>
          <cell r="G1083" t="str">
            <v>557</v>
          </cell>
          <cell r="I1083">
            <v>-97006.2</v>
          </cell>
        </row>
        <row r="1084">
          <cell r="A1084" t="str">
            <v>589SNPD</v>
          </cell>
          <cell r="B1084" t="str">
            <v>589</v>
          </cell>
          <cell r="D1084">
            <v>55655.61</v>
          </cell>
          <cell r="F1084" t="str">
            <v>560SNPT</v>
          </cell>
          <cell r="G1084" t="str">
            <v>560</v>
          </cell>
          <cell r="I1084">
            <v>5689656.5199999996</v>
          </cell>
        </row>
        <row r="1085">
          <cell r="A1085" t="str">
            <v>589UT</v>
          </cell>
          <cell r="B1085" t="str">
            <v>589</v>
          </cell>
          <cell r="D1085">
            <v>585292.21</v>
          </cell>
          <cell r="F1085" t="str">
            <v>561SNPT</v>
          </cell>
          <cell r="G1085" t="str">
            <v>561</v>
          </cell>
          <cell r="I1085">
            <v>9748552.0299999993</v>
          </cell>
        </row>
        <row r="1086">
          <cell r="A1086" t="str">
            <v>589WA</v>
          </cell>
          <cell r="B1086" t="str">
            <v>589</v>
          </cell>
          <cell r="D1086">
            <v>113296.38</v>
          </cell>
          <cell r="F1086" t="str">
            <v>562SNPT</v>
          </cell>
          <cell r="G1086" t="str">
            <v>562</v>
          </cell>
          <cell r="I1086">
            <v>2647394.9</v>
          </cell>
        </row>
        <row r="1087">
          <cell r="A1087" t="str">
            <v>589WYP</v>
          </cell>
          <cell r="B1087" t="str">
            <v>589</v>
          </cell>
          <cell r="D1087">
            <v>342690.79</v>
          </cell>
          <cell r="F1087" t="str">
            <v>563SNPT</v>
          </cell>
          <cell r="G1087" t="str">
            <v>563</v>
          </cell>
          <cell r="I1087">
            <v>259051.02</v>
          </cell>
        </row>
        <row r="1088">
          <cell r="A1088" t="str">
            <v>589WYU</v>
          </cell>
          <cell r="B1088" t="str">
            <v>589</v>
          </cell>
          <cell r="D1088">
            <v>156455.6</v>
          </cell>
          <cell r="F1088" t="str">
            <v>564SNPT</v>
          </cell>
          <cell r="G1088" t="str">
            <v>564</v>
          </cell>
          <cell r="I1088">
            <v>0</v>
          </cell>
        </row>
        <row r="1089">
          <cell r="A1089" t="str">
            <v>590CA</v>
          </cell>
          <cell r="B1089" t="str">
            <v>590</v>
          </cell>
          <cell r="D1089">
            <v>35160.080000000002</v>
          </cell>
          <cell r="F1089" t="str">
            <v>565NPCSE</v>
          </cell>
          <cell r="G1089" t="str">
            <v>565NPC</v>
          </cell>
          <cell r="I1089">
            <v>8251909.6500000004</v>
          </cell>
        </row>
        <row r="1090">
          <cell r="A1090" t="str">
            <v>590ID</v>
          </cell>
          <cell r="B1090" t="str">
            <v>590</v>
          </cell>
          <cell r="D1090">
            <v>41087.99</v>
          </cell>
          <cell r="F1090" t="str">
            <v>565NPCSG</v>
          </cell>
          <cell r="G1090" t="str">
            <v>565NPC</v>
          </cell>
          <cell r="I1090">
            <v>129982944.529999</v>
          </cell>
        </row>
        <row r="1091">
          <cell r="A1091" t="str">
            <v>590OR</v>
          </cell>
          <cell r="B1091" t="str">
            <v>590</v>
          </cell>
          <cell r="D1091">
            <v>345916.31</v>
          </cell>
          <cell r="F1091" t="str">
            <v>566SNPT</v>
          </cell>
          <cell r="G1091" t="str">
            <v>566</v>
          </cell>
          <cell r="I1091">
            <v>3568851.21999999</v>
          </cell>
        </row>
        <row r="1092">
          <cell r="A1092" t="str">
            <v>590SNPD</v>
          </cell>
          <cell r="B1092" t="str">
            <v>590</v>
          </cell>
          <cell r="D1092">
            <v>3516464.99</v>
          </cell>
          <cell r="F1092" t="str">
            <v>567SNPT</v>
          </cell>
          <cell r="G1092" t="str">
            <v>567</v>
          </cell>
          <cell r="I1092">
            <v>2549553.3199999998</v>
          </cell>
        </row>
        <row r="1093">
          <cell r="A1093" t="str">
            <v>590UT</v>
          </cell>
          <cell r="B1093" t="str">
            <v>590</v>
          </cell>
          <cell r="D1093">
            <v>370092.69</v>
          </cell>
          <cell r="F1093" t="str">
            <v>568SNPT</v>
          </cell>
          <cell r="G1093" t="str">
            <v>568</v>
          </cell>
          <cell r="I1093">
            <v>2060725.7</v>
          </cell>
        </row>
        <row r="1094">
          <cell r="A1094" t="str">
            <v>590WA</v>
          </cell>
          <cell r="B1094" t="str">
            <v>590</v>
          </cell>
          <cell r="D1094">
            <v>8693.99</v>
          </cell>
          <cell r="F1094" t="str">
            <v>569SNPT</v>
          </cell>
          <cell r="G1094" t="str">
            <v>569</v>
          </cell>
          <cell r="I1094">
            <v>4579242.7699999996</v>
          </cell>
        </row>
        <row r="1095">
          <cell r="A1095" t="str">
            <v>590WYP</v>
          </cell>
          <cell r="B1095" t="str">
            <v>590</v>
          </cell>
          <cell r="D1095">
            <v>107152.74</v>
          </cell>
          <cell r="F1095" t="str">
            <v>570SNPT</v>
          </cell>
          <cell r="G1095" t="str">
            <v>570</v>
          </cell>
          <cell r="I1095">
            <v>11231342.560000001</v>
          </cell>
        </row>
        <row r="1096">
          <cell r="A1096" t="str">
            <v>591CA</v>
          </cell>
          <cell r="B1096" t="str">
            <v>591</v>
          </cell>
          <cell r="D1096">
            <v>51838.04</v>
          </cell>
          <cell r="F1096" t="str">
            <v>571SNPT</v>
          </cell>
          <cell r="G1096" t="str">
            <v>571</v>
          </cell>
          <cell r="I1096">
            <v>22369881.219999898</v>
          </cell>
        </row>
        <row r="1097">
          <cell r="A1097" t="str">
            <v>591ID</v>
          </cell>
          <cell r="B1097" t="str">
            <v>591</v>
          </cell>
          <cell r="D1097">
            <v>87964.11</v>
          </cell>
          <cell r="F1097" t="str">
            <v>572SNPT</v>
          </cell>
          <cell r="G1097" t="str">
            <v>572</v>
          </cell>
          <cell r="I1097">
            <v>169531.16</v>
          </cell>
        </row>
        <row r="1098">
          <cell r="A1098" t="str">
            <v>591OR</v>
          </cell>
          <cell r="B1098" t="str">
            <v>591</v>
          </cell>
          <cell r="D1098">
            <v>938131.62</v>
          </cell>
          <cell r="F1098" t="str">
            <v>573SNPT</v>
          </cell>
          <cell r="G1098" t="str">
            <v>573</v>
          </cell>
          <cell r="I1098">
            <v>1607371.77</v>
          </cell>
        </row>
        <row r="1099">
          <cell r="A1099" t="str">
            <v>591SNPD</v>
          </cell>
          <cell r="B1099" t="str">
            <v>591</v>
          </cell>
          <cell r="D1099">
            <v>135827.66</v>
          </cell>
          <cell r="F1099" t="str">
            <v>580CA</v>
          </cell>
          <cell r="G1099" t="str">
            <v>580</v>
          </cell>
          <cell r="I1099">
            <v>33814.31</v>
          </cell>
        </row>
        <row r="1100">
          <cell r="A1100" t="str">
            <v>591UT</v>
          </cell>
          <cell r="B1100" t="str">
            <v>591</v>
          </cell>
          <cell r="D1100">
            <v>814265.12</v>
          </cell>
          <cell r="F1100" t="str">
            <v>580ID</v>
          </cell>
          <cell r="G1100" t="str">
            <v>580</v>
          </cell>
          <cell r="I1100">
            <v>-35961.82</v>
          </cell>
        </row>
        <row r="1101">
          <cell r="A1101" t="str">
            <v>591WA</v>
          </cell>
          <cell r="B1101" t="str">
            <v>591</v>
          </cell>
          <cell r="D1101">
            <v>160992.13</v>
          </cell>
          <cell r="F1101" t="str">
            <v>580OR</v>
          </cell>
          <cell r="G1101" t="str">
            <v>580</v>
          </cell>
          <cell r="I1101">
            <v>35247.370000000003</v>
          </cell>
        </row>
        <row r="1102">
          <cell r="A1102" t="str">
            <v>591WYP</v>
          </cell>
          <cell r="B1102" t="str">
            <v>591</v>
          </cell>
          <cell r="D1102">
            <v>188620.02</v>
          </cell>
          <cell r="F1102" t="str">
            <v>580SNPD</v>
          </cell>
          <cell r="G1102" t="str">
            <v>580</v>
          </cell>
          <cell r="I1102">
            <v>14770333.8999999</v>
          </cell>
        </row>
        <row r="1103">
          <cell r="A1103" t="str">
            <v>591WYU</v>
          </cell>
          <cell r="B1103" t="str">
            <v>591</v>
          </cell>
          <cell r="D1103">
            <v>98786.23</v>
          </cell>
          <cell r="F1103" t="str">
            <v>580UT</v>
          </cell>
          <cell r="G1103" t="str">
            <v>580</v>
          </cell>
          <cell r="I1103">
            <v>42638.04</v>
          </cell>
        </row>
        <row r="1104">
          <cell r="A1104" t="str">
            <v>592CA</v>
          </cell>
          <cell r="B1104" t="str">
            <v>592</v>
          </cell>
          <cell r="D1104">
            <v>410566.86</v>
          </cell>
          <cell r="F1104" t="str">
            <v>580WA</v>
          </cell>
          <cell r="G1104" t="str">
            <v>580</v>
          </cell>
          <cell r="I1104">
            <v>29749.63</v>
          </cell>
        </row>
        <row r="1105">
          <cell r="A1105" t="str">
            <v>592ID</v>
          </cell>
          <cell r="B1105" t="str">
            <v>592</v>
          </cell>
          <cell r="D1105">
            <v>871583.24</v>
          </cell>
          <cell r="F1105" t="str">
            <v>580WYP</v>
          </cell>
          <cell r="G1105" t="str">
            <v>580</v>
          </cell>
          <cell r="I1105">
            <v>-10617.59</v>
          </cell>
        </row>
        <row r="1106">
          <cell r="A1106" t="str">
            <v>592OR</v>
          </cell>
          <cell r="B1106" t="str">
            <v>592</v>
          </cell>
          <cell r="D1106">
            <v>3730206.87</v>
          </cell>
          <cell r="F1106" t="str">
            <v>580WYU</v>
          </cell>
          <cell r="G1106" t="str">
            <v>580</v>
          </cell>
          <cell r="I1106">
            <v>0</v>
          </cell>
        </row>
        <row r="1107">
          <cell r="A1107" t="str">
            <v>592SNPD</v>
          </cell>
          <cell r="B1107" t="str">
            <v>592</v>
          </cell>
          <cell r="D1107">
            <v>1915031.71</v>
          </cell>
          <cell r="F1107" t="str">
            <v>581OR</v>
          </cell>
          <cell r="G1107" t="str">
            <v>581</v>
          </cell>
          <cell r="I1107">
            <v>0</v>
          </cell>
        </row>
        <row r="1108">
          <cell r="A1108" t="str">
            <v>592UT</v>
          </cell>
          <cell r="B1108" t="str">
            <v>592</v>
          </cell>
          <cell r="D1108">
            <v>4986019.55</v>
          </cell>
          <cell r="F1108" t="str">
            <v>581SNPD</v>
          </cell>
          <cell r="G1108" t="str">
            <v>581</v>
          </cell>
          <cell r="I1108">
            <v>13254105.329999899</v>
          </cell>
        </row>
        <row r="1109">
          <cell r="A1109" t="str">
            <v>592WA</v>
          </cell>
          <cell r="B1109" t="str">
            <v>592</v>
          </cell>
          <cell r="D1109">
            <v>686975.86</v>
          </cell>
          <cell r="F1109" t="str">
            <v>582CA</v>
          </cell>
          <cell r="G1109" t="str">
            <v>582</v>
          </cell>
          <cell r="I1109">
            <v>64232.33</v>
          </cell>
        </row>
        <row r="1110">
          <cell r="A1110" t="str">
            <v>592WYP</v>
          </cell>
          <cell r="B1110" t="str">
            <v>592</v>
          </cell>
          <cell r="D1110">
            <v>1730789.35</v>
          </cell>
          <cell r="F1110" t="str">
            <v>582ID</v>
          </cell>
          <cell r="G1110" t="str">
            <v>582</v>
          </cell>
          <cell r="I1110">
            <v>292041.01</v>
          </cell>
        </row>
        <row r="1111">
          <cell r="A1111" t="str">
            <v>592WYU</v>
          </cell>
          <cell r="B1111" t="str">
            <v>592</v>
          </cell>
          <cell r="D1111">
            <v>-1007.38</v>
          </cell>
          <cell r="F1111" t="str">
            <v>582OR</v>
          </cell>
          <cell r="G1111" t="str">
            <v>582</v>
          </cell>
          <cell r="I1111">
            <v>1253875.45</v>
          </cell>
        </row>
        <row r="1112">
          <cell r="A1112" t="str">
            <v>593CA</v>
          </cell>
          <cell r="B1112" t="str">
            <v>593</v>
          </cell>
          <cell r="D1112">
            <v>5675102.3999999901</v>
          </cell>
          <cell r="F1112" t="str">
            <v>582SNPD</v>
          </cell>
          <cell r="G1112" t="str">
            <v>582</v>
          </cell>
          <cell r="I1112">
            <v>38529.519999999997</v>
          </cell>
        </row>
        <row r="1113">
          <cell r="A1113" t="str">
            <v>593ID</v>
          </cell>
          <cell r="B1113" t="str">
            <v>593</v>
          </cell>
          <cell r="D1113">
            <v>6090450.7800000003</v>
          </cell>
          <cell r="F1113" t="str">
            <v>582UT</v>
          </cell>
          <cell r="G1113" t="str">
            <v>582</v>
          </cell>
          <cell r="I1113">
            <v>1666474.35</v>
          </cell>
        </row>
        <row r="1114">
          <cell r="A1114" t="str">
            <v>593OR</v>
          </cell>
          <cell r="B1114" t="str">
            <v>593</v>
          </cell>
          <cell r="D1114">
            <v>27164995.689999901</v>
          </cell>
          <cell r="F1114" t="str">
            <v>582WA</v>
          </cell>
          <cell r="G1114" t="str">
            <v>582</v>
          </cell>
          <cell r="I1114">
            <v>260160.26</v>
          </cell>
        </row>
        <row r="1115">
          <cell r="A1115" t="str">
            <v>593SNPD</v>
          </cell>
          <cell r="B1115" t="str">
            <v>593</v>
          </cell>
          <cell r="D1115">
            <v>1192991.43</v>
          </cell>
          <cell r="F1115" t="str">
            <v>582WYP</v>
          </cell>
          <cell r="G1115" t="str">
            <v>582</v>
          </cell>
          <cell r="I1115">
            <v>631225.73</v>
          </cell>
        </row>
        <row r="1116">
          <cell r="A1116" t="str">
            <v>593UT</v>
          </cell>
          <cell r="B1116" t="str">
            <v>593</v>
          </cell>
          <cell r="D1116">
            <v>35900505.109999903</v>
          </cell>
          <cell r="F1116" t="str">
            <v>583CA</v>
          </cell>
          <cell r="G1116" t="str">
            <v>583</v>
          </cell>
          <cell r="I1116">
            <v>430764.32</v>
          </cell>
        </row>
        <row r="1117">
          <cell r="A1117" t="str">
            <v>593WA</v>
          </cell>
          <cell r="B1117" t="str">
            <v>593</v>
          </cell>
          <cell r="D1117">
            <v>4042508.7</v>
          </cell>
          <cell r="F1117" t="str">
            <v>583ID</v>
          </cell>
          <cell r="G1117" t="str">
            <v>583</v>
          </cell>
          <cell r="I1117">
            <v>270324.12</v>
          </cell>
        </row>
        <row r="1118">
          <cell r="A1118" t="str">
            <v>593WYP</v>
          </cell>
          <cell r="B1118" t="str">
            <v>593</v>
          </cell>
          <cell r="D1118">
            <v>8429096.9199999999</v>
          </cell>
          <cell r="F1118" t="str">
            <v>583OR</v>
          </cell>
          <cell r="G1118" t="str">
            <v>583</v>
          </cell>
          <cell r="I1118">
            <v>3107108.82</v>
          </cell>
        </row>
        <row r="1119">
          <cell r="A1119" t="str">
            <v>593WYU</v>
          </cell>
          <cell r="B1119" t="str">
            <v>593</v>
          </cell>
          <cell r="D1119">
            <v>1396903.8</v>
          </cell>
          <cell r="F1119" t="str">
            <v>583SNPD</v>
          </cell>
          <cell r="G1119" t="str">
            <v>583</v>
          </cell>
          <cell r="I1119">
            <v>20539.97</v>
          </cell>
        </row>
        <row r="1120">
          <cell r="A1120" t="str">
            <v>594CA</v>
          </cell>
          <cell r="B1120" t="str">
            <v>594</v>
          </cell>
          <cell r="D1120">
            <v>522065.55</v>
          </cell>
          <cell r="F1120" t="str">
            <v>583UT</v>
          </cell>
          <cell r="G1120" t="str">
            <v>583</v>
          </cell>
          <cell r="I1120">
            <v>1912145.1</v>
          </cell>
        </row>
        <row r="1121">
          <cell r="A1121" t="str">
            <v>594ID</v>
          </cell>
          <cell r="B1121" t="str">
            <v>594</v>
          </cell>
          <cell r="D1121">
            <v>754511.15</v>
          </cell>
          <cell r="F1121" t="str">
            <v>583WA</v>
          </cell>
          <cell r="G1121" t="str">
            <v>583</v>
          </cell>
          <cell r="I1121">
            <v>435345.56</v>
          </cell>
        </row>
        <row r="1122">
          <cell r="A1122" t="str">
            <v>594OR</v>
          </cell>
          <cell r="B1122" t="str">
            <v>594</v>
          </cell>
          <cell r="D1122">
            <v>5863030.5700000003</v>
          </cell>
          <cell r="F1122" t="str">
            <v>583WYP</v>
          </cell>
          <cell r="G1122" t="str">
            <v>583</v>
          </cell>
          <cell r="I1122">
            <v>255374.3</v>
          </cell>
        </row>
        <row r="1123">
          <cell r="A1123" t="str">
            <v>594SNPD</v>
          </cell>
          <cell r="B1123" t="str">
            <v>594</v>
          </cell>
          <cell r="D1123">
            <v>2257.66</v>
          </cell>
          <cell r="F1123" t="str">
            <v>583WYU</v>
          </cell>
          <cell r="G1123" t="str">
            <v>583</v>
          </cell>
          <cell r="I1123">
            <v>192860.71</v>
          </cell>
        </row>
        <row r="1124">
          <cell r="A1124" t="str">
            <v>594UT</v>
          </cell>
          <cell r="B1124" t="str">
            <v>594</v>
          </cell>
          <cell r="D1124">
            <v>12309671.539999999</v>
          </cell>
          <cell r="F1124" t="str">
            <v>584ID</v>
          </cell>
          <cell r="G1124" t="str">
            <v>584</v>
          </cell>
          <cell r="I1124">
            <v>8.77</v>
          </cell>
        </row>
        <row r="1125">
          <cell r="A1125" t="str">
            <v>594WA</v>
          </cell>
          <cell r="B1125" t="str">
            <v>594</v>
          </cell>
          <cell r="D1125">
            <v>1144133.82</v>
          </cell>
          <cell r="F1125" t="str">
            <v>584SNPD</v>
          </cell>
          <cell r="G1125" t="str">
            <v>584</v>
          </cell>
          <cell r="I1125">
            <v>1040.8699999999999</v>
          </cell>
        </row>
        <row r="1126">
          <cell r="A1126" t="str">
            <v>594WYP</v>
          </cell>
          <cell r="B1126" t="str">
            <v>594</v>
          </cell>
          <cell r="D1126">
            <v>1828777.37</v>
          </cell>
          <cell r="F1126" t="str">
            <v>584UT</v>
          </cell>
          <cell r="G1126" t="str">
            <v>584</v>
          </cell>
          <cell r="I1126">
            <v>136.12</v>
          </cell>
        </row>
        <row r="1127">
          <cell r="A1127" t="str">
            <v>594WYU</v>
          </cell>
          <cell r="B1127" t="str">
            <v>594</v>
          </cell>
          <cell r="D1127">
            <v>225122.03</v>
          </cell>
          <cell r="F1127" t="str">
            <v>585SNPD</v>
          </cell>
          <cell r="G1127" t="str">
            <v>585</v>
          </cell>
          <cell r="I1127">
            <v>231056.18</v>
          </cell>
        </row>
        <row r="1128">
          <cell r="A1128" t="str">
            <v>595SNPD</v>
          </cell>
          <cell r="B1128" t="str">
            <v>595</v>
          </cell>
          <cell r="D1128">
            <v>893540.61</v>
          </cell>
          <cell r="F1128" t="str">
            <v>585WYP</v>
          </cell>
          <cell r="G1128" t="str">
            <v>585</v>
          </cell>
          <cell r="I1128">
            <v>0</v>
          </cell>
        </row>
        <row r="1129">
          <cell r="A1129" t="str">
            <v>596CA</v>
          </cell>
          <cell r="B1129" t="str">
            <v>596</v>
          </cell>
          <cell r="D1129">
            <v>115656.09</v>
          </cell>
          <cell r="F1129" t="str">
            <v>586CA</v>
          </cell>
          <cell r="G1129" t="str">
            <v>586</v>
          </cell>
          <cell r="I1129">
            <v>243293.58</v>
          </cell>
        </row>
        <row r="1130">
          <cell r="A1130" t="str">
            <v>596ID</v>
          </cell>
          <cell r="B1130" t="str">
            <v>596</v>
          </cell>
          <cell r="D1130">
            <v>179304.43</v>
          </cell>
          <cell r="F1130" t="str">
            <v>586ID</v>
          </cell>
          <cell r="G1130" t="str">
            <v>586</v>
          </cell>
          <cell r="I1130">
            <v>370779.99</v>
          </cell>
        </row>
        <row r="1131">
          <cell r="A1131" t="str">
            <v>596OR</v>
          </cell>
          <cell r="B1131" t="str">
            <v>596</v>
          </cell>
          <cell r="D1131">
            <v>1251031.43</v>
          </cell>
          <cell r="F1131" t="str">
            <v>586OR</v>
          </cell>
          <cell r="G1131" t="str">
            <v>586</v>
          </cell>
          <cell r="I1131">
            <v>3087122.97</v>
          </cell>
        </row>
        <row r="1132">
          <cell r="A1132" t="str">
            <v>596UT</v>
          </cell>
          <cell r="B1132" t="str">
            <v>596</v>
          </cell>
          <cell r="D1132">
            <v>1899735.98</v>
          </cell>
          <cell r="F1132" t="str">
            <v>586SNPD</v>
          </cell>
          <cell r="G1132" t="str">
            <v>586</v>
          </cell>
          <cell r="I1132">
            <v>1667483.4</v>
          </cell>
        </row>
        <row r="1133">
          <cell r="A1133" t="str">
            <v>596WA</v>
          </cell>
          <cell r="B1133" t="str">
            <v>596</v>
          </cell>
          <cell r="D1133">
            <v>185923.41</v>
          </cell>
          <cell r="F1133" t="str">
            <v>586UT</v>
          </cell>
          <cell r="G1133" t="str">
            <v>586</v>
          </cell>
          <cell r="I1133">
            <v>1436239.75</v>
          </cell>
        </row>
        <row r="1134">
          <cell r="A1134" t="str">
            <v>596WYP</v>
          </cell>
          <cell r="B1134" t="str">
            <v>596</v>
          </cell>
          <cell r="D1134">
            <v>336268.73</v>
          </cell>
          <cell r="F1134" t="str">
            <v>586WA</v>
          </cell>
          <cell r="G1134" t="str">
            <v>586</v>
          </cell>
          <cell r="I1134">
            <v>543127.48</v>
          </cell>
        </row>
        <row r="1135">
          <cell r="A1135" t="str">
            <v>596WYU</v>
          </cell>
          <cell r="B1135" t="str">
            <v>596</v>
          </cell>
          <cell r="D1135">
            <v>108182.29</v>
          </cell>
          <cell r="F1135" t="str">
            <v>586WYP</v>
          </cell>
          <cell r="G1135" t="str">
            <v>586</v>
          </cell>
          <cell r="I1135">
            <v>566716.39</v>
          </cell>
        </row>
        <row r="1136">
          <cell r="A1136" t="str">
            <v>597CA</v>
          </cell>
          <cell r="B1136" t="str">
            <v>597</v>
          </cell>
          <cell r="D1136">
            <v>73622.44</v>
          </cell>
          <cell r="F1136" t="str">
            <v>586WYU</v>
          </cell>
          <cell r="G1136" t="str">
            <v>586</v>
          </cell>
          <cell r="I1136">
            <v>64027.56</v>
          </cell>
        </row>
        <row r="1137">
          <cell r="A1137" t="str">
            <v>597ID</v>
          </cell>
          <cell r="B1137" t="str">
            <v>597</v>
          </cell>
          <cell r="D1137">
            <v>372583.54</v>
          </cell>
          <cell r="F1137" t="str">
            <v>587CA</v>
          </cell>
          <cell r="G1137" t="str">
            <v>587</v>
          </cell>
          <cell r="I1137">
            <v>651052.87</v>
          </cell>
        </row>
        <row r="1138">
          <cell r="A1138" t="str">
            <v>597OR</v>
          </cell>
          <cell r="B1138" t="str">
            <v>597</v>
          </cell>
          <cell r="D1138">
            <v>1143744.0900000001</v>
          </cell>
          <cell r="F1138" t="str">
            <v>587ID</v>
          </cell>
          <cell r="G1138" t="str">
            <v>587</v>
          </cell>
          <cell r="I1138">
            <v>385848.76</v>
          </cell>
        </row>
        <row r="1139">
          <cell r="A1139" t="str">
            <v>597SNPD</v>
          </cell>
          <cell r="B1139" t="str">
            <v>597</v>
          </cell>
          <cell r="D1139">
            <v>879818.07</v>
          </cell>
          <cell r="F1139" t="str">
            <v>587OR</v>
          </cell>
          <cell r="G1139" t="str">
            <v>587</v>
          </cell>
          <cell r="I1139">
            <v>4633257.93</v>
          </cell>
        </row>
        <row r="1140">
          <cell r="A1140" t="str">
            <v>597UT</v>
          </cell>
          <cell r="B1140" t="str">
            <v>597</v>
          </cell>
          <cell r="D1140">
            <v>2155572.15</v>
          </cell>
          <cell r="F1140" t="str">
            <v>587UT</v>
          </cell>
          <cell r="G1140" t="str">
            <v>587</v>
          </cell>
          <cell r="I1140">
            <v>5705618.46</v>
          </cell>
        </row>
        <row r="1141">
          <cell r="A1141" t="str">
            <v>597WA</v>
          </cell>
          <cell r="B1141" t="str">
            <v>597</v>
          </cell>
          <cell r="D1141">
            <v>435158.25</v>
          </cell>
          <cell r="F1141" t="str">
            <v>587WA</v>
          </cell>
          <cell r="G1141" t="str">
            <v>587</v>
          </cell>
          <cell r="I1141">
            <v>990561.91</v>
          </cell>
        </row>
        <row r="1142">
          <cell r="A1142" t="str">
            <v>597WYP</v>
          </cell>
          <cell r="B1142" t="str">
            <v>597</v>
          </cell>
          <cell r="D1142">
            <v>492175.03</v>
          </cell>
          <cell r="F1142" t="str">
            <v>587WYP</v>
          </cell>
          <cell r="G1142" t="str">
            <v>587</v>
          </cell>
          <cell r="I1142">
            <v>861304.58</v>
          </cell>
        </row>
        <row r="1143">
          <cell r="A1143" t="str">
            <v>597WYU</v>
          </cell>
          <cell r="B1143" t="str">
            <v>597</v>
          </cell>
          <cell r="D1143">
            <v>94530.07</v>
          </cell>
          <cell r="F1143" t="str">
            <v>587WYU</v>
          </cell>
          <cell r="G1143" t="str">
            <v>587</v>
          </cell>
          <cell r="I1143">
            <v>70212.72</v>
          </cell>
        </row>
        <row r="1144">
          <cell r="A1144" t="str">
            <v>598CA</v>
          </cell>
          <cell r="B1144" t="str">
            <v>598</v>
          </cell>
          <cell r="D1144">
            <v>174559.32</v>
          </cell>
          <cell r="F1144" t="str">
            <v>588CA</v>
          </cell>
          <cell r="G1144" t="str">
            <v>588</v>
          </cell>
          <cell r="I1144">
            <v>45695.35</v>
          </cell>
        </row>
        <row r="1145">
          <cell r="A1145" t="str">
            <v>598ID</v>
          </cell>
          <cell r="B1145" t="str">
            <v>598</v>
          </cell>
          <cell r="D1145">
            <v>45450.19</v>
          </cell>
          <cell r="F1145" t="str">
            <v>588ID</v>
          </cell>
          <cell r="G1145" t="str">
            <v>588</v>
          </cell>
          <cell r="I1145">
            <v>48419.14</v>
          </cell>
        </row>
        <row r="1146">
          <cell r="A1146" t="str">
            <v>598OR</v>
          </cell>
          <cell r="B1146" t="str">
            <v>598</v>
          </cell>
          <cell r="D1146">
            <v>502942.16</v>
          </cell>
          <cell r="F1146" t="str">
            <v>588OR</v>
          </cell>
          <cell r="G1146" t="str">
            <v>588</v>
          </cell>
          <cell r="I1146">
            <v>245849.35</v>
          </cell>
        </row>
        <row r="1147">
          <cell r="A1147" t="str">
            <v>598SNPD</v>
          </cell>
          <cell r="B1147" t="str">
            <v>598</v>
          </cell>
          <cell r="D1147">
            <v>-549027.57999999996</v>
          </cell>
          <cell r="F1147" t="str">
            <v>588SNPD</v>
          </cell>
          <cell r="G1147" t="str">
            <v>588</v>
          </cell>
          <cell r="I1147">
            <v>3643614.23</v>
          </cell>
        </row>
        <row r="1148">
          <cell r="A1148" t="str">
            <v>598UT</v>
          </cell>
          <cell r="B1148" t="str">
            <v>598</v>
          </cell>
          <cell r="D1148">
            <v>1183276.07</v>
          </cell>
          <cell r="F1148" t="str">
            <v>588UT</v>
          </cell>
          <cell r="G1148" t="str">
            <v>588</v>
          </cell>
          <cell r="I1148">
            <v>1250609.81</v>
          </cell>
        </row>
        <row r="1149">
          <cell r="A1149" t="str">
            <v>598WA</v>
          </cell>
          <cell r="B1149" t="str">
            <v>598</v>
          </cell>
          <cell r="D1149">
            <v>24830.95</v>
          </cell>
          <cell r="F1149" t="str">
            <v>588WA</v>
          </cell>
          <cell r="G1149" t="str">
            <v>588</v>
          </cell>
          <cell r="I1149">
            <v>86890.64</v>
          </cell>
        </row>
        <row r="1150">
          <cell r="A1150" t="str">
            <v>598WYP</v>
          </cell>
          <cell r="B1150" t="str">
            <v>598</v>
          </cell>
          <cell r="D1150">
            <v>403940.7</v>
          </cell>
          <cell r="F1150" t="str">
            <v>588WYP</v>
          </cell>
          <cell r="G1150" t="str">
            <v>588</v>
          </cell>
          <cell r="I1150">
            <v>168132.88</v>
          </cell>
        </row>
        <row r="1151">
          <cell r="A1151" t="str">
            <v>598WYU</v>
          </cell>
          <cell r="B1151" t="str">
            <v>598</v>
          </cell>
          <cell r="D1151">
            <v>1208.9100000000001</v>
          </cell>
          <cell r="F1151" t="str">
            <v>588WYU</v>
          </cell>
          <cell r="G1151" t="str">
            <v>588</v>
          </cell>
          <cell r="I1151">
            <v>-36759.86</v>
          </cell>
        </row>
        <row r="1152">
          <cell r="A1152" t="str">
            <v>901CN</v>
          </cell>
          <cell r="B1152" t="str">
            <v>901</v>
          </cell>
          <cell r="D1152">
            <v>2929022.27</v>
          </cell>
          <cell r="F1152" t="str">
            <v>589CA</v>
          </cell>
          <cell r="G1152" t="str">
            <v>589</v>
          </cell>
          <cell r="I1152">
            <v>81026.5</v>
          </cell>
        </row>
        <row r="1153">
          <cell r="A1153" t="str">
            <v>901OR</v>
          </cell>
          <cell r="B1153" t="str">
            <v>901</v>
          </cell>
          <cell r="D1153">
            <v>863.19</v>
          </cell>
          <cell r="F1153" t="str">
            <v>589ID</v>
          </cell>
          <cell r="G1153" t="str">
            <v>589</v>
          </cell>
          <cell r="I1153">
            <v>22698.11</v>
          </cell>
        </row>
        <row r="1154">
          <cell r="A1154" t="str">
            <v>901WYP</v>
          </cell>
          <cell r="B1154" t="str">
            <v>901</v>
          </cell>
          <cell r="D1154">
            <v>427.72</v>
          </cell>
          <cell r="F1154" t="str">
            <v>589OR</v>
          </cell>
          <cell r="G1154" t="str">
            <v>589</v>
          </cell>
          <cell r="I1154">
            <v>1654691.55</v>
          </cell>
        </row>
        <row r="1155">
          <cell r="A1155" t="str">
            <v>902CA</v>
          </cell>
          <cell r="B1155" t="str">
            <v>902</v>
          </cell>
          <cell r="D1155">
            <v>893538.33</v>
          </cell>
          <cell r="F1155" t="str">
            <v>589SNPD</v>
          </cell>
          <cell r="G1155" t="str">
            <v>589</v>
          </cell>
          <cell r="I1155">
            <v>55655.61</v>
          </cell>
        </row>
        <row r="1156">
          <cell r="A1156" t="str">
            <v>902CN</v>
          </cell>
          <cell r="B1156" t="str">
            <v>902</v>
          </cell>
          <cell r="D1156">
            <v>2308807.7599999998</v>
          </cell>
          <cell r="F1156" t="str">
            <v>589UT</v>
          </cell>
          <cell r="G1156" t="str">
            <v>589</v>
          </cell>
          <cell r="I1156">
            <v>585292.21</v>
          </cell>
        </row>
        <row r="1157">
          <cell r="A1157" t="str">
            <v>902ID</v>
          </cell>
          <cell r="B1157" t="str">
            <v>902</v>
          </cell>
          <cell r="D1157">
            <v>1650514.02</v>
          </cell>
          <cell r="F1157" t="str">
            <v>589WA</v>
          </cell>
          <cell r="G1157" t="str">
            <v>589</v>
          </cell>
          <cell r="I1157">
            <v>113296.38</v>
          </cell>
        </row>
        <row r="1158">
          <cell r="A1158" t="str">
            <v>902OR</v>
          </cell>
          <cell r="B1158" t="str">
            <v>902</v>
          </cell>
          <cell r="D1158">
            <v>9824237.5700000003</v>
          </cell>
          <cell r="F1158" t="str">
            <v>589WYP</v>
          </cell>
          <cell r="G1158" t="str">
            <v>589</v>
          </cell>
          <cell r="I1158">
            <v>342690.79</v>
          </cell>
        </row>
        <row r="1159">
          <cell r="A1159" t="str">
            <v>902UT</v>
          </cell>
          <cell r="B1159" t="str">
            <v>902</v>
          </cell>
          <cell r="D1159">
            <v>4484876.0599999996</v>
          </cell>
          <cell r="F1159" t="str">
            <v>589WYU</v>
          </cell>
          <cell r="G1159" t="str">
            <v>589</v>
          </cell>
          <cell r="I1159">
            <v>156455.6</v>
          </cell>
        </row>
        <row r="1160">
          <cell r="A1160" t="str">
            <v>902WA</v>
          </cell>
          <cell r="B1160" t="str">
            <v>902</v>
          </cell>
          <cell r="D1160">
            <v>934527.76</v>
          </cell>
          <cell r="F1160" t="str">
            <v>590CA</v>
          </cell>
          <cell r="G1160" t="str">
            <v>590</v>
          </cell>
          <cell r="I1160">
            <v>35160.080000000002</v>
          </cell>
        </row>
        <row r="1161">
          <cell r="A1161" t="str">
            <v>902WYP</v>
          </cell>
          <cell r="B1161" t="str">
            <v>902</v>
          </cell>
          <cell r="D1161">
            <v>1507760.54</v>
          </cell>
          <cell r="F1161" t="str">
            <v>590ID</v>
          </cell>
          <cell r="G1161" t="str">
            <v>590</v>
          </cell>
          <cell r="I1161">
            <v>41087.99</v>
          </cell>
        </row>
        <row r="1162">
          <cell r="A1162" t="str">
            <v>902WYU</v>
          </cell>
          <cell r="B1162" t="str">
            <v>902</v>
          </cell>
          <cell r="D1162">
            <v>303289.3</v>
          </cell>
          <cell r="F1162" t="str">
            <v>590OR</v>
          </cell>
          <cell r="G1162" t="str">
            <v>590</v>
          </cell>
          <cell r="I1162">
            <v>345916.31</v>
          </cell>
        </row>
        <row r="1163">
          <cell r="A1163" t="str">
            <v>903CA</v>
          </cell>
          <cell r="B1163" t="str">
            <v>903</v>
          </cell>
          <cell r="D1163">
            <v>224466.56</v>
          </cell>
          <cell r="F1163" t="str">
            <v>590SNPD</v>
          </cell>
          <cell r="G1163" t="str">
            <v>590</v>
          </cell>
          <cell r="I1163">
            <v>3516464.99</v>
          </cell>
        </row>
        <row r="1164">
          <cell r="A1164" t="str">
            <v>903CN</v>
          </cell>
          <cell r="B1164" t="str">
            <v>903</v>
          </cell>
          <cell r="D1164">
            <v>48057514.019999899</v>
          </cell>
          <cell r="F1164" t="str">
            <v>590UT</v>
          </cell>
          <cell r="G1164" t="str">
            <v>590</v>
          </cell>
          <cell r="I1164">
            <v>370092.69</v>
          </cell>
        </row>
        <row r="1165">
          <cell r="A1165" t="str">
            <v>903ID</v>
          </cell>
          <cell r="B1165" t="str">
            <v>903</v>
          </cell>
          <cell r="D1165">
            <v>414584.88</v>
          </cell>
          <cell r="F1165" t="str">
            <v>590WA</v>
          </cell>
          <cell r="G1165" t="str">
            <v>590</v>
          </cell>
          <cell r="I1165">
            <v>8693.99</v>
          </cell>
        </row>
        <row r="1166">
          <cell r="A1166" t="str">
            <v>903OR</v>
          </cell>
          <cell r="B1166" t="str">
            <v>903</v>
          </cell>
          <cell r="D1166">
            <v>2358402.09</v>
          </cell>
          <cell r="F1166" t="str">
            <v>590WYP</v>
          </cell>
          <cell r="G1166" t="str">
            <v>590</v>
          </cell>
          <cell r="I1166">
            <v>107152.74</v>
          </cell>
        </row>
        <row r="1167">
          <cell r="A1167" t="str">
            <v>903UT</v>
          </cell>
          <cell r="B1167" t="str">
            <v>903</v>
          </cell>
          <cell r="D1167">
            <v>3855886.91</v>
          </cell>
          <cell r="F1167" t="str">
            <v>591CA</v>
          </cell>
          <cell r="G1167" t="str">
            <v>591</v>
          </cell>
          <cell r="I1167">
            <v>51838.04</v>
          </cell>
        </row>
        <row r="1168">
          <cell r="A1168" t="str">
            <v>903WA</v>
          </cell>
          <cell r="B1168" t="str">
            <v>903</v>
          </cell>
          <cell r="D1168">
            <v>724232.69</v>
          </cell>
          <cell r="F1168" t="str">
            <v>591ID</v>
          </cell>
          <cell r="G1168" t="str">
            <v>591</v>
          </cell>
          <cell r="I1168">
            <v>87964.11</v>
          </cell>
        </row>
        <row r="1169">
          <cell r="A1169" t="str">
            <v>903WYP</v>
          </cell>
          <cell r="B1169" t="str">
            <v>903</v>
          </cell>
          <cell r="D1169">
            <v>607220.31000000006</v>
          </cell>
          <cell r="F1169" t="str">
            <v>591OR</v>
          </cell>
          <cell r="G1169" t="str">
            <v>591</v>
          </cell>
          <cell r="I1169">
            <v>938131.62</v>
          </cell>
        </row>
        <row r="1170">
          <cell r="A1170" t="str">
            <v>903WYU</v>
          </cell>
          <cell r="B1170" t="str">
            <v>903</v>
          </cell>
          <cell r="D1170">
            <v>72085.23</v>
          </cell>
          <cell r="F1170" t="str">
            <v>591SNPD</v>
          </cell>
          <cell r="G1170" t="str">
            <v>591</v>
          </cell>
          <cell r="I1170">
            <v>135827.66</v>
          </cell>
        </row>
        <row r="1171">
          <cell r="A1171" t="str">
            <v>904CA</v>
          </cell>
          <cell r="B1171" t="str">
            <v>904</v>
          </cell>
          <cell r="D1171">
            <v>448862.43</v>
          </cell>
          <cell r="F1171" t="str">
            <v>591UT</v>
          </cell>
          <cell r="G1171" t="str">
            <v>591</v>
          </cell>
          <cell r="I1171">
            <v>814265.12</v>
          </cell>
        </row>
        <row r="1172">
          <cell r="A1172" t="str">
            <v>904CN</v>
          </cell>
          <cell r="B1172" t="str">
            <v>904</v>
          </cell>
          <cell r="D1172">
            <v>650822.05000000005</v>
          </cell>
          <cell r="F1172" t="str">
            <v>591WA</v>
          </cell>
          <cell r="G1172" t="str">
            <v>591</v>
          </cell>
          <cell r="I1172">
            <v>160992.13</v>
          </cell>
        </row>
        <row r="1173">
          <cell r="A1173" t="str">
            <v>904ID</v>
          </cell>
          <cell r="B1173" t="str">
            <v>904</v>
          </cell>
          <cell r="D1173">
            <v>293937.73</v>
          </cell>
          <cell r="F1173" t="str">
            <v>591WYP</v>
          </cell>
          <cell r="G1173" t="str">
            <v>591</v>
          </cell>
          <cell r="I1173">
            <v>188620.02</v>
          </cell>
        </row>
        <row r="1174">
          <cell r="A1174" t="str">
            <v>904OR</v>
          </cell>
          <cell r="B1174" t="str">
            <v>904</v>
          </cell>
          <cell r="D1174">
            <v>7047554.4199999897</v>
          </cell>
          <cell r="F1174" t="str">
            <v>591WYU</v>
          </cell>
          <cell r="G1174" t="str">
            <v>591</v>
          </cell>
          <cell r="I1174">
            <v>98786.23</v>
          </cell>
        </row>
        <row r="1175">
          <cell r="A1175" t="str">
            <v>904UT</v>
          </cell>
          <cell r="B1175" t="str">
            <v>904</v>
          </cell>
          <cell r="D1175">
            <v>3373083.34</v>
          </cell>
          <cell r="F1175" t="str">
            <v>592CA</v>
          </cell>
          <cell r="G1175" t="str">
            <v>592</v>
          </cell>
          <cell r="I1175">
            <v>410566.86</v>
          </cell>
        </row>
        <row r="1176">
          <cell r="A1176" t="str">
            <v>904WA</v>
          </cell>
          <cell r="B1176" t="str">
            <v>904</v>
          </cell>
          <cell r="D1176">
            <v>2024432.09</v>
          </cell>
          <cell r="F1176" t="str">
            <v>592ID</v>
          </cell>
          <cell r="G1176" t="str">
            <v>592</v>
          </cell>
          <cell r="I1176">
            <v>871583.24</v>
          </cell>
        </row>
        <row r="1177">
          <cell r="A1177" t="str">
            <v>904WYP</v>
          </cell>
          <cell r="B1177" t="str">
            <v>904</v>
          </cell>
          <cell r="D1177">
            <v>747717.82</v>
          </cell>
          <cell r="F1177" t="str">
            <v>592OR</v>
          </cell>
          <cell r="G1177" t="str">
            <v>592</v>
          </cell>
          <cell r="I1177">
            <v>3730206.87</v>
          </cell>
        </row>
        <row r="1178">
          <cell r="A1178" t="str">
            <v>905CN</v>
          </cell>
          <cell r="B1178" t="str">
            <v>905</v>
          </cell>
          <cell r="D1178">
            <v>200609.93</v>
          </cell>
          <cell r="F1178" t="str">
            <v>592SNPD</v>
          </cell>
          <cell r="G1178" t="str">
            <v>592</v>
          </cell>
          <cell r="I1178">
            <v>1915031.71</v>
          </cell>
        </row>
        <row r="1179">
          <cell r="A1179" t="str">
            <v>905OR</v>
          </cell>
          <cell r="B1179" t="str">
            <v>905</v>
          </cell>
          <cell r="D1179">
            <v>4512.75</v>
          </cell>
          <cell r="F1179" t="str">
            <v>592UT</v>
          </cell>
          <cell r="G1179" t="str">
            <v>592</v>
          </cell>
          <cell r="I1179">
            <v>4986019.55</v>
          </cell>
        </row>
        <row r="1180">
          <cell r="A1180" t="str">
            <v>907CN</v>
          </cell>
          <cell r="B1180" t="str">
            <v>907</v>
          </cell>
          <cell r="D1180">
            <v>302254.40999999997</v>
          </cell>
          <cell r="F1180" t="str">
            <v>592WA</v>
          </cell>
          <cell r="G1180" t="str">
            <v>592</v>
          </cell>
          <cell r="I1180">
            <v>686975.86</v>
          </cell>
        </row>
        <row r="1181">
          <cell r="A1181" t="str">
            <v>908CA</v>
          </cell>
          <cell r="B1181" t="str">
            <v>908</v>
          </cell>
          <cell r="D1181">
            <v>2106300.89</v>
          </cell>
          <cell r="F1181" t="str">
            <v>592WYP</v>
          </cell>
          <cell r="G1181" t="str">
            <v>592</v>
          </cell>
          <cell r="I1181">
            <v>1730789.35</v>
          </cell>
        </row>
        <row r="1182">
          <cell r="A1182" t="str">
            <v>908CN</v>
          </cell>
          <cell r="B1182" t="str">
            <v>908</v>
          </cell>
          <cell r="D1182">
            <v>1833724.63</v>
          </cell>
          <cell r="F1182" t="str">
            <v>592WYU</v>
          </cell>
          <cell r="G1182" t="str">
            <v>592</v>
          </cell>
          <cell r="I1182">
            <v>-1007.38</v>
          </cell>
        </row>
        <row r="1183">
          <cell r="A1183" t="str">
            <v>908ID</v>
          </cell>
          <cell r="B1183" t="str">
            <v>908</v>
          </cell>
          <cell r="D1183">
            <v>6203803.0999999903</v>
          </cell>
          <cell r="F1183" t="str">
            <v>593CA</v>
          </cell>
          <cell r="G1183" t="str">
            <v>593</v>
          </cell>
          <cell r="I1183">
            <v>5675102.3999999901</v>
          </cell>
        </row>
        <row r="1184">
          <cell r="A1184" t="str">
            <v>908OR</v>
          </cell>
          <cell r="B1184" t="str">
            <v>908</v>
          </cell>
          <cell r="D1184">
            <v>24191106.25</v>
          </cell>
          <cell r="F1184" t="str">
            <v>593ID</v>
          </cell>
          <cell r="G1184" t="str">
            <v>593</v>
          </cell>
          <cell r="I1184">
            <v>6090450.7800000003</v>
          </cell>
        </row>
        <row r="1185">
          <cell r="A1185" t="str">
            <v>908OTHER</v>
          </cell>
          <cell r="B1185" t="str">
            <v>908</v>
          </cell>
          <cell r="D1185">
            <v>2909034.89</v>
          </cell>
          <cell r="F1185" t="str">
            <v>593OR</v>
          </cell>
          <cell r="G1185" t="str">
            <v>593</v>
          </cell>
          <cell r="I1185">
            <v>27164995.689999901</v>
          </cell>
        </row>
        <row r="1186">
          <cell r="A1186" t="str">
            <v>908UT</v>
          </cell>
          <cell r="B1186" t="str">
            <v>908</v>
          </cell>
          <cell r="D1186">
            <v>52439679.5</v>
          </cell>
          <cell r="F1186" t="str">
            <v>593SNPD</v>
          </cell>
          <cell r="G1186" t="str">
            <v>593</v>
          </cell>
          <cell r="I1186">
            <v>1192991.43</v>
          </cell>
        </row>
        <row r="1187">
          <cell r="A1187" t="str">
            <v>908WA</v>
          </cell>
          <cell r="B1187" t="str">
            <v>908</v>
          </cell>
          <cell r="D1187">
            <v>9235840.9000000004</v>
          </cell>
          <cell r="F1187" t="str">
            <v>593UT</v>
          </cell>
          <cell r="G1187" t="str">
            <v>593</v>
          </cell>
          <cell r="I1187">
            <v>35900505.109999903</v>
          </cell>
        </row>
        <row r="1188">
          <cell r="A1188" t="str">
            <v>908WYP</v>
          </cell>
          <cell r="B1188" t="str">
            <v>908</v>
          </cell>
          <cell r="D1188">
            <v>5026201.0599999996</v>
          </cell>
          <cell r="F1188" t="str">
            <v>593WA</v>
          </cell>
          <cell r="G1188" t="str">
            <v>593</v>
          </cell>
          <cell r="I1188">
            <v>4042508.7</v>
          </cell>
        </row>
        <row r="1189">
          <cell r="A1189" t="str">
            <v>909CA</v>
          </cell>
          <cell r="B1189" t="str">
            <v>909</v>
          </cell>
          <cell r="D1189">
            <v>40883.01</v>
          </cell>
          <cell r="F1189" t="str">
            <v>593WYP</v>
          </cell>
          <cell r="G1189" t="str">
            <v>593</v>
          </cell>
          <cell r="I1189">
            <v>8429096.9199999999</v>
          </cell>
        </row>
        <row r="1190">
          <cell r="A1190" t="str">
            <v>909CN</v>
          </cell>
          <cell r="B1190" t="str">
            <v>909</v>
          </cell>
          <cell r="D1190">
            <v>4593204.12</v>
          </cell>
          <cell r="F1190" t="str">
            <v>593WYU</v>
          </cell>
          <cell r="G1190" t="str">
            <v>593</v>
          </cell>
          <cell r="I1190">
            <v>1396903.8</v>
          </cell>
        </row>
        <row r="1191">
          <cell r="A1191" t="str">
            <v>909ID</v>
          </cell>
          <cell r="B1191" t="str">
            <v>909</v>
          </cell>
          <cell r="D1191">
            <v>20091.259999999998</v>
          </cell>
          <cell r="F1191" t="str">
            <v>594CA</v>
          </cell>
          <cell r="G1191" t="str">
            <v>594</v>
          </cell>
          <cell r="I1191">
            <v>522065.55</v>
          </cell>
        </row>
        <row r="1192">
          <cell r="A1192" t="str">
            <v>909OR</v>
          </cell>
          <cell r="B1192" t="str">
            <v>909</v>
          </cell>
          <cell r="D1192">
            <v>154538.29999999999</v>
          </cell>
          <cell r="F1192" t="str">
            <v>594ID</v>
          </cell>
          <cell r="G1192" t="str">
            <v>594</v>
          </cell>
          <cell r="I1192">
            <v>754511.15</v>
          </cell>
        </row>
        <row r="1193">
          <cell r="A1193" t="str">
            <v>909UT</v>
          </cell>
          <cell r="B1193" t="str">
            <v>909</v>
          </cell>
          <cell r="D1193">
            <v>55308.44</v>
          </cell>
          <cell r="F1193" t="str">
            <v>594OR</v>
          </cell>
          <cell r="G1193" t="str">
            <v>594</v>
          </cell>
          <cell r="I1193">
            <v>5863030.5700000003</v>
          </cell>
        </row>
        <row r="1194">
          <cell r="A1194" t="str">
            <v>909WA</v>
          </cell>
          <cell r="B1194" t="str">
            <v>909</v>
          </cell>
          <cell r="D1194">
            <v>15923.41</v>
          </cell>
          <cell r="F1194" t="str">
            <v>594SNPD</v>
          </cell>
          <cell r="G1194" t="str">
            <v>594</v>
          </cell>
          <cell r="I1194">
            <v>2257.66</v>
          </cell>
        </row>
        <row r="1195">
          <cell r="A1195" t="str">
            <v>909WYP</v>
          </cell>
          <cell r="B1195" t="str">
            <v>909</v>
          </cell>
          <cell r="D1195">
            <v>201314.5</v>
          </cell>
          <cell r="F1195" t="str">
            <v>594UT</v>
          </cell>
          <cell r="G1195" t="str">
            <v>594</v>
          </cell>
          <cell r="I1195">
            <v>12309671.539999999</v>
          </cell>
        </row>
        <row r="1196">
          <cell r="A1196" t="str">
            <v>910CN</v>
          </cell>
          <cell r="B1196" t="str">
            <v>910</v>
          </cell>
          <cell r="D1196">
            <v>183174.26</v>
          </cell>
          <cell r="F1196" t="str">
            <v>594WA</v>
          </cell>
          <cell r="G1196" t="str">
            <v>594</v>
          </cell>
          <cell r="I1196">
            <v>1144133.82</v>
          </cell>
        </row>
        <row r="1197">
          <cell r="A1197" t="str">
            <v>920CA</v>
          </cell>
          <cell r="B1197" t="str">
            <v>920</v>
          </cell>
          <cell r="D1197">
            <v>111696.93</v>
          </cell>
          <cell r="F1197" t="str">
            <v>594WYP</v>
          </cell>
          <cell r="G1197" t="str">
            <v>594</v>
          </cell>
          <cell r="I1197">
            <v>1828777.37</v>
          </cell>
        </row>
        <row r="1198">
          <cell r="A1198" t="str">
            <v>920OR</v>
          </cell>
          <cell r="B1198" t="str">
            <v>920</v>
          </cell>
          <cell r="D1198">
            <v>1273245.3999999999</v>
          </cell>
          <cell r="F1198" t="str">
            <v>594WYU</v>
          </cell>
          <cell r="G1198" t="str">
            <v>594</v>
          </cell>
          <cell r="I1198">
            <v>225122.03</v>
          </cell>
        </row>
        <row r="1199">
          <cell r="A1199" t="str">
            <v>920SO</v>
          </cell>
          <cell r="B1199" t="str">
            <v>920</v>
          </cell>
          <cell r="D1199">
            <v>74526532.349999905</v>
          </cell>
          <cell r="F1199" t="str">
            <v>595CA</v>
          </cell>
          <cell r="G1199" t="str">
            <v>595</v>
          </cell>
          <cell r="I1199">
            <v>0</v>
          </cell>
        </row>
        <row r="1200">
          <cell r="A1200" t="str">
            <v>920UT</v>
          </cell>
          <cell r="B1200" t="str">
            <v>920</v>
          </cell>
          <cell r="D1200">
            <v>-5389468.6299999999</v>
          </cell>
          <cell r="F1200" t="str">
            <v>595ID</v>
          </cell>
          <cell r="G1200" t="str">
            <v>595</v>
          </cell>
          <cell r="I1200">
            <v>0</v>
          </cell>
        </row>
        <row r="1201">
          <cell r="A1201" t="str">
            <v>920WA</v>
          </cell>
          <cell r="B1201" t="str">
            <v>920</v>
          </cell>
          <cell r="D1201">
            <v>-1017958.49</v>
          </cell>
          <cell r="F1201" t="str">
            <v>595SNPD</v>
          </cell>
          <cell r="G1201" t="str">
            <v>595</v>
          </cell>
          <cell r="I1201">
            <v>893540.61</v>
          </cell>
        </row>
        <row r="1202">
          <cell r="A1202" t="str">
            <v>920WYP</v>
          </cell>
          <cell r="B1202" t="str">
            <v>920</v>
          </cell>
          <cell r="D1202">
            <v>-1355271.67</v>
          </cell>
          <cell r="F1202" t="str">
            <v>595UT</v>
          </cell>
          <cell r="G1202" t="str">
            <v>595</v>
          </cell>
          <cell r="I1202">
            <v>0</v>
          </cell>
        </row>
        <row r="1203">
          <cell r="A1203" t="str">
            <v>921CA</v>
          </cell>
          <cell r="B1203" t="str">
            <v>921</v>
          </cell>
          <cell r="D1203">
            <v>4169.28</v>
          </cell>
          <cell r="F1203" t="str">
            <v>595WA</v>
          </cell>
          <cell r="G1203" t="str">
            <v>595</v>
          </cell>
          <cell r="I1203">
            <v>0</v>
          </cell>
        </row>
        <row r="1204">
          <cell r="A1204" t="str">
            <v>921ID</v>
          </cell>
          <cell r="B1204" t="str">
            <v>921</v>
          </cell>
          <cell r="D1204">
            <v>7970.34</v>
          </cell>
          <cell r="F1204" t="str">
            <v>595WYU</v>
          </cell>
          <cell r="G1204" t="str">
            <v>595</v>
          </cell>
          <cell r="I1204">
            <v>0</v>
          </cell>
        </row>
        <row r="1205">
          <cell r="A1205" t="str">
            <v>921OR</v>
          </cell>
          <cell r="B1205" t="str">
            <v>921</v>
          </cell>
          <cell r="D1205">
            <v>42485.77</v>
          </cell>
          <cell r="F1205" t="str">
            <v>596CA</v>
          </cell>
          <cell r="G1205" t="str">
            <v>596</v>
          </cell>
          <cell r="I1205">
            <v>115656.09</v>
          </cell>
        </row>
        <row r="1206">
          <cell r="A1206" t="str">
            <v>921SO</v>
          </cell>
          <cell r="B1206" t="str">
            <v>921</v>
          </cell>
          <cell r="D1206">
            <v>9149484.4900000002</v>
          </cell>
          <cell r="F1206" t="str">
            <v>596ID</v>
          </cell>
          <cell r="G1206" t="str">
            <v>596</v>
          </cell>
          <cell r="I1206">
            <v>179304.43</v>
          </cell>
        </row>
        <row r="1207">
          <cell r="A1207" t="str">
            <v>921UT</v>
          </cell>
          <cell r="B1207" t="str">
            <v>921</v>
          </cell>
          <cell r="D1207">
            <v>87048.48</v>
          </cell>
          <cell r="F1207" t="str">
            <v>596OR</v>
          </cell>
          <cell r="G1207" t="str">
            <v>596</v>
          </cell>
          <cell r="I1207">
            <v>1251031.43</v>
          </cell>
        </row>
        <row r="1208">
          <cell r="A1208" t="str">
            <v>921WA</v>
          </cell>
          <cell r="B1208" t="str">
            <v>921</v>
          </cell>
          <cell r="D1208">
            <v>13488.04</v>
          </cell>
          <cell r="F1208" t="str">
            <v>596UT</v>
          </cell>
          <cell r="G1208" t="str">
            <v>596</v>
          </cell>
          <cell r="I1208">
            <v>1899735.98</v>
          </cell>
        </row>
        <row r="1209">
          <cell r="A1209" t="str">
            <v>921WYP</v>
          </cell>
          <cell r="B1209" t="str">
            <v>921</v>
          </cell>
          <cell r="D1209">
            <v>22726.35</v>
          </cell>
          <cell r="F1209" t="str">
            <v>596WA</v>
          </cell>
          <cell r="G1209" t="str">
            <v>596</v>
          </cell>
          <cell r="I1209">
            <v>185923.41</v>
          </cell>
        </row>
        <row r="1210">
          <cell r="A1210" t="str">
            <v>921WYU</v>
          </cell>
          <cell r="B1210" t="str">
            <v>921</v>
          </cell>
          <cell r="D1210">
            <v>3240.29</v>
          </cell>
          <cell r="F1210" t="str">
            <v>596WYP</v>
          </cell>
          <cell r="G1210" t="str">
            <v>596</v>
          </cell>
          <cell r="I1210">
            <v>336268.73</v>
          </cell>
        </row>
        <row r="1211">
          <cell r="A1211" t="str">
            <v>922SO</v>
          </cell>
          <cell r="B1211" t="str">
            <v>922</v>
          </cell>
          <cell r="D1211">
            <v>-29007645.919999901</v>
          </cell>
          <cell r="F1211" t="str">
            <v>596WYU</v>
          </cell>
          <cell r="G1211" t="str">
            <v>596</v>
          </cell>
          <cell r="I1211">
            <v>108182.29</v>
          </cell>
        </row>
        <row r="1212">
          <cell r="A1212" t="str">
            <v>923CA</v>
          </cell>
          <cell r="B1212" t="str">
            <v>923</v>
          </cell>
          <cell r="D1212">
            <v>135188.06</v>
          </cell>
          <cell r="F1212" t="str">
            <v>597CA</v>
          </cell>
          <cell r="G1212" t="str">
            <v>597</v>
          </cell>
          <cell r="I1212">
            <v>73622.44</v>
          </cell>
        </row>
        <row r="1213">
          <cell r="A1213" t="str">
            <v>923ID</v>
          </cell>
          <cell r="B1213" t="str">
            <v>923</v>
          </cell>
          <cell r="D1213">
            <v>600.85</v>
          </cell>
          <cell r="F1213" t="str">
            <v>597ID</v>
          </cell>
          <cell r="G1213" t="str">
            <v>597</v>
          </cell>
          <cell r="I1213">
            <v>372583.54</v>
          </cell>
        </row>
        <row r="1214">
          <cell r="A1214" t="str">
            <v>923OR</v>
          </cell>
          <cell r="B1214" t="str">
            <v>923</v>
          </cell>
          <cell r="D1214">
            <v>69703.41</v>
          </cell>
          <cell r="F1214" t="str">
            <v>597OR</v>
          </cell>
          <cell r="G1214" t="str">
            <v>597</v>
          </cell>
          <cell r="I1214">
            <v>1143744.0900000001</v>
          </cell>
        </row>
        <row r="1215">
          <cell r="A1215" t="str">
            <v>923SO</v>
          </cell>
          <cell r="B1215" t="str">
            <v>923</v>
          </cell>
          <cell r="D1215">
            <v>9969205.0800000001</v>
          </cell>
          <cell r="F1215" t="str">
            <v>597SNPD</v>
          </cell>
          <cell r="G1215" t="str">
            <v>597</v>
          </cell>
          <cell r="I1215">
            <v>879818.07</v>
          </cell>
        </row>
        <row r="1216">
          <cell r="A1216" t="str">
            <v>923UT</v>
          </cell>
          <cell r="B1216" t="str">
            <v>923</v>
          </cell>
          <cell r="D1216">
            <v>11467.5</v>
          </cell>
          <cell r="F1216" t="str">
            <v>597UT</v>
          </cell>
          <cell r="G1216" t="str">
            <v>597</v>
          </cell>
          <cell r="I1216">
            <v>2155572.15</v>
          </cell>
        </row>
        <row r="1217">
          <cell r="A1217" t="str">
            <v>923WA</v>
          </cell>
          <cell r="B1217" t="str">
            <v>923</v>
          </cell>
          <cell r="D1217">
            <v>764.02</v>
          </cell>
          <cell r="F1217" t="str">
            <v>597WA</v>
          </cell>
          <cell r="G1217" t="str">
            <v>597</v>
          </cell>
          <cell r="I1217">
            <v>435158.25</v>
          </cell>
        </row>
        <row r="1218">
          <cell r="A1218" t="str">
            <v>923WYP</v>
          </cell>
          <cell r="B1218" t="str">
            <v>923</v>
          </cell>
          <cell r="D1218">
            <v>2437.3200000000002</v>
          </cell>
          <cell r="F1218" t="str">
            <v>597WYP</v>
          </cell>
          <cell r="G1218" t="str">
            <v>597</v>
          </cell>
          <cell r="I1218">
            <v>492175.03</v>
          </cell>
        </row>
        <row r="1219">
          <cell r="A1219" t="str">
            <v>923WYU</v>
          </cell>
          <cell r="B1219" t="str">
            <v>923</v>
          </cell>
          <cell r="D1219">
            <v>693.19</v>
          </cell>
          <cell r="F1219" t="str">
            <v>597WYU</v>
          </cell>
          <cell r="G1219" t="str">
            <v>597</v>
          </cell>
          <cell r="I1219">
            <v>94530.07</v>
          </cell>
        </row>
        <row r="1220">
          <cell r="A1220" t="str">
            <v>924CA</v>
          </cell>
          <cell r="B1220" t="str">
            <v>924</v>
          </cell>
          <cell r="D1220">
            <v>65940.55</v>
          </cell>
          <cell r="F1220" t="str">
            <v>598CA</v>
          </cell>
          <cell r="G1220" t="str">
            <v>598</v>
          </cell>
          <cell r="I1220">
            <v>174559.32</v>
          </cell>
        </row>
        <row r="1221">
          <cell r="A1221" t="str">
            <v>924ID</v>
          </cell>
          <cell r="B1221" t="str">
            <v>924</v>
          </cell>
          <cell r="D1221">
            <v>88211.91</v>
          </cell>
          <cell r="F1221" t="str">
            <v>598ID</v>
          </cell>
          <cell r="G1221" t="str">
            <v>598</v>
          </cell>
          <cell r="I1221">
            <v>45450.19</v>
          </cell>
        </row>
        <row r="1222">
          <cell r="A1222" t="str">
            <v>924OR</v>
          </cell>
          <cell r="B1222" t="str">
            <v>924</v>
          </cell>
          <cell r="D1222">
            <v>4064265.77</v>
          </cell>
          <cell r="F1222" t="str">
            <v>598OR</v>
          </cell>
          <cell r="G1222" t="str">
            <v>598</v>
          </cell>
          <cell r="I1222">
            <v>502942.16</v>
          </cell>
        </row>
        <row r="1223">
          <cell r="A1223" t="str">
            <v>924SO</v>
          </cell>
          <cell r="B1223" t="str">
            <v>924</v>
          </cell>
          <cell r="D1223">
            <v>18822601.760000002</v>
          </cell>
          <cell r="F1223" t="str">
            <v>598SNPD</v>
          </cell>
          <cell r="G1223" t="str">
            <v>598</v>
          </cell>
          <cell r="I1223">
            <v>-549027.57999999996</v>
          </cell>
        </row>
        <row r="1224">
          <cell r="A1224" t="str">
            <v>924UT</v>
          </cell>
          <cell r="B1224" t="str">
            <v>924</v>
          </cell>
          <cell r="D1224">
            <v>1672032.81</v>
          </cell>
          <cell r="F1224" t="str">
            <v>598UT</v>
          </cell>
          <cell r="G1224" t="str">
            <v>598</v>
          </cell>
          <cell r="I1224">
            <v>1183276.07</v>
          </cell>
        </row>
        <row r="1225">
          <cell r="A1225" t="str">
            <v>924WYP</v>
          </cell>
          <cell r="B1225" t="str">
            <v>924</v>
          </cell>
          <cell r="D1225">
            <v>271760.96000000002</v>
          </cell>
          <cell r="F1225" t="str">
            <v>598WA</v>
          </cell>
          <cell r="G1225" t="str">
            <v>598</v>
          </cell>
          <cell r="I1225">
            <v>24830.95</v>
          </cell>
        </row>
        <row r="1226">
          <cell r="A1226" t="str">
            <v>925SO</v>
          </cell>
          <cell r="B1226" t="str">
            <v>925</v>
          </cell>
          <cell r="D1226">
            <v>7284848.8300000001</v>
          </cell>
          <cell r="F1226" t="str">
            <v>598WYP</v>
          </cell>
          <cell r="G1226" t="str">
            <v>598</v>
          </cell>
          <cell r="I1226">
            <v>403940.7</v>
          </cell>
        </row>
        <row r="1227">
          <cell r="A1227" t="str">
            <v>928CA</v>
          </cell>
          <cell r="B1227" t="str">
            <v>928</v>
          </cell>
          <cell r="D1227">
            <v>795967.27</v>
          </cell>
          <cell r="F1227" t="str">
            <v>598WYU</v>
          </cell>
          <cell r="G1227" t="str">
            <v>598</v>
          </cell>
          <cell r="I1227">
            <v>1208.9100000000001</v>
          </cell>
        </row>
        <row r="1228">
          <cell r="A1228" t="str">
            <v>928ID</v>
          </cell>
          <cell r="B1228" t="str">
            <v>928</v>
          </cell>
          <cell r="D1228">
            <v>1583896.58</v>
          </cell>
          <cell r="F1228" t="str">
            <v>901CN</v>
          </cell>
          <cell r="G1228" t="str">
            <v>901</v>
          </cell>
          <cell r="I1228">
            <v>2929022.27</v>
          </cell>
        </row>
        <row r="1229">
          <cell r="A1229" t="str">
            <v>928OR</v>
          </cell>
          <cell r="B1229" t="str">
            <v>928</v>
          </cell>
          <cell r="D1229">
            <v>3875184.96</v>
          </cell>
          <cell r="F1229" t="str">
            <v>901OR</v>
          </cell>
          <cell r="G1229" t="str">
            <v>901</v>
          </cell>
          <cell r="I1229">
            <v>863.19</v>
          </cell>
        </row>
        <row r="1230">
          <cell r="A1230" t="str">
            <v>928SG</v>
          </cell>
          <cell r="B1230" t="str">
            <v>928</v>
          </cell>
          <cell r="D1230">
            <v>1846170.68</v>
          </cell>
          <cell r="F1230" t="str">
            <v>901WYP</v>
          </cell>
          <cell r="G1230" t="str">
            <v>901</v>
          </cell>
          <cell r="I1230">
            <v>427.72</v>
          </cell>
        </row>
        <row r="1231">
          <cell r="A1231" t="str">
            <v>928SO</v>
          </cell>
          <cell r="B1231" t="str">
            <v>928</v>
          </cell>
          <cell r="D1231">
            <v>2815756.98</v>
          </cell>
          <cell r="F1231" t="str">
            <v>902CA</v>
          </cell>
          <cell r="G1231" t="str">
            <v>902</v>
          </cell>
          <cell r="I1231">
            <v>893538.33</v>
          </cell>
        </row>
        <row r="1232">
          <cell r="A1232" t="str">
            <v>928UT</v>
          </cell>
          <cell r="B1232" t="str">
            <v>928</v>
          </cell>
          <cell r="D1232">
            <v>6129279.0300000003</v>
          </cell>
          <cell r="F1232" t="str">
            <v>902CN</v>
          </cell>
          <cell r="G1232" t="str">
            <v>902</v>
          </cell>
          <cell r="I1232">
            <v>2308807.7599999998</v>
          </cell>
        </row>
        <row r="1233">
          <cell r="A1233" t="str">
            <v>928WA</v>
          </cell>
          <cell r="B1233" t="str">
            <v>928</v>
          </cell>
          <cell r="D1233">
            <v>1788998.4</v>
          </cell>
          <cell r="F1233" t="str">
            <v>902ID</v>
          </cell>
          <cell r="G1233" t="str">
            <v>902</v>
          </cell>
          <cell r="I1233">
            <v>1650514.02</v>
          </cell>
        </row>
        <row r="1234">
          <cell r="A1234" t="str">
            <v>928WYP</v>
          </cell>
          <cell r="B1234" t="str">
            <v>928</v>
          </cell>
          <cell r="D1234">
            <v>3021845.78</v>
          </cell>
          <cell r="F1234" t="str">
            <v>902OR</v>
          </cell>
          <cell r="G1234" t="str">
            <v>902</v>
          </cell>
          <cell r="I1234">
            <v>9824237.5700000003</v>
          </cell>
        </row>
        <row r="1235">
          <cell r="A1235" t="str">
            <v>929SO</v>
          </cell>
          <cell r="B1235" t="str">
            <v>929</v>
          </cell>
          <cell r="D1235">
            <v>-6095428.79</v>
          </cell>
          <cell r="F1235" t="str">
            <v>902UT</v>
          </cell>
          <cell r="G1235" t="str">
            <v>902</v>
          </cell>
          <cell r="I1235">
            <v>4484876.0599999996</v>
          </cell>
        </row>
        <row r="1236">
          <cell r="A1236" t="str">
            <v>930CA</v>
          </cell>
          <cell r="B1236" t="str">
            <v>930</v>
          </cell>
          <cell r="D1236">
            <v>9272.44</v>
          </cell>
          <cell r="F1236" t="str">
            <v>902WA</v>
          </cell>
          <cell r="G1236" t="str">
            <v>902</v>
          </cell>
          <cell r="I1236">
            <v>934527.76</v>
          </cell>
        </row>
        <row r="1237">
          <cell r="A1237" t="str">
            <v>930ID</v>
          </cell>
          <cell r="B1237" t="str">
            <v>930</v>
          </cell>
          <cell r="D1237">
            <v>3500</v>
          </cell>
          <cell r="F1237" t="str">
            <v>902WYP</v>
          </cell>
          <cell r="G1237" t="str">
            <v>902</v>
          </cell>
          <cell r="I1237">
            <v>1507760.54</v>
          </cell>
        </row>
        <row r="1238">
          <cell r="A1238" t="str">
            <v>930OR</v>
          </cell>
          <cell r="B1238" t="str">
            <v>930</v>
          </cell>
          <cell r="D1238">
            <v>69794.02</v>
          </cell>
          <cell r="F1238" t="str">
            <v>902WYU</v>
          </cell>
          <cell r="G1238" t="str">
            <v>902</v>
          </cell>
          <cell r="I1238">
            <v>303289.3</v>
          </cell>
        </row>
        <row r="1239">
          <cell r="A1239" t="str">
            <v>930SG</v>
          </cell>
          <cell r="B1239" t="str">
            <v>930</v>
          </cell>
          <cell r="D1239">
            <v>1449.35</v>
          </cell>
          <cell r="F1239" t="str">
            <v>903CA</v>
          </cell>
          <cell r="G1239" t="str">
            <v>903</v>
          </cell>
          <cell r="I1239">
            <v>224466.56</v>
          </cell>
        </row>
        <row r="1240">
          <cell r="A1240" t="str">
            <v>930SO</v>
          </cell>
          <cell r="B1240" t="str">
            <v>930</v>
          </cell>
          <cell r="D1240">
            <v>15492650.7199999</v>
          </cell>
          <cell r="F1240" t="str">
            <v>903CN</v>
          </cell>
          <cell r="G1240" t="str">
            <v>903</v>
          </cell>
          <cell r="I1240">
            <v>48057514.019999899</v>
          </cell>
        </row>
        <row r="1241">
          <cell r="A1241" t="str">
            <v>930UT</v>
          </cell>
          <cell r="B1241" t="str">
            <v>930</v>
          </cell>
          <cell r="D1241">
            <v>56755.02</v>
          </cell>
          <cell r="F1241" t="str">
            <v>903ID</v>
          </cell>
          <cell r="G1241" t="str">
            <v>903</v>
          </cell>
          <cell r="I1241">
            <v>414584.88</v>
          </cell>
        </row>
        <row r="1242">
          <cell r="A1242" t="str">
            <v>930WA</v>
          </cell>
          <cell r="B1242" t="str">
            <v>930</v>
          </cell>
          <cell r="D1242">
            <v>5000</v>
          </cell>
          <cell r="F1242" t="str">
            <v>903OR</v>
          </cell>
          <cell r="G1242" t="str">
            <v>903</v>
          </cell>
          <cell r="I1242">
            <v>2358402.09</v>
          </cell>
        </row>
        <row r="1243">
          <cell r="A1243" t="str">
            <v>930WYP</v>
          </cell>
          <cell r="B1243" t="str">
            <v>930</v>
          </cell>
          <cell r="D1243">
            <v>80257.2</v>
          </cell>
          <cell r="F1243" t="str">
            <v>903UT</v>
          </cell>
          <cell r="G1243" t="str">
            <v>903</v>
          </cell>
          <cell r="I1243">
            <v>3855886.91</v>
          </cell>
        </row>
        <row r="1244">
          <cell r="A1244" t="str">
            <v>931CA</v>
          </cell>
          <cell r="B1244" t="str">
            <v>931</v>
          </cell>
          <cell r="D1244">
            <v>4421.6099999999997</v>
          </cell>
          <cell r="F1244" t="str">
            <v>903WA</v>
          </cell>
          <cell r="G1244" t="str">
            <v>903</v>
          </cell>
          <cell r="I1244">
            <v>724232.69</v>
          </cell>
        </row>
        <row r="1245">
          <cell r="A1245" t="str">
            <v>931ID</v>
          </cell>
          <cell r="B1245" t="str">
            <v>931</v>
          </cell>
          <cell r="D1245">
            <v>864</v>
          </cell>
          <cell r="F1245" t="str">
            <v>903WYP</v>
          </cell>
          <cell r="G1245" t="str">
            <v>903</v>
          </cell>
          <cell r="I1245">
            <v>607220.31000000006</v>
          </cell>
        </row>
        <row r="1246">
          <cell r="A1246" t="str">
            <v>931OR</v>
          </cell>
          <cell r="B1246" t="str">
            <v>931</v>
          </cell>
          <cell r="D1246">
            <v>1111891.31</v>
          </cell>
          <cell r="F1246" t="str">
            <v>903WYU</v>
          </cell>
          <cell r="G1246" t="str">
            <v>903</v>
          </cell>
          <cell r="I1246">
            <v>72085.23</v>
          </cell>
        </row>
        <row r="1247">
          <cell r="A1247" t="str">
            <v>931SO</v>
          </cell>
          <cell r="B1247" t="str">
            <v>931</v>
          </cell>
          <cell r="D1247">
            <v>5442955.8799999999</v>
          </cell>
          <cell r="F1247" t="str">
            <v>904CA</v>
          </cell>
          <cell r="G1247" t="str">
            <v>904</v>
          </cell>
          <cell r="I1247">
            <v>448862.43</v>
          </cell>
        </row>
        <row r="1248">
          <cell r="A1248" t="str">
            <v>931UT</v>
          </cell>
          <cell r="B1248" t="str">
            <v>931</v>
          </cell>
          <cell r="D1248">
            <v>4920.04</v>
          </cell>
          <cell r="F1248" t="str">
            <v>904CN</v>
          </cell>
          <cell r="G1248" t="str">
            <v>904</v>
          </cell>
          <cell r="I1248">
            <v>650822.05000000005</v>
          </cell>
        </row>
        <row r="1249">
          <cell r="A1249" t="str">
            <v>931WA</v>
          </cell>
          <cell r="B1249" t="str">
            <v>931</v>
          </cell>
          <cell r="D1249">
            <v>10793.84</v>
          </cell>
          <cell r="F1249" t="str">
            <v>904ID</v>
          </cell>
          <cell r="G1249" t="str">
            <v>904</v>
          </cell>
          <cell r="I1249">
            <v>293937.73</v>
          </cell>
        </row>
        <row r="1250">
          <cell r="A1250" t="str">
            <v>931WYP</v>
          </cell>
          <cell r="B1250" t="str">
            <v>931</v>
          </cell>
          <cell r="D1250">
            <v>38833.64</v>
          </cell>
          <cell r="F1250" t="str">
            <v>904OR</v>
          </cell>
          <cell r="G1250" t="str">
            <v>904</v>
          </cell>
          <cell r="I1250">
            <v>7047554.4199999897</v>
          </cell>
        </row>
        <row r="1251">
          <cell r="A1251" t="str">
            <v>935CA</v>
          </cell>
          <cell r="B1251" t="str">
            <v>935</v>
          </cell>
          <cell r="D1251">
            <v>10628.04</v>
          </cell>
          <cell r="F1251" t="str">
            <v>904UT</v>
          </cell>
          <cell r="G1251" t="str">
            <v>904</v>
          </cell>
          <cell r="I1251">
            <v>3373083.34</v>
          </cell>
        </row>
        <row r="1252">
          <cell r="A1252" t="str">
            <v>935ID</v>
          </cell>
          <cell r="B1252" t="str">
            <v>935</v>
          </cell>
          <cell r="D1252">
            <v>30231.35</v>
          </cell>
          <cell r="F1252" t="str">
            <v>904WA</v>
          </cell>
          <cell r="G1252" t="str">
            <v>904</v>
          </cell>
          <cell r="I1252">
            <v>2024432.09</v>
          </cell>
        </row>
        <row r="1253">
          <cell r="A1253" t="str">
            <v>935OR</v>
          </cell>
          <cell r="B1253" t="str">
            <v>935</v>
          </cell>
          <cell r="D1253">
            <v>192084.22</v>
          </cell>
          <cell r="F1253" t="str">
            <v>904WYP</v>
          </cell>
          <cell r="G1253" t="str">
            <v>904</v>
          </cell>
          <cell r="I1253">
            <v>747717.82</v>
          </cell>
        </row>
        <row r="1254">
          <cell r="A1254" t="str">
            <v>935SO</v>
          </cell>
          <cell r="B1254" t="str">
            <v>935</v>
          </cell>
          <cell r="D1254">
            <v>23868211.939999901</v>
          </cell>
          <cell r="F1254" t="str">
            <v>904WYU</v>
          </cell>
          <cell r="G1254" t="str">
            <v>904</v>
          </cell>
          <cell r="I1254">
            <v>0</v>
          </cell>
        </row>
        <row r="1255">
          <cell r="A1255" t="str">
            <v>935UT</v>
          </cell>
          <cell r="B1255" t="str">
            <v>935</v>
          </cell>
          <cell r="D1255">
            <v>141820.26</v>
          </cell>
          <cell r="F1255" t="str">
            <v>905CN</v>
          </cell>
          <cell r="G1255" t="str">
            <v>905</v>
          </cell>
          <cell r="I1255">
            <v>200609.93</v>
          </cell>
        </row>
        <row r="1256">
          <cell r="A1256" t="str">
            <v>935WA</v>
          </cell>
          <cell r="B1256" t="str">
            <v>935</v>
          </cell>
          <cell r="D1256">
            <v>35554.6</v>
          </cell>
          <cell r="F1256" t="str">
            <v>905OR</v>
          </cell>
          <cell r="G1256" t="str">
            <v>905</v>
          </cell>
          <cell r="I1256">
            <v>4512.75</v>
          </cell>
        </row>
        <row r="1257">
          <cell r="A1257" t="str">
            <v>935WYP</v>
          </cell>
          <cell r="B1257" t="str">
            <v>935</v>
          </cell>
          <cell r="D1257">
            <v>59523.56</v>
          </cell>
          <cell r="F1257" t="str">
            <v>907CN</v>
          </cell>
          <cell r="G1257" t="str">
            <v>907</v>
          </cell>
          <cell r="I1257">
            <v>302254.40999999997</v>
          </cell>
        </row>
        <row r="1258">
          <cell r="A1258" t="str">
            <v>935WYU</v>
          </cell>
          <cell r="B1258" t="str">
            <v>935</v>
          </cell>
          <cell r="D1258">
            <v>22089.62</v>
          </cell>
          <cell r="F1258" t="str">
            <v>907OR</v>
          </cell>
          <cell r="G1258" t="str">
            <v>907</v>
          </cell>
          <cell r="I1258">
            <v>0</v>
          </cell>
        </row>
        <row r="1259">
          <cell r="F1259" t="str">
            <v>908CA</v>
          </cell>
          <cell r="G1259" t="str">
            <v>908</v>
          </cell>
          <cell r="I1259">
            <v>2106300.89</v>
          </cell>
        </row>
        <row r="1260">
          <cell r="F1260" t="str">
            <v>908CN</v>
          </cell>
          <cell r="G1260" t="str">
            <v>908</v>
          </cell>
          <cell r="I1260">
            <v>1833724.63</v>
          </cell>
        </row>
        <row r="1261">
          <cell r="F1261" t="str">
            <v>908ID</v>
          </cell>
          <cell r="G1261" t="str">
            <v>908</v>
          </cell>
          <cell r="I1261">
            <v>6203803.0999999903</v>
          </cell>
        </row>
        <row r="1262">
          <cell r="F1262" t="str">
            <v>908OR</v>
          </cell>
          <cell r="G1262" t="str">
            <v>908</v>
          </cell>
          <cell r="I1262">
            <v>24191106.25</v>
          </cell>
        </row>
        <row r="1263">
          <cell r="F1263" t="str">
            <v>908OTHER</v>
          </cell>
          <cell r="G1263" t="str">
            <v>908</v>
          </cell>
          <cell r="I1263">
            <v>2909034.89</v>
          </cell>
        </row>
        <row r="1264">
          <cell r="F1264" t="str">
            <v>908UT</v>
          </cell>
          <cell r="G1264" t="str">
            <v>908</v>
          </cell>
          <cell r="I1264">
            <v>52439679.5</v>
          </cell>
        </row>
        <row r="1265">
          <cell r="F1265" t="str">
            <v>908WA</v>
          </cell>
          <cell r="G1265" t="str">
            <v>908</v>
          </cell>
          <cell r="I1265">
            <v>9235840.9000000004</v>
          </cell>
        </row>
        <row r="1266">
          <cell r="F1266" t="str">
            <v>908WYP</v>
          </cell>
          <cell r="G1266" t="str">
            <v>908</v>
          </cell>
          <cell r="I1266">
            <v>5026201.0599999996</v>
          </cell>
        </row>
        <row r="1267">
          <cell r="F1267" t="str">
            <v>909CA</v>
          </cell>
          <cell r="G1267" t="str">
            <v>909</v>
          </cell>
          <cell r="I1267">
            <v>40883.01</v>
          </cell>
        </row>
        <row r="1268">
          <cell r="F1268" t="str">
            <v>909CN</v>
          </cell>
          <cell r="G1268" t="str">
            <v>909</v>
          </cell>
          <cell r="I1268">
            <v>4593204.12</v>
          </cell>
        </row>
        <row r="1269">
          <cell r="F1269" t="str">
            <v>909ID</v>
          </cell>
          <cell r="G1269" t="str">
            <v>909</v>
          </cell>
          <cell r="I1269">
            <v>20091.259999999998</v>
          </cell>
        </row>
        <row r="1270">
          <cell r="F1270" t="str">
            <v>909OR</v>
          </cell>
          <cell r="G1270" t="str">
            <v>909</v>
          </cell>
          <cell r="I1270">
            <v>154538.29999999999</v>
          </cell>
        </row>
        <row r="1271">
          <cell r="F1271" t="str">
            <v>909UT</v>
          </cell>
          <cell r="G1271" t="str">
            <v>909</v>
          </cell>
          <cell r="I1271">
            <v>55308.44</v>
          </cell>
        </row>
        <row r="1272">
          <cell r="F1272" t="str">
            <v>909WA</v>
          </cell>
          <cell r="G1272" t="str">
            <v>909</v>
          </cell>
          <cell r="I1272">
            <v>15923.41</v>
          </cell>
        </row>
        <row r="1273">
          <cell r="F1273" t="str">
            <v>909WYP</v>
          </cell>
          <cell r="G1273" t="str">
            <v>909</v>
          </cell>
          <cell r="I1273">
            <v>201314.5</v>
          </cell>
        </row>
        <row r="1274">
          <cell r="F1274" t="str">
            <v>909WYU</v>
          </cell>
          <cell r="G1274" t="str">
            <v>909</v>
          </cell>
          <cell r="I1274">
            <v>0</v>
          </cell>
        </row>
        <row r="1275">
          <cell r="F1275" t="str">
            <v>910CN</v>
          </cell>
          <cell r="G1275" t="str">
            <v>910</v>
          </cell>
          <cell r="I1275">
            <v>183174.26</v>
          </cell>
        </row>
        <row r="1276">
          <cell r="F1276" t="str">
            <v>920CA</v>
          </cell>
          <cell r="G1276" t="str">
            <v>920</v>
          </cell>
          <cell r="I1276">
            <v>111696.93</v>
          </cell>
        </row>
        <row r="1277">
          <cell r="F1277" t="str">
            <v>920OR</v>
          </cell>
          <cell r="G1277" t="str">
            <v>920</v>
          </cell>
          <cell r="I1277">
            <v>1273245.3999999999</v>
          </cell>
        </row>
        <row r="1278">
          <cell r="F1278" t="str">
            <v>920SO</v>
          </cell>
          <cell r="G1278" t="str">
            <v>920</v>
          </cell>
          <cell r="I1278">
            <v>74526532.349999905</v>
          </cell>
        </row>
        <row r="1279">
          <cell r="F1279" t="str">
            <v>920UT</v>
          </cell>
          <cell r="G1279" t="str">
            <v>920</v>
          </cell>
          <cell r="I1279">
            <v>-5389468.6299999999</v>
          </cell>
        </row>
        <row r="1280">
          <cell r="F1280" t="str">
            <v>920WA</v>
          </cell>
          <cell r="G1280" t="str">
            <v>920</v>
          </cell>
          <cell r="I1280">
            <v>-1017958.49</v>
          </cell>
        </row>
        <row r="1281">
          <cell r="F1281" t="str">
            <v>920WYP</v>
          </cell>
          <cell r="G1281" t="str">
            <v>920</v>
          </cell>
          <cell r="I1281">
            <v>-1355271.67</v>
          </cell>
        </row>
        <row r="1282">
          <cell r="F1282" t="str">
            <v>921CA</v>
          </cell>
          <cell r="G1282" t="str">
            <v>921</v>
          </cell>
          <cell r="I1282">
            <v>4169.28</v>
          </cell>
        </row>
        <row r="1283">
          <cell r="F1283" t="str">
            <v>921ID</v>
          </cell>
          <cell r="G1283" t="str">
            <v>921</v>
          </cell>
          <cell r="I1283">
            <v>7970.34</v>
          </cell>
        </row>
        <row r="1284">
          <cell r="F1284" t="str">
            <v>921OR</v>
          </cell>
          <cell r="G1284" t="str">
            <v>921</v>
          </cell>
          <cell r="I1284">
            <v>42485.77</v>
          </cell>
        </row>
        <row r="1285">
          <cell r="F1285" t="str">
            <v>921SO</v>
          </cell>
          <cell r="G1285" t="str">
            <v>921</v>
          </cell>
          <cell r="I1285">
            <v>9149484.4900000002</v>
          </cell>
        </row>
        <row r="1286">
          <cell r="F1286" t="str">
            <v>921UT</v>
          </cell>
          <cell r="G1286" t="str">
            <v>921</v>
          </cell>
          <cell r="I1286">
            <v>87048.48</v>
          </cell>
        </row>
        <row r="1287">
          <cell r="F1287" t="str">
            <v>921WA</v>
          </cell>
          <cell r="G1287" t="str">
            <v>921</v>
          </cell>
          <cell r="I1287">
            <v>13488.04</v>
          </cell>
        </row>
        <row r="1288">
          <cell r="F1288" t="str">
            <v>921WYP</v>
          </cell>
          <cell r="G1288" t="str">
            <v>921</v>
          </cell>
          <cell r="I1288">
            <v>22726.35</v>
          </cell>
        </row>
        <row r="1289">
          <cell r="F1289" t="str">
            <v>921WYU</v>
          </cell>
          <cell r="G1289" t="str">
            <v>921</v>
          </cell>
          <cell r="I1289">
            <v>3240.29</v>
          </cell>
        </row>
        <row r="1290">
          <cell r="F1290" t="str">
            <v>922SO</v>
          </cell>
          <cell r="G1290" t="str">
            <v>922</v>
          </cell>
          <cell r="I1290">
            <v>-29007645.919999901</v>
          </cell>
        </row>
        <row r="1291">
          <cell r="F1291" t="str">
            <v>923CA</v>
          </cell>
          <cell r="G1291" t="str">
            <v>923</v>
          </cell>
          <cell r="I1291">
            <v>135188.06</v>
          </cell>
        </row>
        <row r="1292">
          <cell r="F1292" t="str">
            <v>923ID</v>
          </cell>
          <cell r="G1292" t="str">
            <v>923</v>
          </cell>
          <cell r="I1292">
            <v>600.85</v>
          </cell>
        </row>
        <row r="1293">
          <cell r="F1293" t="str">
            <v>923OR</v>
          </cell>
          <cell r="G1293" t="str">
            <v>923</v>
          </cell>
          <cell r="I1293">
            <v>69703.41</v>
          </cell>
        </row>
        <row r="1294">
          <cell r="F1294" t="str">
            <v>923SO</v>
          </cell>
          <cell r="G1294" t="str">
            <v>923</v>
          </cell>
          <cell r="I1294">
            <v>9969205.0800000001</v>
          </cell>
        </row>
        <row r="1295">
          <cell r="F1295" t="str">
            <v>923UT</v>
          </cell>
          <cell r="G1295" t="str">
            <v>923</v>
          </cell>
          <cell r="I1295">
            <v>11467.5</v>
          </cell>
        </row>
        <row r="1296">
          <cell r="F1296" t="str">
            <v>923WA</v>
          </cell>
          <cell r="G1296" t="str">
            <v>923</v>
          </cell>
          <cell r="I1296">
            <v>764.02</v>
          </cell>
        </row>
        <row r="1297">
          <cell r="F1297" t="str">
            <v>923WYP</v>
          </cell>
          <cell r="G1297" t="str">
            <v>923</v>
          </cell>
          <cell r="I1297">
            <v>2437.3200000000002</v>
          </cell>
        </row>
        <row r="1298">
          <cell r="F1298" t="str">
            <v>923WYU</v>
          </cell>
          <cell r="G1298" t="str">
            <v>923</v>
          </cell>
          <cell r="I1298">
            <v>693.19</v>
          </cell>
        </row>
        <row r="1299">
          <cell r="F1299" t="str">
            <v>924CA</v>
          </cell>
          <cell r="G1299" t="str">
            <v>924</v>
          </cell>
          <cell r="I1299">
            <v>65940.55</v>
          </cell>
        </row>
        <row r="1300">
          <cell r="F1300" t="str">
            <v>924ID</v>
          </cell>
          <cell r="G1300" t="str">
            <v>924</v>
          </cell>
          <cell r="I1300">
            <v>88211.91</v>
          </cell>
        </row>
        <row r="1301">
          <cell r="F1301" t="str">
            <v>924OR</v>
          </cell>
          <cell r="G1301" t="str">
            <v>924</v>
          </cell>
          <cell r="I1301">
            <v>4064265.77</v>
          </cell>
        </row>
        <row r="1302">
          <cell r="F1302" t="str">
            <v>924SO</v>
          </cell>
          <cell r="G1302" t="str">
            <v>924</v>
          </cell>
          <cell r="I1302">
            <v>18822601.760000002</v>
          </cell>
        </row>
        <row r="1303">
          <cell r="F1303" t="str">
            <v>924UT</v>
          </cell>
          <cell r="G1303" t="str">
            <v>924</v>
          </cell>
          <cell r="I1303">
            <v>1672032.81</v>
          </cell>
        </row>
        <row r="1304">
          <cell r="F1304" t="str">
            <v>924WA</v>
          </cell>
          <cell r="G1304" t="str">
            <v>924</v>
          </cell>
          <cell r="I1304">
            <v>0</v>
          </cell>
        </row>
        <row r="1305">
          <cell r="F1305" t="str">
            <v>924WYP</v>
          </cell>
          <cell r="G1305" t="str">
            <v>924</v>
          </cell>
          <cell r="I1305">
            <v>271760.96000000002</v>
          </cell>
        </row>
        <row r="1306">
          <cell r="F1306" t="str">
            <v>925SO</v>
          </cell>
          <cell r="G1306" t="str">
            <v>925</v>
          </cell>
          <cell r="I1306">
            <v>7284848.8300000001</v>
          </cell>
        </row>
        <row r="1307">
          <cell r="F1307" t="str">
            <v>928CA</v>
          </cell>
          <cell r="G1307" t="str">
            <v>928</v>
          </cell>
          <cell r="I1307">
            <v>795967.27</v>
          </cell>
        </row>
        <row r="1308">
          <cell r="F1308" t="str">
            <v>928ID</v>
          </cell>
          <cell r="G1308" t="str">
            <v>928</v>
          </cell>
          <cell r="I1308">
            <v>1583896.58</v>
          </cell>
        </row>
        <row r="1309">
          <cell r="F1309" t="str">
            <v>928OR</v>
          </cell>
          <cell r="G1309" t="str">
            <v>928</v>
          </cell>
          <cell r="I1309">
            <v>3875184.96</v>
          </cell>
        </row>
        <row r="1310">
          <cell r="F1310" t="str">
            <v>928SG</v>
          </cell>
          <cell r="G1310" t="str">
            <v>928</v>
          </cell>
          <cell r="I1310">
            <v>1846170.68</v>
          </cell>
        </row>
        <row r="1311">
          <cell r="F1311" t="str">
            <v>928SO</v>
          </cell>
          <cell r="G1311" t="str">
            <v>928</v>
          </cell>
          <cell r="I1311">
            <v>2815756.98</v>
          </cell>
        </row>
        <row r="1312">
          <cell r="F1312" t="str">
            <v>928UT</v>
          </cell>
          <cell r="G1312" t="str">
            <v>928</v>
          </cell>
          <cell r="I1312">
            <v>6129279.0300000003</v>
          </cell>
        </row>
        <row r="1313">
          <cell r="F1313" t="str">
            <v>928WA</v>
          </cell>
          <cell r="G1313" t="str">
            <v>928</v>
          </cell>
          <cell r="I1313">
            <v>1788998.4</v>
          </cell>
        </row>
        <row r="1314">
          <cell r="F1314" t="str">
            <v>928WYP</v>
          </cell>
          <cell r="G1314" t="str">
            <v>928</v>
          </cell>
          <cell r="I1314">
            <v>3021845.78</v>
          </cell>
        </row>
        <row r="1315">
          <cell r="F1315" t="str">
            <v>929SO</v>
          </cell>
          <cell r="G1315" t="str">
            <v>929</v>
          </cell>
          <cell r="I1315">
            <v>-6095428.79</v>
          </cell>
        </row>
        <row r="1316">
          <cell r="F1316" t="str">
            <v>930CA</v>
          </cell>
          <cell r="G1316" t="str">
            <v>930</v>
          </cell>
          <cell r="I1316">
            <v>9272.44</v>
          </cell>
        </row>
        <row r="1317">
          <cell r="F1317" t="str">
            <v>930ID</v>
          </cell>
          <cell r="G1317" t="str">
            <v>930</v>
          </cell>
          <cell r="I1317">
            <v>3500</v>
          </cell>
        </row>
        <row r="1318">
          <cell r="F1318" t="str">
            <v>930OR</v>
          </cell>
          <cell r="G1318" t="str">
            <v>930</v>
          </cell>
          <cell r="I1318">
            <v>69794.02</v>
          </cell>
        </row>
        <row r="1319">
          <cell r="F1319" t="str">
            <v>930SG</v>
          </cell>
          <cell r="G1319" t="str">
            <v>930</v>
          </cell>
          <cell r="I1319">
            <v>1449.35</v>
          </cell>
        </row>
        <row r="1320">
          <cell r="F1320" t="str">
            <v>930SO</v>
          </cell>
          <cell r="G1320" t="str">
            <v>930</v>
          </cell>
          <cell r="I1320">
            <v>15492650.7199999</v>
          </cell>
        </row>
        <row r="1321">
          <cell r="F1321" t="str">
            <v>930UT</v>
          </cell>
          <cell r="G1321" t="str">
            <v>930</v>
          </cell>
          <cell r="I1321">
            <v>56755.02</v>
          </cell>
        </row>
        <row r="1322">
          <cell r="F1322" t="str">
            <v>930WA</v>
          </cell>
          <cell r="G1322" t="str">
            <v>930</v>
          </cell>
          <cell r="I1322">
            <v>5000</v>
          </cell>
        </row>
        <row r="1323">
          <cell r="F1323" t="str">
            <v>930WYP</v>
          </cell>
          <cell r="G1323" t="str">
            <v>930</v>
          </cell>
          <cell r="I1323">
            <v>80257.2</v>
          </cell>
        </row>
        <row r="1324">
          <cell r="F1324" t="str">
            <v>930WYU</v>
          </cell>
          <cell r="G1324" t="str">
            <v>930</v>
          </cell>
          <cell r="I1324">
            <v>0</v>
          </cell>
        </row>
        <row r="1325">
          <cell r="F1325" t="str">
            <v>931CA</v>
          </cell>
          <cell r="G1325" t="str">
            <v>931</v>
          </cell>
          <cell r="I1325">
            <v>4421.6099999999997</v>
          </cell>
        </row>
        <row r="1326">
          <cell r="F1326" t="str">
            <v>931ID</v>
          </cell>
          <cell r="G1326" t="str">
            <v>931</v>
          </cell>
          <cell r="I1326">
            <v>864</v>
          </cell>
        </row>
        <row r="1327">
          <cell r="F1327" t="str">
            <v>931OR</v>
          </cell>
          <cell r="G1327" t="str">
            <v>931</v>
          </cell>
          <cell r="I1327">
            <v>1111891.31</v>
          </cell>
        </row>
        <row r="1328">
          <cell r="F1328" t="str">
            <v>931SO</v>
          </cell>
          <cell r="G1328" t="str">
            <v>931</v>
          </cell>
          <cell r="I1328">
            <v>5442955.8799999999</v>
          </cell>
        </row>
        <row r="1329">
          <cell r="F1329" t="str">
            <v>931UT</v>
          </cell>
          <cell r="G1329" t="str">
            <v>931</v>
          </cell>
          <cell r="I1329">
            <v>4920.04</v>
          </cell>
        </row>
        <row r="1330">
          <cell r="F1330" t="str">
            <v>931WA</v>
          </cell>
          <cell r="G1330" t="str">
            <v>931</v>
          </cell>
          <cell r="I1330">
            <v>10793.84</v>
          </cell>
        </row>
        <row r="1331">
          <cell r="F1331" t="str">
            <v>931WYP</v>
          </cell>
          <cell r="G1331" t="str">
            <v>931</v>
          </cell>
          <cell r="I1331">
            <v>38833.64</v>
          </cell>
        </row>
        <row r="1332">
          <cell r="F1332" t="str">
            <v>935CA</v>
          </cell>
          <cell r="G1332" t="str">
            <v>935</v>
          </cell>
          <cell r="I1332">
            <v>10628.04</v>
          </cell>
        </row>
        <row r="1333">
          <cell r="F1333" t="str">
            <v>935ID</v>
          </cell>
          <cell r="G1333" t="str">
            <v>935</v>
          </cell>
          <cell r="I1333">
            <v>30231.35</v>
          </cell>
        </row>
        <row r="1334">
          <cell r="F1334" t="str">
            <v>935OR</v>
          </cell>
          <cell r="G1334" t="str">
            <v>935</v>
          </cell>
          <cell r="I1334">
            <v>192084.22</v>
          </cell>
        </row>
        <row r="1335">
          <cell r="F1335" t="str">
            <v>935SO</v>
          </cell>
          <cell r="G1335" t="str">
            <v>935</v>
          </cell>
          <cell r="I1335">
            <v>23868211.939999901</v>
          </cell>
        </row>
        <row r="1336">
          <cell r="F1336" t="str">
            <v>935UT</v>
          </cell>
          <cell r="G1336" t="str">
            <v>935</v>
          </cell>
          <cell r="I1336">
            <v>141820.26</v>
          </cell>
        </row>
        <row r="1337">
          <cell r="F1337" t="str">
            <v>935WA</v>
          </cell>
          <cell r="G1337" t="str">
            <v>935</v>
          </cell>
          <cell r="I1337">
            <v>35554.6</v>
          </cell>
        </row>
        <row r="1338">
          <cell r="F1338" t="str">
            <v>935WYP</v>
          </cell>
          <cell r="G1338" t="str">
            <v>935</v>
          </cell>
          <cell r="I1338">
            <v>59523.56</v>
          </cell>
        </row>
        <row r="1339">
          <cell r="F1339" t="str">
            <v>935WYU</v>
          </cell>
          <cell r="G1339" t="str">
            <v>935</v>
          </cell>
          <cell r="I1339">
            <v>22089.62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2010 Protocol ECD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>
        <row r="198">
          <cell r="F198" t="str">
            <v>P</v>
          </cell>
        </row>
      </sheetData>
      <sheetData sheetId="1">
        <row r="6">
          <cell r="E6" t="str">
            <v>ACCMDIT</v>
          </cell>
          <cell r="F6" t="str">
            <v>Deferred Income Tax - Balance</v>
          </cell>
          <cell r="I6">
            <v>0.68399527163731999</v>
          </cell>
          <cell r="J6">
            <v>0.21980548584597029</v>
          </cell>
          <cell r="K6">
            <v>6.850019381629692E-2</v>
          </cell>
          <cell r="L6">
            <v>0</v>
          </cell>
          <cell r="M6">
            <v>1.5776350859476963E-4</v>
          </cell>
          <cell r="N6">
            <v>2.743365063811265E-2</v>
          </cell>
          <cell r="O6">
            <v>1.0763455370530992E-4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0.70075589990769827</v>
          </cell>
          <cell r="L8">
            <v>0</v>
          </cell>
          <cell r="M8">
            <v>0</v>
          </cell>
          <cell r="N8">
            <v>0.29924410009230168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 t="e">
            <v>#VALUE!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</row>
        <row r="11">
          <cell r="E11" t="str">
            <v>GP</v>
          </cell>
          <cell r="F11" t="str">
            <v>Gross Plant</v>
          </cell>
          <cell r="I11">
            <v>0.50204626835147104</v>
          </cell>
          <cell r="J11">
            <v>0.20188494096029688</v>
          </cell>
          <cell r="K11">
            <v>0.26961828291088652</v>
          </cell>
          <cell r="L11">
            <v>0</v>
          </cell>
          <cell r="M11">
            <v>5.9055597972545622E-3</v>
          </cell>
          <cell r="N11">
            <v>1.6678800397488005E-2</v>
          </cell>
          <cell r="O11">
            <v>3.8661475826029285E-3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 t="e">
            <v>#VALUE!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</row>
        <row r="13">
          <cell r="E13" t="str">
            <v>NP</v>
          </cell>
          <cell r="F13" t="str">
            <v>Net Plant</v>
          </cell>
          <cell r="I13">
            <v>0.5107330141481522</v>
          </cell>
          <cell r="J13">
            <v>0.22103089890243255</v>
          </cell>
          <cell r="K13">
            <v>0.24962413665776828</v>
          </cell>
          <cell r="L13">
            <v>0</v>
          </cell>
          <cell r="M13">
            <v>2.712140403768183E-3</v>
          </cell>
          <cell r="N13">
            <v>1.3457188010333963E-2</v>
          </cell>
          <cell r="O13">
            <v>2.4426218775447156E-3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0.69445984934071514</v>
          </cell>
          <cell r="J14">
            <v>0.3055401506592848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0.5018285712337609</v>
          </cell>
          <cell r="J15">
            <v>0.22078854149085719</v>
          </cell>
          <cell r="K15">
            <v>0.26855493899392469</v>
          </cell>
          <cell r="L15">
            <v>0</v>
          </cell>
          <cell r="M15">
            <v>0</v>
          </cell>
          <cell r="N15">
            <v>8.827948281457285E-3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0.50836621007191862</v>
          </cell>
          <cell r="J16">
            <v>8.4456287074023334E-2</v>
          </cell>
          <cell r="K16">
            <v>0.16075814938525548</v>
          </cell>
          <cell r="L16">
            <v>2.5523351357681212E-11</v>
          </cell>
          <cell r="M16">
            <v>1.7573718358199056E-2</v>
          </cell>
          <cell r="N16">
            <v>1.8069080839334135E-2</v>
          </cell>
          <cell r="O16">
            <v>6.6384879844574212E-3</v>
          </cell>
          <cell r="P16">
            <v>0</v>
          </cell>
        </row>
        <row r="17">
          <cell r="E17" t="str">
            <v>T_SPLIT</v>
          </cell>
          <cell r="F17" t="str">
            <v>Transmission Split</v>
          </cell>
          <cell r="I17">
            <v>2.2569499772130262E-2</v>
          </cell>
          <cell r="J17">
            <v>0.97743050022786959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0.44319792091982757</v>
          </cell>
          <cell r="K18">
            <v>0.53908137537919865</v>
          </cell>
          <cell r="L18">
            <v>0</v>
          </cell>
          <cell r="M18">
            <v>0</v>
          </cell>
          <cell r="N18">
            <v>1.7720703700973773E-2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0.59444107175277716</v>
          </cell>
          <cell r="N22">
            <v>0</v>
          </cell>
          <cell r="O22">
            <v>0.40555892824722278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0.46824084675586425</v>
          </cell>
          <cell r="J23">
            <v>0.16733002521746299</v>
          </cell>
          <cell r="K23">
            <v>0.34532396332993925</v>
          </cell>
          <cell r="L23">
            <v>0</v>
          </cell>
          <cell r="M23">
            <v>3.1890205317283652E-3</v>
          </cell>
          <cell r="N23">
            <v>1.5915984483762056E-2</v>
          </cell>
          <cell r="O23">
            <v>1.5968124310771437E-7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0.16918</v>
          </cell>
          <cell r="J26">
            <v>0.30689499999999997</v>
          </cell>
          <cell r="K26">
            <v>0.47829199999999999</v>
          </cell>
          <cell r="L26">
            <v>0</v>
          </cell>
          <cell r="M26">
            <v>0</v>
          </cell>
          <cell r="N26">
            <v>0</v>
          </cell>
          <cell r="O26">
            <v>4.5633E-2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0.52975615876075532</v>
          </cell>
          <cell r="N27">
            <v>0.14582143151456503</v>
          </cell>
          <cell r="O27">
            <v>0.32442240972467967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0.43729565529150211</v>
          </cell>
          <cell r="N29">
            <v>0.23138577244629063</v>
          </cell>
          <cell r="O29">
            <v>0.33131857226220718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0.91698158457168033</v>
          </cell>
          <cell r="N30">
            <v>0</v>
          </cell>
          <cell r="O30">
            <v>8.3018415428319683E-2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6.8951083010194937E-3</v>
          </cell>
          <cell r="N31">
            <v>7.9882665955725175E-3</v>
          </cell>
          <cell r="O31">
            <v>0.98511662510340792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0.62940526940060448</v>
          </cell>
          <cell r="J33">
            <v>9.7905597274876147E-2</v>
          </cell>
          <cell r="K33">
            <v>0.15750348266297354</v>
          </cell>
          <cell r="L33">
            <v>0</v>
          </cell>
          <cell r="M33">
            <v>0.10792631377096548</v>
          </cell>
          <cell r="N33">
            <v>7.259336890580146E-3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0.43772424956692402</v>
          </cell>
          <cell r="J34">
            <v>0.20875226193852539</v>
          </cell>
          <cell r="K34">
            <v>0.33804528256697924</v>
          </cell>
          <cell r="L34">
            <v>0</v>
          </cell>
          <cell r="M34">
            <v>0</v>
          </cell>
          <cell r="N34">
            <v>1.5478205927571202E-2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0.27087658344404147</v>
          </cell>
          <cell r="J35">
            <v>7.3745948379595638E-2</v>
          </cell>
          <cell r="K35">
            <v>0.65528304603961973</v>
          </cell>
          <cell r="L35">
            <v>0</v>
          </cell>
          <cell r="M35">
            <v>0</v>
          </cell>
          <cell r="N35">
            <v>9.4422136743242934E-5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0.43214035143260399</v>
          </cell>
          <cell r="J37">
            <v>0.56785964856739601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0.70421323483111053</v>
          </cell>
          <cell r="J41">
            <v>0.29578676516888952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0.24431061709762689</v>
          </cell>
          <cell r="J42">
            <v>0.21591167746538384</v>
          </cell>
          <cell r="K42">
            <v>0.48994958257006077</v>
          </cell>
          <cell r="L42">
            <v>0</v>
          </cell>
          <cell r="M42">
            <v>1.6196344936071194E-2</v>
          </cell>
          <cell r="N42">
            <v>2.2581780536788779E-2</v>
          </cell>
          <cell r="O42">
            <v>1.1049997394068322E-2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0.56929433485318315</v>
          </cell>
          <cell r="J43">
            <v>0.43070566514681691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0.5739844505651519</v>
          </cell>
          <cell r="J44">
            <v>0.39301765293774249</v>
          </cell>
          <cell r="K44">
            <v>3.1544031796306826E-2</v>
          </cell>
          <cell r="L44">
            <v>0</v>
          </cell>
          <cell r="M44">
            <v>0</v>
          </cell>
          <cell r="N44">
            <v>1.4538647007987379E-3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0.69303905430907664</v>
          </cell>
          <cell r="J45">
            <v>0.28271300551450557</v>
          </cell>
          <cell r="K45">
            <v>2.3179592553330242E-2</v>
          </cell>
          <cell r="L45">
            <v>0</v>
          </cell>
          <cell r="M45">
            <v>0</v>
          </cell>
          <cell r="N45">
            <v>1.0683476230876014E-3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3.1220156465127878E-5</v>
          </cell>
          <cell r="J46">
            <v>0.20134304129185931</v>
          </cell>
          <cell r="K46">
            <v>0.76343883594012729</v>
          </cell>
          <cell r="L46">
            <v>0</v>
          </cell>
          <cell r="M46">
            <v>0</v>
          </cell>
          <cell r="N46">
            <v>3.5186902611548249E-2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0.44567898252693056</v>
          </cell>
          <cell r="J47">
            <v>0.15722432315168386</v>
          </cell>
          <cell r="K47">
            <v>0.22503396395846131</v>
          </cell>
          <cell r="L47">
            <v>0</v>
          </cell>
          <cell r="M47">
            <v>8.5656756977425433E-2</v>
          </cell>
          <cell r="N47">
            <v>3.3949817759439331E-2</v>
          </cell>
          <cell r="O47">
            <v>5.2456155626059424E-2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0.87927246540320958</v>
          </cell>
          <cell r="J50">
            <v>0.10405143520753571</v>
          </cell>
          <cell r="K50">
            <v>1.5941361881026711E-2</v>
          </cell>
          <cell r="L50">
            <v>0</v>
          </cell>
          <cell r="M50">
            <v>0</v>
          </cell>
          <cell r="N50">
            <v>7.3473750822800087E-4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0.37291157858633101</v>
          </cell>
          <cell r="J51">
            <v>0.23373752803621942</v>
          </cell>
          <cell r="K51">
            <v>0.37602012264303963</v>
          </cell>
          <cell r="L51">
            <v>0</v>
          </cell>
          <cell r="M51">
            <v>0</v>
          </cell>
          <cell r="N51">
            <v>1.7330770734409834E-2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0.44035835665309381</v>
          </cell>
          <cell r="J52">
            <v>4.5023429947452551E-2</v>
          </cell>
          <cell r="K52">
            <v>0.31020911088596803</v>
          </cell>
          <cell r="L52">
            <v>0</v>
          </cell>
          <cell r="M52">
            <v>7.9281185327875647E-2</v>
          </cell>
          <cell r="N52">
            <v>8.8041638453713877E-2</v>
          </cell>
          <cell r="O52">
            <v>3.7086278731896315E-2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0.82255186454703078</v>
          </cell>
          <cell r="J53">
            <v>5.0904094261251066E-2</v>
          </cell>
          <cell r="K53">
            <v>0.12096860970379743</v>
          </cell>
          <cell r="L53">
            <v>0</v>
          </cell>
          <cell r="M53">
            <v>0</v>
          </cell>
          <cell r="N53">
            <v>5.5754314879208153E-3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0.16204335141591772</v>
          </cell>
          <cell r="J56">
            <v>0.83795664858408236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0.16204335141591772</v>
          </cell>
          <cell r="J57">
            <v>0.83795664858408236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0.17010107924686896</v>
          </cell>
          <cell r="J58">
            <v>0.8298759847686451</v>
          </cell>
          <cell r="K58">
            <v>2.2935984485906367E-5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0.16204335141591772</v>
          </cell>
          <cell r="J59">
            <v>0.83795664858408236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0.16204335141591772</v>
          </cell>
          <cell r="J60">
            <v>0.83795664858408236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0.63681385250866751</v>
          </cell>
          <cell r="J61">
            <v>0.30369880644377245</v>
          </cell>
          <cell r="K61">
            <v>3.515504380765417E-2</v>
          </cell>
          <cell r="L61">
            <v>0</v>
          </cell>
          <cell r="M61">
            <v>0</v>
          </cell>
          <cell r="N61">
            <v>2.4332297239905747E-2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0.43869800949122134</v>
          </cell>
          <cell r="J62">
            <v>0.20921665153307778</v>
          </cell>
          <cell r="K62">
            <v>0.33657270028218805</v>
          </cell>
          <cell r="L62">
            <v>0</v>
          </cell>
          <cell r="M62">
            <v>0</v>
          </cell>
          <cell r="N62">
            <v>1.5512638693512777E-2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0.42462531231308592</v>
          </cell>
          <cell r="J65">
            <v>0.15045845604092345</v>
          </cell>
          <cell r="K65">
            <v>0.38215344327427514</v>
          </cell>
          <cell r="L65">
            <v>0</v>
          </cell>
          <cell r="M65">
            <v>1.1301930227890009E-2</v>
          </cell>
          <cell r="N65">
            <v>2.5550564611999893E-2</v>
          </cell>
          <cell r="O65">
            <v>5.9102935318255858E-3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0.57480292110500542</v>
          </cell>
          <cell r="J67">
            <v>0.12643794268148634</v>
          </cell>
          <cell r="K67">
            <v>0.24999017729980841</v>
          </cell>
          <cell r="L67">
            <v>0</v>
          </cell>
          <cell r="M67">
            <v>1.5532875026184502E-2</v>
          </cell>
          <cell r="N67">
            <v>2.5970090949260803E-2</v>
          </cell>
          <cell r="O67">
            <v>7.2659929382544869E-3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0.44035835665309381</v>
          </cell>
          <cell r="J68">
            <v>4.5023429947452551E-2</v>
          </cell>
          <cell r="K68">
            <v>0.31020911088596803</v>
          </cell>
          <cell r="L68">
            <v>0</v>
          </cell>
          <cell r="M68">
            <v>7.9281185327875647E-2</v>
          </cell>
          <cell r="N68">
            <v>8.8041638453713877E-2</v>
          </cell>
          <cell r="O68">
            <v>3.7086278731896315E-2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0.42257478932987763</v>
          </cell>
          <cell r="J69">
            <v>0.15078643179648521</v>
          </cell>
          <cell r="K69">
            <v>0.38395799867102542</v>
          </cell>
          <cell r="L69">
            <v>0</v>
          </cell>
          <cell r="M69">
            <v>1.1244160966417689E-2</v>
          </cell>
          <cell r="N69">
            <v>2.5544836405221701E-2</v>
          </cell>
          <cell r="O69">
            <v>5.8917828309723308E-3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0.43869800949122129</v>
          </cell>
          <cell r="J70">
            <v>0.20921665153307778</v>
          </cell>
          <cell r="K70">
            <v>0.33657270028218805</v>
          </cell>
          <cell r="L70">
            <v>0</v>
          </cell>
          <cell r="M70">
            <v>0</v>
          </cell>
          <cell r="N70">
            <v>1.5512638693512777E-2</v>
          </cell>
          <cell r="O70">
            <v>0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1.0056046142342259</v>
          </cell>
          <cell r="J71">
            <v>-2.0890334312844813E-3</v>
          </cell>
          <cell r="K71">
            <v>-3.3606867225671978E-3</v>
          </cell>
          <cell r="L71">
            <v>0</v>
          </cell>
          <cell r="M71">
            <v>0</v>
          </cell>
          <cell r="N71">
            <v>-1.5489408037419936E-4</v>
          </cell>
          <cell r="O71">
            <v>0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0.38257592538388663</v>
          </cell>
          <cell r="J72">
            <v>5.9553312258670971E-2</v>
          </cell>
          <cell r="K72">
            <v>0.35484515557868529</v>
          </cell>
          <cell r="L72">
            <v>0</v>
          </cell>
          <cell r="M72">
            <v>7.9518491141716829E-2</v>
          </cell>
          <cell r="N72">
            <v>8.629416987560358E-2</v>
          </cell>
          <cell r="O72">
            <v>3.7212945761436925E-2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0.43869800949122129</v>
          </cell>
          <cell r="J73">
            <v>0.20921665153307778</v>
          </cell>
          <cell r="K73">
            <v>0.33657270028218805</v>
          </cell>
          <cell r="L73">
            <v>0</v>
          </cell>
          <cell r="M73">
            <v>0</v>
          </cell>
          <cell r="N73">
            <v>1.5512638693512779E-2</v>
          </cell>
          <cell r="O73">
            <v>0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0.13630396630270647</v>
          </cell>
          <cell r="J74">
            <v>0.20883080683667524</v>
          </cell>
          <cell r="K74">
            <v>0.68709753164009169</v>
          </cell>
          <cell r="L74">
            <v>0</v>
          </cell>
          <cell r="M74">
            <v>-1.5555863654305757E-2</v>
          </cell>
          <cell r="N74">
            <v>-9.3996945299561711E-3</v>
          </cell>
          <cell r="O74">
            <v>-7.2767465952115933E-3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0.40016313208209792</v>
          </cell>
          <cell r="J75">
            <v>0.17424516837916901</v>
          </cell>
          <cell r="K75">
            <v>0.39067009721373402</v>
          </cell>
          <cell r="L75">
            <v>0</v>
          </cell>
          <cell r="M75">
            <v>7.4981909911661293E-3</v>
          </cell>
          <cell r="N75">
            <v>2.3572053431073461E-2</v>
          </cell>
          <cell r="O75">
            <v>3.8513579027593691E-3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0.53851528148112804</v>
          </cell>
          <cell r="J77">
            <v>8.1007414931319285E-2</v>
          </cell>
          <cell r="K77">
            <v>0.26260603716476494</v>
          </cell>
          <cell r="L77">
            <v>0</v>
          </cell>
          <cell r="M77">
            <v>4.4107747341549382E-2</v>
          </cell>
          <cell r="N77">
            <v>5.3130727008569842E-2</v>
          </cell>
          <cell r="O77">
            <v>2.0632792072668552E-2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0.43983746568310961</v>
          </cell>
          <cell r="J78">
            <v>9.6534805652820757E-2</v>
          </cell>
          <cell r="K78">
            <v>0.31848000505088064</v>
          </cell>
          <cell r="L78">
            <v>0</v>
          </cell>
          <cell r="M78">
            <v>5.4408764381670992E-2</v>
          </cell>
          <cell r="N78">
            <v>6.5287541054912579E-2</v>
          </cell>
          <cell r="O78">
            <v>2.5451418176605487E-2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0.3936424421983572</v>
          </cell>
          <cell r="J79">
            <v>0.17863716825444065</v>
          </cell>
          <cell r="K79">
            <v>0.39670418184957446</v>
          </cell>
          <cell r="L79">
            <v>0</v>
          </cell>
          <cell r="M79">
            <v>5.7744756177670062E-3</v>
          </cell>
          <cell r="N79">
            <v>2.2180502787851782E-2</v>
          </cell>
          <cell r="O79">
            <v>3.0612292920088628E-3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0.43772762921418601</v>
          </cell>
          <cell r="J80">
            <v>0.20325004622232382</v>
          </cell>
          <cell r="K80">
            <v>0.33463393533505753</v>
          </cell>
          <cell r="L80">
            <v>0</v>
          </cell>
          <cell r="M80">
            <v>4.8594713755959794E-3</v>
          </cell>
          <cell r="N80">
            <v>1.6482270794422278E-2</v>
          </cell>
          <cell r="O80">
            <v>3.0466470584143762E-3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0.13218962141715046</v>
          </cell>
          <cell r="J81">
            <v>0.43936912858179811</v>
          </cell>
          <cell r="K81">
            <v>0.42844125000105138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-7.9039732044379571E-2</v>
          </cell>
          <cell r="J82">
            <v>-1.7454740995519975E-2</v>
          </cell>
          <cell r="K82">
            <v>1.0973029831735899</v>
          </cell>
          <cell r="L82">
            <v>0</v>
          </cell>
          <cell r="M82">
            <v>-2.1704872137735403E-2</v>
          </cell>
          <cell r="N82">
            <v>3.1044224774734334E-2</v>
          </cell>
          <cell r="O82">
            <v>-1.0147862770689183E-2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0.43848436438907817</v>
          </cell>
          <cell r="J83">
            <v>0.20790300570655887</v>
          </cell>
          <cell r="K83">
            <v>0.33614584944343578</v>
          </cell>
          <cell r="L83">
            <v>0</v>
          </cell>
          <cell r="M83">
            <v>1.0698921680195881E-3</v>
          </cell>
          <cell r="N83">
            <v>1.5726119072434902E-2</v>
          </cell>
          <cell r="O83">
            <v>6.7076922047260598E-4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0.44172187941843649</v>
          </cell>
          <cell r="J84">
            <v>-5.906768795452344E-2</v>
          </cell>
          <cell r="K84">
            <v>0.29379164219794091</v>
          </cell>
          <cell r="L84">
            <v>0</v>
          </cell>
          <cell r="M84">
            <v>0.12894504095171758</v>
          </cell>
          <cell r="N84">
            <v>0.13452434492487453</v>
          </cell>
          <cell r="O84">
            <v>6.0084780461554348E-2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6.3646339574951818E-2</v>
          </cell>
          <cell r="J85">
            <v>0.9363536604250482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0.3628039067545995</v>
          </cell>
          <cell r="J87">
            <v>0.18060818402394452</v>
          </cell>
          <cell r="K87">
            <v>0.43367583969947432</v>
          </cell>
          <cell r="L87">
            <v>0</v>
          </cell>
          <cell r="M87">
            <v>1.7381137635448668E-3</v>
          </cell>
          <cell r="N87">
            <v>1.9988123236742907E-2</v>
          </cell>
          <cell r="O87">
            <v>1.1858325216938708E-3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0.85470948791845824</v>
          </cell>
          <cell r="J88">
            <v>0.14529051208154184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>
        <row r="205">
          <cell r="D205">
            <v>0.61777718697698258</v>
          </cell>
        </row>
      </sheetData>
      <sheetData sheetId="4"/>
      <sheetData sheetId="5">
        <row r="192">
          <cell r="J192">
            <v>51536988.469999999</v>
          </cell>
        </row>
      </sheetData>
      <sheetData sheetId="6">
        <row r="7">
          <cell r="J7">
            <v>2.7311981417082278E-2</v>
          </cell>
        </row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1.0000000000000002</v>
          </cell>
          <cell r="K24">
            <v>1.6261867053105131E-2</v>
          </cell>
          <cell r="L24">
            <v>0.26406803466184114</v>
          </cell>
          <cell r="M24">
            <v>7.8920636793450613E-2</v>
          </cell>
          <cell r="N24">
            <v>0</v>
          </cell>
          <cell r="O24">
            <v>0.13038212652145753</v>
          </cell>
          <cell r="P24">
            <v>0.42261614286422916</v>
          </cell>
          <cell r="Q24">
            <v>5.5743775742460283E-2</v>
          </cell>
          <cell r="R24">
            <v>2.8490464200093137E-2</v>
          </cell>
          <cell r="S24">
            <v>3.5169521633631401E-3</v>
          </cell>
          <cell r="AC24" t="str">
            <v>SG</v>
          </cell>
          <cell r="AF24">
            <v>1.0000000000000002</v>
          </cell>
          <cell r="AG24">
            <v>1.6261867053105131E-2</v>
          </cell>
          <cell r="AH24">
            <v>0.26406803466184114</v>
          </cell>
          <cell r="AI24">
            <v>7.8920636793450613E-2</v>
          </cell>
          <cell r="AJ24">
            <v>0</v>
          </cell>
          <cell r="AK24">
            <v>0.13038212652145753</v>
          </cell>
          <cell r="AL24">
            <v>0.42261614286422916</v>
          </cell>
          <cell r="AM24">
            <v>5.5743775742460283E-2</v>
          </cell>
          <cell r="AN24">
            <v>2.8490464200093137E-2</v>
          </cell>
          <cell r="AO24">
            <v>3.5169521633631401E-3</v>
          </cell>
        </row>
        <row r="25">
          <cell r="G25" t="str">
            <v>SG-P</v>
          </cell>
          <cell r="J25">
            <v>1.0000000000000002</v>
          </cell>
          <cell r="K25">
            <v>1.6261867053105131E-2</v>
          </cell>
          <cell r="L25">
            <v>0.26406803466184114</v>
          </cell>
          <cell r="M25">
            <v>7.8920636793450613E-2</v>
          </cell>
          <cell r="N25">
            <v>0</v>
          </cell>
          <cell r="O25">
            <v>0.13038212652145753</v>
          </cell>
          <cell r="P25">
            <v>0.42261614286422916</v>
          </cell>
          <cell r="Q25">
            <v>5.5743775742460283E-2</v>
          </cell>
          <cell r="R25">
            <v>2.8490464200093137E-2</v>
          </cell>
          <cell r="S25">
            <v>3.5169521633631401E-3</v>
          </cell>
          <cell r="AC25" t="str">
            <v>SG-P</v>
          </cell>
          <cell r="AF25">
            <v>1.0000000000000002</v>
          </cell>
          <cell r="AG25">
            <v>1.6261867053105131E-2</v>
          </cell>
          <cell r="AH25">
            <v>0.26406803466184114</v>
          </cell>
          <cell r="AI25">
            <v>7.8920636793450613E-2</v>
          </cell>
          <cell r="AJ25">
            <v>0</v>
          </cell>
          <cell r="AK25">
            <v>0.13038212652145753</v>
          </cell>
          <cell r="AL25">
            <v>0.42261614286422916</v>
          </cell>
          <cell r="AM25">
            <v>5.5743775742460283E-2</v>
          </cell>
          <cell r="AN25">
            <v>2.8490464200093137E-2</v>
          </cell>
          <cell r="AO25">
            <v>3.5169521633631401E-3</v>
          </cell>
        </row>
        <row r="26">
          <cell r="G26" t="str">
            <v>SG-U</v>
          </cell>
          <cell r="J26">
            <v>1.0000000000000002</v>
          </cell>
          <cell r="K26">
            <v>1.6261867053105131E-2</v>
          </cell>
          <cell r="L26">
            <v>0.26406803466184114</v>
          </cell>
          <cell r="M26">
            <v>7.8920636793450613E-2</v>
          </cell>
          <cell r="N26">
            <v>0</v>
          </cell>
          <cell r="O26">
            <v>0.13038212652145753</v>
          </cell>
          <cell r="P26">
            <v>0.42261614286422916</v>
          </cell>
          <cell r="Q26">
            <v>5.5743775742460283E-2</v>
          </cell>
          <cell r="R26">
            <v>2.8490464200093137E-2</v>
          </cell>
          <cell r="S26">
            <v>3.5169521633631401E-3</v>
          </cell>
          <cell r="AC26" t="str">
            <v>SG-U</v>
          </cell>
          <cell r="AF26">
            <v>1.0000000000000002</v>
          </cell>
          <cell r="AG26">
            <v>1.6261867053105131E-2</v>
          </cell>
          <cell r="AH26">
            <v>0.26406803466184114</v>
          </cell>
          <cell r="AI26">
            <v>7.8920636793450613E-2</v>
          </cell>
          <cell r="AJ26">
            <v>0</v>
          </cell>
          <cell r="AK26">
            <v>0.13038212652145753</v>
          </cell>
          <cell r="AL26">
            <v>0.42261614286422916</v>
          </cell>
          <cell r="AM26">
            <v>5.5743775742460283E-2</v>
          </cell>
          <cell r="AN26">
            <v>2.8490464200093137E-2</v>
          </cell>
          <cell r="AO26">
            <v>3.5169521633631401E-3</v>
          </cell>
        </row>
        <row r="27">
          <cell r="G27" t="str">
            <v>DGP</v>
          </cell>
          <cell r="J27">
            <v>1</v>
          </cell>
          <cell r="K27">
            <v>3.3212381882474273E-2</v>
          </cell>
          <cell r="L27">
            <v>0.53931866381043037</v>
          </cell>
          <cell r="M27">
            <v>0.1611833573003929</v>
          </cell>
          <cell r="N27">
            <v>0</v>
          </cell>
          <cell r="O27">
            <v>0.2662855970067024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3.3212381882474273E-2</v>
          </cell>
          <cell r="AH27">
            <v>0.53931866381043037</v>
          </cell>
          <cell r="AI27">
            <v>0.1611833573003929</v>
          </cell>
          <cell r="AJ27">
            <v>0</v>
          </cell>
          <cell r="AK27">
            <v>0.2662855970067024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0.82806267938160727</v>
          </cell>
          <cell r="Q28">
            <v>0.10922285170488243</v>
          </cell>
          <cell r="R28">
            <v>5.5823447638473384E-2</v>
          </cell>
          <cell r="S28">
            <v>6.8910212750368646E-3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0.82806267938160727</v>
          </cell>
          <cell r="AM28">
            <v>0.10922285170488243</v>
          </cell>
          <cell r="AN28">
            <v>5.5823447638473384E-2</v>
          </cell>
          <cell r="AO28">
            <v>6.8910212750368646E-3</v>
          </cell>
        </row>
        <row r="29">
          <cell r="G29" t="str">
            <v>SC</v>
          </cell>
          <cell r="J29">
            <v>1.0000000000000002</v>
          </cell>
          <cell r="K29">
            <v>1.637504071404065E-2</v>
          </cell>
          <cell r="L29">
            <v>0.27048776957321613</v>
          </cell>
          <cell r="M29">
            <v>8.0075233827748588E-2</v>
          </cell>
          <cell r="N29">
            <v>0</v>
          </cell>
          <cell r="O29">
            <v>0.12562688579534825</v>
          </cell>
          <cell r="P29">
            <v>0.42324316539528467</v>
          </cell>
          <cell r="Q29">
            <v>5.3410458151950509E-2</v>
          </cell>
          <cell r="R29">
            <v>2.7155990516288982E-2</v>
          </cell>
          <cell r="S29">
            <v>3.6254560261223603E-3</v>
          </cell>
          <cell r="AC29" t="str">
            <v>SC</v>
          </cell>
          <cell r="AF29">
            <v>1.0000000000000002</v>
          </cell>
          <cell r="AG29">
            <v>1.637504071404065E-2</v>
          </cell>
          <cell r="AH29">
            <v>0.27048776957321613</v>
          </cell>
          <cell r="AI29">
            <v>8.0075233827748588E-2</v>
          </cell>
          <cell r="AJ29">
            <v>0</v>
          </cell>
          <cell r="AK29">
            <v>0.12562688579534825</v>
          </cell>
          <cell r="AL29">
            <v>0.42324316539528467</v>
          </cell>
          <cell r="AM29">
            <v>5.3410458151950509E-2</v>
          </cell>
          <cell r="AN29">
            <v>2.7155990516288982E-2</v>
          </cell>
          <cell r="AO29">
            <v>3.6254560261223603E-3</v>
          </cell>
        </row>
        <row r="30">
          <cell r="G30" t="str">
            <v>SE</v>
          </cell>
          <cell r="J30">
            <v>1.0000000000000002</v>
          </cell>
          <cell r="K30">
            <v>1.5922346070298576E-2</v>
          </cell>
          <cell r="L30">
            <v>0.24480882992771624</v>
          </cell>
          <cell r="M30">
            <v>7.5456845690556676E-2</v>
          </cell>
          <cell r="N30">
            <v>0</v>
          </cell>
          <cell r="O30">
            <v>0.14464784869978539</v>
          </cell>
          <cell r="P30">
            <v>0.42073507527106258</v>
          </cell>
          <cell r="Q30">
            <v>6.2743728513989586E-2</v>
          </cell>
          <cell r="R30">
            <v>3.2493885251505601E-2</v>
          </cell>
          <cell r="S30">
            <v>3.1914405750854795E-3</v>
          </cell>
          <cell r="AC30" t="str">
            <v>SE</v>
          </cell>
          <cell r="AF30">
            <v>1.0000000000000002</v>
          </cell>
          <cell r="AG30">
            <v>1.5922346070298576E-2</v>
          </cell>
          <cell r="AH30">
            <v>0.24480882992771624</v>
          </cell>
          <cell r="AI30">
            <v>7.5456845690556676E-2</v>
          </cell>
          <cell r="AJ30">
            <v>0</v>
          </cell>
          <cell r="AK30">
            <v>0.14464784869978539</v>
          </cell>
          <cell r="AL30">
            <v>0.42073507527106258</v>
          </cell>
          <cell r="AM30">
            <v>6.2743728513989586E-2</v>
          </cell>
          <cell r="AN30">
            <v>3.2493885251505601E-2</v>
          </cell>
          <cell r="AO30">
            <v>3.1914405750854795E-3</v>
          </cell>
        </row>
        <row r="31">
          <cell r="G31" t="str">
            <v>SE-P</v>
          </cell>
          <cell r="J31">
            <v>1.0000000000000002</v>
          </cell>
          <cell r="K31">
            <v>1.5922346070298576E-2</v>
          </cell>
          <cell r="L31">
            <v>0.24480882992771624</v>
          </cell>
          <cell r="M31">
            <v>7.5456845690556676E-2</v>
          </cell>
          <cell r="N31">
            <v>0</v>
          </cell>
          <cell r="O31">
            <v>0.14464784869978539</v>
          </cell>
          <cell r="P31">
            <v>0.42073507527106258</v>
          </cell>
          <cell r="Q31">
            <v>6.2743728513989586E-2</v>
          </cell>
          <cell r="R31">
            <v>3.2493885251505601E-2</v>
          </cell>
          <cell r="S31">
            <v>3.1914405750854795E-3</v>
          </cell>
          <cell r="AC31" t="str">
            <v>SE-P</v>
          </cell>
          <cell r="AF31">
            <v>1.0000000000000002</v>
          </cell>
          <cell r="AG31">
            <v>1.5922346070298576E-2</v>
          </cell>
          <cell r="AH31">
            <v>0.24480882992771624</v>
          </cell>
          <cell r="AI31">
            <v>7.5456845690556676E-2</v>
          </cell>
          <cell r="AJ31">
            <v>0</v>
          </cell>
          <cell r="AK31">
            <v>0.14464784869978539</v>
          </cell>
          <cell r="AL31">
            <v>0.42073507527106258</v>
          </cell>
          <cell r="AM31">
            <v>6.2743728513989586E-2</v>
          </cell>
          <cell r="AN31">
            <v>3.2493885251505601E-2</v>
          </cell>
          <cell r="AO31">
            <v>3.1914405750854795E-3</v>
          </cell>
        </row>
        <row r="32">
          <cell r="G32" t="str">
            <v>SE-U</v>
          </cell>
          <cell r="J32">
            <v>1.0000000000000002</v>
          </cell>
          <cell r="K32">
            <v>1.5922346070298576E-2</v>
          </cell>
          <cell r="L32">
            <v>0.24480882992771624</v>
          </cell>
          <cell r="M32">
            <v>7.5456845690556676E-2</v>
          </cell>
          <cell r="N32">
            <v>0</v>
          </cell>
          <cell r="O32">
            <v>0.14464784869978539</v>
          </cell>
          <cell r="P32">
            <v>0.42073507527106258</v>
          </cell>
          <cell r="Q32">
            <v>6.2743728513989586E-2</v>
          </cell>
          <cell r="R32">
            <v>3.2493885251505601E-2</v>
          </cell>
          <cell r="S32">
            <v>3.1914405750854795E-3</v>
          </cell>
          <cell r="AC32" t="str">
            <v>SE-U</v>
          </cell>
          <cell r="AF32">
            <v>1.0000000000000002</v>
          </cell>
          <cell r="AG32">
            <v>1.5922346070298576E-2</v>
          </cell>
          <cell r="AH32">
            <v>0.24480882992771624</v>
          </cell>
          <cell r="AI32">
            <v>7.5456845690556676E-2</v>
          </cell>
          <cell r="AJ32">
            <v>0</v>
          </cell>
          <cell r="AK32">
            <v>0.14464784869978539</v>
          </cell>
          <cell r="AL32">
            <v>0.42073507527106258</v>
          </cell>
          <cell r="AM32">
            <v>6.2743728513989586E-2</v>
          </cell>
          <cell r="AN32">
            <v>3.2493885251505601E-2</v>
          </cell>
          <cell r="AO32">
            <v>3.1914405750854795E-3</v>
          </cell>
        </row>
        <row r="33">
          <cell r="G33" t="str">
            <v>DEP</v>
          </cell>
          <cell r="J33">
            <v>1.0000000000000002</v>
          </cell>
          <cell r="K33">
            <v>3.3113889896439236E-2</v>
          </cell>
          <cell r="L33">
            <v>0.50913179528389063</v>
          </cell>
          <cell r="M33">
            <v>0.15692848711476626</v>
          </cell>
          <cell r="N33">
            <v>0</v>
          </cell>
          <cell r="O33">
            <v>0.30082582770490401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1.0000000000000002</v>
          </cell>
          <cell r="AG33">
            <v>3.3113889896439236E-2</v>
          </cell>
          <cell r="AH33">
            <v>0.50913179528389063</v>
          </cell>
          <cell r="AI33">
            <v>0.15692848711476626</v>
          </cell>
          <cell r="AJ33">
            <v>0</v>
          </cell>
          <cell r="AK33">
            <v>0.30082582770490401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0.81040859965766554</v>
          </cell>
          <cell r="Q34">
            <v>0.1208552843605057</v>
          </cell>
          <cell r="R34">
            <v>6.2588848878701239E-2</v>
          </cell>
          <cell r="S34">
            <v>6.1472671031275062E-3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0.81040859965766554</v>
          </cell>
          <cell r="AM34">
            <v>0.1208552843605057</v>
          </cell>
          <cell r="AN34">
            <v>6.2588848878701239E-2</v>
          </cell>
          <cell r="AO34">
            <v>6.1472671031275062E-3</v>
          </cell>
        </row>
        <row r="35">
          <cell r="G35" t="str">
            <v>SO</v>
          </cell>
          <cell r="J35">
            <v>1</v>
          </cell>
          <cell r="K35">
            <v>2.2680449517385241E-2</v>
          </cell>
          <cell r="L35">
            <v>0.27696320699499838</v>
          </cell>
          <cell r="M35">
            <v>7.7099657764582899E-2</v>
          </cell>
          <cell r="N35">
            <v>0</v>
          </cell>
          <cell r="O35">
            <v>0.11887379786629095</v>
          </cell>
          <cell r="P35">
            <v>0.42190478764369005</v>
          </cell>
          <cell r="Q35">
            <v>5.448058159237712E-2</v>
          </cell>
          <cell r="R35">
            <v>2.5498277816380008E-2</v>
          </cell>
          <cell r="S35">
            <v>2.4992408042954252E-3</v>
          </cell>
          <cell r="AC35" t="str">
            <v>SO</v>
          </cell>
          <cell r="AF35">
            <v>1</v>
          </cell>
          <cell r="AG35">
            <v>2.2646160840513796E-2</v>
          </cell>
          <cell r="AH35">
            <v>0.27721320048955878</v>
          </cell>
          <cell r="AI35">
            <v>7.7278891747865633E-2</v>
          </cell>
          <cell r="AJ35">
            <v>0</v>
          </cell>
          <cell r="AK35">
            <v>0.1185086868672707</v>
          </cell>
          <cell r="AL35">
            <v>0.42181313100543244</v>
          </cell>
          <cell r="AM35">
            <v>5.4592715238143061E-2</v>
          </cell>
          <cell r="AN35">
            <v>2.5450196589469114E-2</v>
          </cell>
          <cell r="AO35">
            <v>2.4970172217465454E-3</v>
          </cell>
        </row>
        <row r="36">
          <cell r="G36" t="str">
            <v>SO-P</v>
          </cell>
          <cell r="J36">
            <v>1</v>
          </cell>
          <cell r="K36">
            <v>2.2680449517385241E-2</v>
          </cell>
          <cell r="L36">
            <v>0.27696320699499838</v>
          </cell>
          <cell r="M36">
            <v>7.7099657764582899E-2</v>
          </cell>
          <cell r="N36">
            <v>0</v>
          </cell>
          <cell r="O36">
            <v>0.11887379786629095</v>
          </cell>
          <cell r="P36">
            <v>0.42190478764369005</v>
          </cell>
          <cell r="Q36">
            <v>5.448058159237712E-2</v>
          </cell>
          <cell r="R36">
            <v>2.5498277816380008E-2</v>
          </cell>
          <cell r="S36">
            <v>2.4992408042954252E-3</v>
          </cell>
          <cell r="AC36" t="str">
            <v>SO-P</v>
          </cell>
          <cell r="AF36">
            <v>1</v>
          </cell>
          <cell r="AG36">
            <v>2.2646160840513796E-2</v>
          </cell>
          <cell r="AH36">
            <v>0.27721320048955878</v>
          </cell>
          <cell r="AI36">
            <v>7.7278891747865633E-2</v>
          </cell>
          <cell r="AJ36">
            <v>0</v>
          </cell>
          <cell r="AK36">
            <v>0.1185086868672707</v>
          </cell>
          <cell r="AL36">
            <v>0.42181313100543244</v>
          </cell>
          <cell r="AM36">
            <v>5.4592715238143061E-2</v>
          </cell>
          <cell r="AN36">
            <v>2.5450196589469114E-2</v>
          </cell>
          <cell r="AO36">
            <v>2.4970172217465454E-3</v>
          </cell>
        </row>
        <row r="37">
          <cell r="G37" t="str">
            <v>SO-U</v>
          </cell>
          <cell r="J37">
            <v>1</v>
          </cell>
          <cell r="K37">
            <v>2.2680449517385241E-2</v>
          </cell>
          <cell r="L37">
            <v>0.27696320699499838</v>
          </cell>
          <cell r="M37">
            <v>7.7099657764582899E-2</v>
          </cell>
          <cell r="N37">
            <v>0</v>
          </cell>
          <cell r="O37">
            <v>0.11887379786629095</v>
          </cell>
          <cell r="P37">
            <v>0.42190478764369005</v>
          </cell>
          <cell r="Q37">
            <v>5.448058159237712E-2</v>
          </cell>
          <cell r="R37">
            <v>2.5498277816380008E-2</v>
          </cell>
          <cell r="S37">
            <v>2.4992408042954252E-3</v>
          </cell>
          <cell r="AC37" t="str">
            <v>SO-U</v>
          </cell>
          <cell r="AF37">
            <v>1</v>
          </cell>
          <cell r="AG37">
            <v>2.2646160840513796E-2</v>
          </cell>
          <cell r="AH37">
            <v>0.27721320048955878</v>
          </cell>
          <cell r="AI37">
            <v>7.7278891747865633E-2</v>
          </cell>
          <cell r="AJ37">
            <v>0</v>
          </cell>
          <cell r="AK37">
            <v>0.1185086868672707</v>
          </cell>
          <cell r="AL37">
            <v>0.42181313100543244</v>
          </cell>
          <cell r="AM37">
            <v>5.4592715238143061E-2</v>
          </cell>
          <cell r="AN37">
            <v>2.5450196589469114E-2</v>
          </cell>
          <cell r="AO37">
            <v>2.4970172217465454E-3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2.2680449517385244E-2</v>
          </cell>
          <cell r="L40">
            <v>0.27696320699499838</v>
          </cell>
          <cell r="M40">
            <v>7.7099657764582899E-2</v>
          </cell>
          <cell r="N40">
            <v>0</v>
          </cell>
          <cell r="O40">
            <v>0.11887379786629092</v>
          </cell>
          <cell r="P40">
            <v>0.42190478764369005</v>
          </cell>
          <cell r="Q40">
            <v>5.448058159237712E-2</v>
          </cell>
          <cell r="R40">
            <v>2.5498277816380015E-2</v>
          </cell>
          <cell r="S40">
            <v>2.4992408042954252E-3</v>
          </cell>
          <cell r="AC40" t="str">
            <v>GPS</v>
          </cell>
          <cell r="AF40">
            <v>1</v>
          </cell>
          <cell r="AG40">
            <v>2.2646160840513792E-2</v>
          </cell>
          <cell r="AH40">
            <v>0.27721320048955872</v>
          </cell>
          <cell r="AI40">
            <v>7.7278891747865633E-2</v>
          </cell>
          <cell r="AJ40">
            <v>0</v>
          </cell>
          <cell r="AK40">
            <v>0.1185086868672707</v>
          </cell>
          <cell r="AL40">
            <v>0.4218131310054325</v>
          </cell>
          <cell r="AM40">
            <v>5.4592715238143061E-2</v>
          </cell>
          <cell r="AN40">
            <v>2.5450196589469114E-2</v>
          </cell>
          <cell r="AO40">
            <v>2.4970172217465459E-3</v>
          </cell>
        </row>
        <row r="41">
          <cell r="G41" t="str">
            <v>SG-W</v>
          </cell>
          <cell r="J41">
            <v>1.0000000000000002</v>
          </cell>
          <cell r="K41">
            <v>1.6261867053105131E-2</v>
          </cell>
          <cell r="L41">
            <v>0.26406803466184114</v>
          </cell>
          <cell r="M41">
            <v>7.8920636793450613E-2</v>
          </cell>
          <cell r="N41">
            <v>0</v>
          </cell>
          <cell r="O41">
            <v>0.13038212652145753</v>
          </cell>
          <cell r="P41">
            <v>0.42261614286422916</v>
          </cell>
          <cell r="Q41">
            <v>5.5743775742460283E-2</v>
          </cell>
          <cell r="R41">
            <v>2.8490464200093137E-2</v>
          </cell>
          <cell r="S41">
            <v>3.5169521633631401E-3</v>
          </cell>
          <cell r="AC41" t="str">
            <v>SG-W</v>
          </cell>
          <cell r="AF41">
            <v>1.0000000000000002</v>
          </cell>
          <cell r="AG41">
            <v>1.6261867053105131E-2</v>
          </cell>
          <cell r="AH41">
            <v>0.26406803466184114</v>
          </cell>
          <cell r="AI41">
            <v>7.8920636793450613E-2</v>
          </cell>
          <cell r="AJ41">
            <v>0</v>
          </cell>
          <cell r="AK41">
            <v>0.13038212652145753</v>
          </cell>
          <cell r="AL41">
            <v>0.42261614286422916</v>
          </cell>
          <cell r="AM41">
            <v>5.5743775742460283E-2</v>
          </cell>
          <cell r="AN41">
            <v>2.8490464200093137E-2</v>
          </cell>
          <cell r="AO41">
            <v>3.5169521633631401E-3</v>
          </cell>
        </row>
        <row r="42">
          <cell r="G42" t="str">
            <v>SNPPO-W</v>
          </cell>
          <cell r="J42">
            <v>0.99999999999999989</v>
          </cell>
          <cell r="K42">
            <v>1.6261867053105127E-2</v>
          </cell>
          <cell r="L42">
            <v>0.26406803466184114</v>
          </cell>
          <cell r="M42">
            <v>7.8920636793450585E-2</v>
          </cell>
          <cell r="N42">
            <v>0</v>
          </cell>
          <cell r="O42">
            <v>0.13038212652145748</v>
          </cell>
          <cell r="P42">
            <v>0.42261614286422899</v>
          </cell>
          <cell r="Q42">
            <v>5.5743775742460255E-2</v>
          </cell>
          <cell r="R42">
            <v>2.8490464200093126E-2</v>
          </cell>
          <cell r="S42">
            <v>3.5169521633631384E-3</v>
          </cell>
          <cell r="AC42" t="str">
            <v>SNPPO-W</v>
          </cell>
          <cell r="AF42">
            <v>1.0000000000000002</v>
          </cell>
          <cell r="AG42">
            <v>1.6261867053105134E-2</v>
          </cell>
          <cell r="AH42">
            <v>0.26406803466184114</v>
          </cell>
          <cell r="AI42">
            <v>7.8920636793450585E-2</v>
          </cell>
          <cell r="AJ42">
            <v>0</v>
          </cell>
          <cell r="AK42">
            <v>0.13038212652145756</v>
          </cell>
          <cell r="AL42">
            <v>0.42261614286422922</v>
          </cell>
          <cell r="AM42">
            <v>5.5743775742460269E-2</v>
          </cell>
          <cell r="AN42">
            <v>2.849046420009314E-2</v>
          </cell>
          <cell r="AO42">
            <v>3.5169521633631393E-3</v>
          </cell>
        </row>
        <row r="43">
          <cell r="G43" t="str">
            <v>SNP</v>
          </cell>
          <cell r="J43">
            <v>0.99999999999999989</v>
          </cell>
          <cell r="K43">
            <v>2.1058656194040647E-2</v>
          </cell>
          <cell r="L43">
            <v>0.26789407083400768</v>
          </cell>
          <cell r="M43">
            <v>7.5474019583840382E-2</v>
          </cell>
          <cell r="N43">
            <v>0</v>
          </cell>
          <cell r="O43">
            <v>0.1197887326062774</v>
          </cell>
          <cell r="P43">
            <v>0.43354360636513423</v>
          </cell>
          <cell r="Q43">
            <v>5.3918648271371439E-2</v>
          </cell>
          <cell r="R43">
            <v>2.5732363103788826E-2</v>
          </cell>
          <cell r="S43">
            <v>2.5899030415392644E-3</v>
          </cell>
          <cell r="AC43" t="str">
            <v>SNP</v>
          </cell>
          <cell r="AF43">
            <v>0.99999999999999989</v>
          </cell>
          <cell r="AG43">
            <v>2.1047949843482242E-2</v>
          </cell>
          <cell r="AH43">
            <v>0.26828902032825813</v>
          </cell>
          <cell r="AI43">
            <v>7.5691311058435434E-2</v>
          </cell>
          <cell r="AJ43">
            <v>0</v>
          </cell>
          <cell r="AK43">
            <v>0.11889981845843733</v>
          </cell>
          <cell r="AL43">
            <v>0.43375495557640675</v>
          </cell>
          <cell r="AM43">
            <v>5.3971213083305013E-2</v>
          </cell>
          <cell r="AN43">
            <v>2.5760313707627564E-2</v>
          </cell>
          <cell r="AO43">
            <v>2.5854179440474539E-3</v>
          </cell>
        </row>
        <row r="44">
          <cell r="G44" t="str">
            <v>SSCCT</v>
          </cell>
          <cell r="J44">
            <v>1.0000000000000002</v>
          </cell>
          <cell r="K44">
            <v>1.6363940246790557E-2</v>
          </cell>
          <cell r="L44">
            <v>0.27010412218284074</v>
          </cell>
          <cell r="M44">
            <v>8.0026870115324583E-2</v>
          </cell>
          <cell r="N44">
            <v>0</v>
          </cell>
          <cell r="O44">
            <v>0.12555220769797071</v>
          </cell>
          <cell r="P44">
            <v>0.42374542864861348</v>
          </cell>
          <cell r="Q44">
            <v>5.3422413451684275E-2</v>
          </cell>
          <cell r="R44">
            <v>2.7156979171128449E-2</v>
          </cell>
          <cell r="S44">
            <v>3.6280384856473566E-3</v>
          </cell>
          <cell r="AC44" t="str">
            <v>SSCCT</v>
          </cell>
          <cell r="AF44">
            <v>1.0000000000000002</v>
          </cell>
          <cell r="AG44">
            <v>1.6363940246790557E-2</v>
          </cell>
          <cell r="AH44">
            <v>0.27010412218284074</v>
          </cell>
          <cell r="AI44">
            <v>8.0026870115324583E-2</v>
          </cell>
          <cell r="AJ44">
            <v>0</v>
          </cell>
          <cell r="AK44">
            <v>0.12555220769797071</v>
          </cell>
          <cell r="AL44">
            <v>0.42374542864861348</v>
          </cell>
          <cell r="AM44">
            <v>5.3422413451684275E-2</v>
          </cell>
          <cell r="AN44">
            <v>2.7156979171128449E-2</v>
          </cell>
          <cell r="AO44">
            <v>3.6280384856473566E-3</v>
          </cell>
        </row>
        <row r="45">
          <cell r="G45" t="str">
            <v>SSECT</v>
          </cell>
          <cell r="J45">
            <v>1</v>
          </cell>
          <cell r="K45">
            <v>1.5920187452756293E-2</v>
          </cell>
          <cell r="L45">
            <v>0.2447165196036678</v>
          </cell>
          <cell r="M45">
            <v>7.5427225603731315E-2</v>
          </cell>
          <cell r="N45">
            <v>0</v>
          </cell>
          <cell r="O45">
            <v>0.1445735674816444</v>
          </cell>
          <cell r="P45">
            <v>0.42086572436889724</v>
          </cell>
          <cell r="Q45">
            <v>6.2824917600742991E-2</v>
          </cell>
          <cell r="R45">
            <v>3.2480882755190232E-2</v>
          </cell>
          <cell r="S45">
            <v>3.190975133369764E-3</v>
          </cell>
          <cell r="AC45" t="str">
            <v>SSECT</v>
          </cell>
          <cell r="AF45">
            <v>1</v>
          </cell>
          <cell r="AG45">
            <v>1.5920187452756293E-2</v>
          </cell>
          <cell r="AH45">
            <v>0.2447165196036678</v>
          </cell>
          <cell r="AI45">
            <v>7.5427225603731315E-2</v>
          </cell>
          <cell r="AJ45">
            <v>0</v>
          </cell>
          <cell r="AK45">
            <v>0.1445735674816444</v>
          </cell>
          <cell r="AL45">
            <v>0.42086572436889724</v>
          </cell>
          <cell r="AM45">
            <v>6.2824917600742991E-2</v>
          </cell>
          <cell r="AN45">
            <v>3.2480882755190232E-2</v>
          </cell>
          <cell r="AO45">
            <v>3.190975133369764E-3</v>
          </cell>
        </row>
        <row r="46">
          <cell r="G46" t="str">
            <v>SSCCH</v>
          </cell>
          <cell r="J46">
            <v>1</v>
          </cell>
          <cell r="K46">
            <v>1.6253054760584348E-2</v>
          </cell>
          <cell r="L46">
            <v>0.27734579375914969</v>
          </cell>
          <cell r="M46">
            <v>8.3488791279052399E-2</v>
          </cell>
          <cell r="N46">
            <v>0</v>
          </cell>
          <cell r="O46">
            <v>0.1295688234893847</v>
          </cell>
          <cell r="P46">
            <v>0.40991098342448695</v>
          </cell>
          <cell r="Q46">
            <v>5.2786526040509103E-2</v>
          </cell>
          <cell r="R46">
            <v>2.7190007673761219E-2</v>
          </cell>
          <cell r="S46">
            <v>3.4560195730714699E-3</v>
          </cell>
          <cell r="AC46" t="str">
            <v>SSCCH</v>
          </cell>
          <cell r="AF46">
            <v>1</v>
          </cell>
          <cell r="AG46">
            <v>1.6253054760584348E-2</v>
          </cell>
          <cell r="AH46">
            <v>0.27734579375914969</v>
          </cell>
          <cell r="AI46">
            <v>8.3488791279052399E-2</v>
          </cell>
          <cell r="AJ46">
            <v>0</v>
          </cell>
          <cell r="AK46">
            <v>0.1295688234893847</v>
          </cell>
          <cell r="AL46">
            <v>0.40991098342448695</v>
          </cell>
          <cell r="AM46">
            <v>5.2786526040509103E-2</v>
          </cell>
          <cell r="AN46">
            <v>2.7190007673761219E-2</v>
          </cell>
          <cell r="AO46">
            <v>3.4560195730714699E-3</v>
          </cell>
        </row>
        <row r="47">
          <cell r="G47" t="str">
            <v>SSECH</v>
          </cell>
          <cell r="J47">
            <v>1.0000000000000002</v>
          </cell>
          <cell r="K47">
            <v>1.5456486305682783E-2</v>
          </cell>
          <cell r="L47">
            <v>0.2507725829750998</v>
          </cell>
          <cell r="M47">
            <v>7.8257294659917265E-2</v>
          </cell>
          <cell r="N47">
            <v>0</v>
          </cell>
          <cell r="O47">
            <v>0.14776348360434186</v>
          </cell>
          <cell r="P47">
            <v>0.41325821048452732</v>
          </cell>
          <cell r="Q47">
            <v>5.8855783669006588E-2</v>
          </cell>
          <cell r="R47">
            <v>3.2494910955491396E-2</v>
          </cell>
          <cell r="S47">
            <v>3.1412473459331591E-3</v>
          </cell>
          <cell r="AC47" t="str">
            <v>SSECH</v>
          </cell>
          <cell r="AF47">
            <v>1.0000000000000002</v>
          </cell>
          <cell r="AG47">
            <v>1.5456486305682783E-2</v>
          </cell>
          <cell r="AH47">
            <v>0.2507725829750998</v>
          </cell>
          <cell r="AI47">
            <v>7.8257294659917265E-2</v>
          </cell>
          <cell r="AJ47">
            <v>0</v>
          </cell>
          <cell r="AK47">
            <v>0.14776348360434186</v>
          </cell>
          <cell r="AL47">
            <v>0.41325821048452732</v>
          </cell>
          <cell r="AM47">
            <v>5.8855783669006588E-2</v>
          </cell>
          <cell r="AN47">
            <v>3.2494910955491396E-2</v>
          </cell>
          <cell r="AO47">
            <v>3.1412473459331591E-3</v>
          </cell>
        </row>
        <row r="48">
          <cell r="G48" t="str">
            <v>SSGCH</v>
          </cell>
          <cell r="J48">
            <v>0.99999999999999989</v>
          </cell>
          <cell r="K48">
            <v>1.6053912646858959E-2</v>
          </cell>
          <cell r="L48">
            <v>0.27070249106313721</v>
          </cell>
          <cell r="M48">
            <v>8.2180917124268615E-2</v>
          </cell>
          <cell r="N48">
            <v>0</v>
          </cell>
          <cell r="O48">
            <v>0.134117488518124</v>
          </cell>
          <cell r="P48">
            <v>0.41074779018949703</v>
          </cell>
          <cell r="Q48">
            <v>5.4303840447633478E-2</v>
          </cell>
          <cell r="R48">
            <v>2.8516233494193764E-2</v>
          </cell>
          <cell r="S48">
            <v>3.3773265162868921E-3</v>
          </cell>
          <cell r="AC48" t="str">
            <v>SSGCH</v>
          </cell>
          <cell r="AF48">
            <v>0.99999999999999989</v>
          </cell>
          <cell r="AG48">
            <v>1.6053912646858959E-2</v>
          </cell>
          <cell r="AH48">
            <v>0.27070249106313721</v>
          </cell>
          <cell r="AI48">
            <v>8.2180917124268615E-2</v>
          </cell>
          <cell r="AJ48">
            <v>0</v>
          </cell>
          <cell r="AK48">
            <v>0.134117488518124</v>
          </cell>
          <cell r="AL48">
            <v>0.41074779018949703</v>
          </cell>
          <cell r="AM48">
            <v>5.4303840447633478E-2</v>
          </cell>
          <cell r="AN48">
            <v>2.8516233494193764E-2</v>
          </cell>
          <cell r="AO48">
            <v>3.3773265162868921E-3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1.0000000000000002</v>
          </cell>
          <cell r="K52">
            <v>1.6253002048281992E-2</v>
          </cell>
          <cell r="L52">
            <v>0.26375722153804748</v>
          </cell>
          <cell r="M52">
            <v>7.8876958987426263E-2</v>
          </cell>
          <cell r="N52">
            <v>0</v>
          </cell>
          <cell r="O52">
            <v>0.13030754764388913</v>
          </cell>
          <cell r="P52">
            <v>0.42302550257868443</v>
          </cell>
          <cell r="Q52">
            <v>5.5773039488948954E-2</v>
          </cell>
          <cell r="R52">
            <v>2.8487955067143897E-2</v>
          </cell>
          <cell r="S52">
            <v>3.5187726475779586E-3</v>
          </cell>
          <cell r="AC52" t="str">
            <v>SSGCT</v>
          </cell>
          <cell r="AF52">
            <v>1.0000000000000002</v>
          </cell>
          <cell r="AG52">
            <v>1.6253002048281992E-2</v>
          </cell>
          <cell r="AH52">
            <v>0.26375722153804748</v>
          </cell>
          <cell r="AI52">
            <v>7.8876958987426263E-2</v>
          </cell>
          <cell r="AJ52">
            <v>0</v>
          </cell>
          <cell r="AK52">
            <v>0.13030754764388913</v>
          </cell>
          <cell r="AL52">
            <v>0.42302550257868443</v>
          </cell>
          <cell r="AM52">
            <v>5.5773039488948954E-2</v>
          </cell>
          <cell r="AN52">
            <v>2.8487955067143897E-2</v>
          </cell>
          <cell r="AO52">
            <v>3.5187726475779586E-3</v>
          </cell>
        </row>
        <row r="53">
          <cell r="G53" t="str">
            <v>MC</v>
          </cell>
          <cell r="J53">
            <v>1</v>
          </cell>
          <cell r="K53">
            <v>1.0956821750027605E-2</v>
          </cell>
          <cell r="L53">
            <v>0.46012342994343142</v>
          </cell>
          <cell r="M53">
            <v>9.719947823772826E-2</v>
          </cell>
          <cell r="N53">
            <v>0</v>
          </cell>
          <cell r="O53">
            <v>8.7848075194562419E-2</v>
          </cell>
          <cell r="P53">
            <v>0.28474773105240586</v>
          </cell>
          <cell r="Q53">
            <v>3.7558701746182664E-2</v>
          </cell>
          <cell r="R53">
            <v>1.9196131464889625E-2</v>
          </cell>
          <cell r="S53">
            <v>2.3696306107720811E-3</v>
          </cell>
          <cell r="AC53" t="str">
            <v>MC</v>
          </cell>
          <cell r="AF53">
            <v>1</v>
          </cell>
          <cell r="AG53">
            <v>1.0956821750027605E-2</v>
          </cell>
          <cell r="AH53">
            <v>0.46012342994343142</v>
          </cell>
          <cell r="AI53">
            <v>9.719947823772826E-2</v>
          </cell>
          <cell r="AJ53">
            <v>0</v>
          </cell>
          <cell r="AK53">
            <v>8.7848075194562419E-2</v>
          </cell>
          <cell r="AL53">
            <v>0.28474773105240586</v>
          </cell>
          <cell r="AM53">
            <v>3.7558701746182664E-2</v>
          </cell>
          <cell r="AN53">
            <v>1.9196131464889625E-2</v>
          </cell>
          <cell r="AO53">
            <v>2.3696306107720811E-3</v>
          </cell>
        </row>
        <row r="54">
          <cell r="G54" t="str">
            <v>SNPD</v>
          </cell>
          <cell r="J54">
            <v>1</v>
          </cell>
          <cell r="K54">
            <v>3.5290488500061189E-2</v>
          </cell>
          <cell r="L54">
            <v>0.27416948840194338</v>
          </cell>
          <cell r="M54">
            <v>6.4589887338230109E-2</v>
          </cell>
          <cell r="N54">
            <v>0</v>
          </cell>
          <cell r="O54">
            <v>8.6988664254605844E-2</v>
          </cell>
          <cell r="P54">
            <v>0.47511203490139098</v>
          </cell>
          <cell r="Q54">
            <v>4.6397629264812848E-2</v>
          </cell>
          <cell r="R54">
            <v>1.7451807338955697E-2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3.5277724124551844E-2</v>
          </cell>
          <cell r="AH54">
            <v>0.27644739875767854</v>
          </cell>
          <cell r="AI54">
            <v>6.5620671076938808E-2</v>
          </cell>
          <cell r="AJ54">
            <v>0</v>
          </cell>
          <cell r="AK54">
            <v>8.429178456634609E-2</v>
          </cell>
          <cell r="AL54">
            <v>0.47431746716845963</v>
          </cell>
          <cell r="AM54">
            <v>4.6494583000800949E-2</v>
          </cell>
          <cell r="AN54">
            <v>1.7550371305224192E-2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0.82806267938160727</v>
          </cell>
          <cell r="Q55">
            <v>0.10922285170488243</v>
          </cell>
          <cell r="R55">
            <v>5.5823447638473384E-2</v>
          </cell>
          <cell r="S55">
            <v>6.8910212750368646E-3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0.82806267938160727</v>
          </cell>
          <cell r="AM55">
            <v>0.10922285170488243</v>
          </cell>
          <cell r="AN55">
            <v>5.5823447638473384E-2</v>
          </cell>
          <cell r="AO55">
            <v>6.8910212750368646E-3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0.81040859965766554</v>
          </cell>
          <cell r="Q56">
            <v>0.1208552843605057</v>
          </cell>
          <cell r="R56">
            <v>6.2588848878701239E-2</v>
          </cell>
          <cell r="S56">
            <v>6.1472671031275062E-3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0.81040859965766554</v>
          </cell>
          <cell r="AM56">
            <v>0.1208552843605057</v>
          </cell>
          <cell r="AN56">
            <v>6.2588848878701239E-2</v>
          </cell>
          <cell r="AO56">
            <v>6.1472671031275062E-3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1.0000000000000002</v>
          </cell>
          <cell r="K58">
            <v>1.5922346070298576E-2</v>
          </cell>
          <cell r="L58">
            <v>0.24480882992771621</v>
          </cell>
          <cell r="M58">
            <v>7.5456845690556662E-2</v>
          </cell>
          <cell r="N58">
            <v>0</v>
          </cell>
          <cell r="O58">
            <v>0.14464784869978539</v>
          </cell>
          <cell r="P58">
            <v>0.42073507527106258</v>
          </cell>
          <cell r="Q58">
            <v>6.2743728513989586E-2</v>
          </cell>
          <cell r="R58">
            <v>3.2493885251505601E-2</v>
          </cell>
          <cell r="S58">
            <v>3.1914405750854799E-3</v>
          </cell>
          <cell r="AC58" t="str">
            <v>DNPGMU</v>
          </cell>
          <cell r="AF58">
            <v>1.0000000000000004</v>
          </cell>
          <cell r="AG58">
            <v>1.592234607029858E-2</v>
          </cell>
          <cell r="AH58">
            <v>0.24480882992771624</v>
          </cell>
          <cell r="AI58">
            <v>7.545684569055669E-2</v>
          </cell>
          <cell r="AJ58">
            <v>0</v>
          </cell>
          <cell r="AK58">
            <v>0.14464784869978539</v>
          </cell>
          <cell r="AL58">
            <v>0.42073507527106263</v>
          </cell>
          <cell r="AM58">
            <v>6.2743728513989599E-2</v>
          </cell>
          <cell r="AN58">
            <v>3.2493885251505601E-2</v>
          </cell>
          <cell r="AO58">
            <v>3.1914405750854799E-3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1.6261867053105131E-2</v>
          </cell>
          <cell r="L65">
            <v>0.26406803466184109</v>
          </cell>
          <cell r="M65">
            <v>7.8920636793450613E-2</v>
          </cell>
          <cell r="N65">
            <v>0</v>
          </cell>
          <cell r="O65">
            <v>0.1303821265214575</v>
          </cell>
          <cell r="P65">
            <v>0.42261614286422922</v>
          </cell>
          <cell r="Q65">
            <v>5.574377574246029E-2</v>
          </cell>
          <cell r="R65">
            <v>2.8490464200093154E-2</v>
          </cell>
          <cell r="S65">
            <v>3.516952163363141E-3</v>
          </cell>
          <cell r="AC65" t="str">
            <v>SNPPH-P</v>
          </cell>
          <cell r="AF65">
            <v>1.0000000000000004</v>
          </cell>
          <cell r="AG65">
            <v>1.6261867053105131E-2</v>
          </cell>
          <cell r="AH65">
            <v>0.26406803466184126</v>
          </cell>
          <cell r="AI65">
            <v>7.8920636793450627E-2</v>
          </cell>
          <cell r="AJ65">
            <v>0</v>
          </cell>
          <cell r="AK65">
            <v>0.1303821265214575</v>
          </cell>
          <cell r="AL65">
            <v>0.42261614286422933</v>
          </cell>
          <cell r="AM65">
            <v>5.5743775742460304E-2</v>
          </cell>
          <cell r="AN65">
            <v>2.8490464200093171E-2</v>
          </cell>
          <cell r="AO65">
            <v>3.5169521633631406E-3</v>
          </cell>
        </row>
        <row r="66">
          <cell r="G66" t="str">
            <v>SNPPH-U</v>
          </cell>
          <cell r="J66">
            <v>1.0000000000000002</v>
          </cell>
          <cell r="K66">
            <v>1.6261867053105131E-2</v>
          </cell>
          <cell r="L66">
            <v>0.26406803466184109</v>
          </cell>
          <cell r="M66">
            <v>7.8920636793450613E-2</v>
          </cell>
          <cell r="N66">
            <v>0</v>
          </cell>
          <cell r="O66">
            <v>0.1303821265214575</v>
          </cell>
          <cell r="P66">
            <v>0.42261614286422922</v>
          </cell>
          <cell r="Q66">
            <v>5.574377574246029E-2</v>
          </cell>
          <cell r="R66">
            <v>2.8490464200093154E-2</v>
          </cell>
          <cell r="S66">
            <v>3.516952163363141E-3</v>
          </cell>
          <cell r="AC66" t="str">
            <v>SNPPH-U</v>
          </cell>
          <cell r="AF66">
            <v>1.0000000000000004</v>
          </cell>
          <cell r="AG66">
            <v>1.6261867053105131E-2</v>
          </cell>
          <cell r="AH66">
            <v>0.26406803466184126</v>
          </cell>
          <cell r="AI66">
            <v>7.8920636793450627E-2</v>
          </cell>
          <cell r="AJ66">
            <v>0</v>
          </cell>
          <cell r="AK66">
            <v>0.1303821265214575</v>
          </cell>
          <cell r="AL66">
            <v>0.42261614286422933</v>
          </cell>
          <cell r="AM66">
            <v>5.5743775742460304E-2</v>
          </cell>
          <cell r="AN66">
            <v>2.8490464200093171E-2</v>
          </cell>
          <cell r="AO66">
            <v>3.5169521633631406E-3</v>
          </cell>
        </row>
        <row r="67">
          <cell r="G67" t="str">
            <v>CN</v>
          </cell>
          <cell r="J67">
            <v>1</v>
          </cell>
          <cell r="K67">
            <v>2.4810842402893836E-2</v>
          </cell>
          <cell r="L67">
            <v>0.30444869182449547</v>
          </cell>
          <cell r="M67">
            <v>6.9521011367884536E-2</v>
          </cell>
          <cell r="N67">
            <v>0</v>
          </cell>
          <cell r="O67">
            <v>6.6002179853728651E-2</v>
          </cell>
          <cell r="P67">
            <v>0.48812822173430004</v>
          </cell>
          <cell r="Q67">
            <v>3.85818313930529E-2</v>
          </cell>
          <cell r="R67">
            <v>8.5072214236445679E-3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2.4845400216949795E-2</v>
          </cell>
          <cell r="AH67">
            <v>0.30617138298349927</v>
          </cell>
          <cell r="AI67">
            <v>6.9519952243298141E-2</v>
          </cell>
          <cell r="AJ67">
            <v>0</v>
          </cell>
          <cell r="AK67">
            <v>6.5784326678808749E-2</v>
          </cell>
          <cell r="AL67">
            <v>0.48674748914163923</v>
          </cell>
          <cell r="AM67">
            <v>3.8442372444208825E-2</v>
          </cell>
          <cell r="AN67">
            <v>8.489076291595881E-3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5.3381593257205005E-2</v>
          </cell>
          <cell r="L68">
            <v>0.65503443900670655</v>
          </cell>
          <cell r="M68">
            <v>0.14957744245060722</v>
          </cell>
          <cell r="N68">
            <v>0</v>
          </cell>
          <cell r="O68">
            <v>0.14200652528548124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0</v>
          </cell>
          <cell r="AH68">
            <v>0.69351814698442682</v>
          </cell>
          <cell r="AI68">
            <v>0.15747176626502801</v>
          </cell>
          <cell r="AJ68">
            <v>0</v>
          </cell>
          <cell r="AK68">
            <v>0.14901008675054522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0.99999999999999989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0.91201880982596972</v>
          </cell>
          <cell r="Q69">
            <v>7.2086296963078833E-2</v>
          </cell>
          <cell r="R69">
            <v>1.5894893210951413E-2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0.91206051915321751</v>
          </cell>
          <cell r="AM69">
            <v>7.2032770483883846E-2</v>
          </cell>
          <cell r="AN69">
            <v>1.5906710362898646E-2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-1.4214766703439595E-2</v>
          </cell>
          <cell r="L73">
            <v>6.6974073675878668E-2</v>
          </cell>
          <cell r="M73">
            <v>4.6192842888555926E-3</v>
          </cell>
          <cell r="N73">
            <v>0</v>
          </cell>
          <cell r="O73">
            <v>0.13269723704741646</v>
          </cell>
          <cell r="P73">
            <v>0.47607336101672182</v>
          </cell>
          <cell r="Q73">
            <v>3.6847584105588443E-2</v>
          </cell>
          <cell r="R73">
            <v>2.5086028620870341E-2</v>
          </cell>
          <cell r="S73">
            <v>7.4422465661832006E-3</v>
          </cell>
          <cell r="T73">
            <v>0.17558044840283149</v>
          </cell>
          <cell r="U73">
            <v>8.8894502979095333E-2</v>
          </cell>
          <cell r="AC73" t="str">
            <v>EXCTAX</v>
          </cell>
          <cell r="AF73">
            <v>0</v>
          </cell>
          <cell r="AG73">
            <v>-1.4241638758354011E-2</v>
          </cell>
          <cell r="AH73">
            <v>6.7620485612401166E-2</v>
          </cell>
          <cell r="AI73">
            <v>4.8813765591324927E-3</v>
          </cell>
          <cell r="AJ73">
            <v>0</v>
          </cell>
          <cell r="AK73">
            <v>0.13184721073906927</v>
          </cell>
          <cell r="AL73">
            <v>0.47597012452322224</v>
          </cell>
          <cell r="AM73">
            <v>3.6943020820979527E-2</v>
          </cell>
          <cell r="AN73">
            <v>2.5066745612938656E-2</v>
          </cell>
          <cell r="AO73">
            <v>7.4377235086845591E-3</v>
          </cell>
          <cell r="AP73">
            <v>0.17558044840283146</v>
          </cell>
          <cell r="AQ73">
            <v>8.8894502979095319E-2</v>
          </cell>
        </row>
        <row r="74">
          <cell r="G74" t="str">
            <v>INT</v>
          </cell>
          <cell r="J74">
            <v>0.99999999999999989</v>
          </cell>
          <cell r="K74">
            <v>2.1058656194040647E-2</v>
          </cell>
          <cell r="L74">
            <v>0.26789407083400768</v>
          </cell>
          <cell r="M74">
            <v>7.5474019583840382E-2</v>
          </cell>
          <cell r="N74">
            <v>0</v>
          </cell>
          <cell r="O74">
            <v>0.1197887326062774</v>
          </cell>
          <cell r="P74">
            <v>0.43354360636513423</v>
          </cell>
          <cell r="Q74">
            <v>5.3918648271371439E-2</v>
          </cell>
          <cell r="R74">
            <v>2.5732363103788826E-2</v>
          </cell>
          <cell r="S74">
            <v>2.5899030415392644E-3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2.1047949843482242E-2</v>
          </cell>
          <cell r="AH74">
            <v>0.26828902032825813</v>
          </cell>
          <cell r="AI74">
            <v>7.5691311058435434E-2</v>
          </cell>
          <cell r="AJ74">
            <v>0</v>
          </cell>
          <cell r="AK74">
            <v>0.11889981845843733</v>
          </cell>
          <cell r="AL74">
            <v>0.43375495557640675</v>
          </cell>
          <cell r="AM74">
            <v>5.3971213083305013E-2</v>
          </cell>
          <cell r="AN74">
            <v>2.5760313707627564E-2</v>
          </cell>
          <cell r="AO74">
            <v>2.5854179440474539E-3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3.5290488500061189E-2</v>
          </cell>
          <cell r="L75">
            <v>0.27416948840194338</v>
          </cell>
          <cell r="M75">
            <v>6.4589887338230109E-2</v>
          </cell>
          <cell r="N75">
            <v>0</v>
          </cell>
          <cell r="O75">
            <v>8.6988664254605844E-2</v>
          </cell>
          <cell r="P75">
            <v>0.47511203490139098</v>
          </cell>
          <cell r="Q75">
            <v>4.6397629264812848E-2</v>
          </cell>
          <cell r="R75">
            <v>1.7451807338955697E-2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3.5277724124551844E-2</v>
          </cell>
          <cell r="AH75">
            <v>0.27644739875767854</v>
          </cell>
          <cell r="AI75">
            <v>6.5620671076938808E-2</v>
          </cell>
          <cell r="AJ75">
            <v>0</v>
          </cell>
          <cell r="AK75">
            <v>8.429178456634609E-2</v>
          </cell>
          <cell r="AL75">
            <v>0.47431746716845963</v>
          </cell>
          <cell r="AM75">
            <v>4.6494583000800949E-2</v>
          </cell>
          <cell r="AN75">
            <v>1.7550371305224192E-2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0.99999999999999989</v>
          </cell>
          <cell r="K78">
            <v>3.1879665876691964E-2</v>
          </cell>
          <cell r="L78">
            <v>0.49674295466411439</v>
          </cell>
          <cell r="M78">
            <v>0.14189083634447555</v>
          </cell>
          <cell r="N78">
            <v>0</v>
          </cell>
          <cell r="O78">
            <v>5.4206175508683348E-2</v>
          </cell>
          <cell r="P78">
            <v>0.2530278512872815</v>
          </cell>
          <cell r="Q78">
            <v>2.1872937839038788E-2</v>
          </cell>
          <cell r="R78">
            <v>3.7957847971431606E-4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3.1881207790540024E-2</v>
          </cell>
          <cell r="AH78">
            <v>0.49681981836127109</v>
          </cell>
          <cell r="AI78">
            <v>0.14189078908804711</v>
          </cell>
          <cell r="AJ78">
            <v>0</v>
          </cell>
          <cell r="AK78">
            <v>5.4196455251878092E-2</v>
          </cell>
          <cell r="AL78">
            <v>0.25296624522904992</v>
          </cell>
          <cell r="AM78">
            <v>2.1866715405984716E-2</v>
          </cell>
          <cell r="AN78">
            <v>3.7876887322892317E-4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1.0000000000000002</v>
          </cell>
          <cell r="K89">
            <v>1.6261867053105127E-2</v>
          </cell>
          <cell r="L89">
            <v>0.26406803466184109</v>
          </cell>
          <cell r="M89">
            <v>7.8920636793450641E-2</v>
          </cell>
          <cell r="N89">
            <v>0</v>
          </cell>
          <cell r="O89">
            <v>0.13038212652145753</v>
          </cell>
          <cell r="P89">
            <v>0.42261614286422916</v>
          </cell>
          <cell r="Q89">
            <v>5.5743775742460269E-2</v>
          </cell>
          <cell r="R89">
            <v>2.8490464200093133E-2</v>
          </cell>
          <cell r="S89">
            <v>3.5169521633631401E-3</v>
          </cell>
          <cell r="AC89" t="str">
            <v>SNPPS</v>
          </cell>
          <cell r="AF89">
            <v>1.0000000000000004</v>
          </cell>
          <cell r="AG89">
            <v>1.6261867053105134E-2</v>
          </cell>
          <cell r="AH89">
            <v>0.26406803466184114</v>
          </cell>
          <cell r="AI89">
            <v>7.8920636793450669E-2</v>
          </cell>
          <cell r="AJ89">
            <v>0</v>
          </cell>
          <cell r="AK89">
            <v>0.13038212652145759</v>
          </cell>
          <cell r="AL89">
            <v>0.42261614286422927</v>
          </cell>
          <cell r="AM89">
            <v>5.5743775742460339E-2</v>
          </cell>
          <cell r="AN89">
            <v>2.8490464200093144E-2</v>
          </cell>
          <cell r="AO89">
            <v>3.5169521633631423E-3</v>
          </cell>
        </row>
        <row r="90">
          <cell r="G90" t="str">
            <v>SNPT</v>
          </cell>
          <cell r="J90">
            <v>1</v>
          </cell>
          <cell r="K90">
            <v>1.6261867053105127E-2</v>
          </cell>
          <cell r="L90">
            <v>0.26406803466184098</v>
          </cell>
          <cell r="M90">
            <v>7.8920636793450613E-2</v>
          </cell>
          <cell r="N90">
            <v>0</v>
          </cell>
          <cell r="O90">
            <v>0.1303821265214575</v>
          </cell>
          <cell r="P90">
            <v>0.42261614286422922</v>
          </cell>
          <cell r="Q90">
            <v>5.5743775742460262E-2</v>
          </cell>
          <cell r="R90">
            <v>2.849046420009313E-2</v>
          </cell>
          <cell r="S90">
            <v>3.5169521633631401E-3</v>
          </cell>
          <cell r="AC90" t="str">
            <v>SNPT</v>
          </cell>
          <cell r="AF90">
            <v>0.99999999999999967</v>
          </cell>
          <cell r="AG90">
            <v>1.6261867053105124E-2</v>
          </cell>
          <cell r="AH90">
            <v>0.26406803466184087</v>
          </cell>
          <cell r="AI90">
            <v>7.8920636793450558E-2</v>
          </cell>
          <cell r="AJ90">
            <v>0</v>
          </cell>
          <cell r="AK90">
            <v>0.1303821265214575</v>
          </cell>
          <cell r="AL90">
            <v>0.42261614286422911</v>
          </cell>
          <cell r="AM90">
            <v>5.5743775742460276E-2</v>
          </cell>
          <cell r="AN90">
            <v>2.8490464200093126E-2</v>
          </cell>
          <cell r="AO90">
            <v>3.5169521633631397E-3</v>
          </cell>
        </row>
        <row r="91">
          <cell r="G91" t="str">
            <v>SNPP</v>
          </cell>
          <cell r="J91">
            <v>1.0000000000000002</v>
          </cell>
          <cell r="K91">
            <v>1.6261867053105131E-2</v>
          </cell>
          <cell r="L91">
            <v>0.26406803466184114</v>
          </cell>
          <cell r="M91">
            <v>7.8920636793450627E-2</v>
          </cell>
          <cell r="N91">
            <v>0</v>
          </cell>
          <cell r="O91">
            <v>0.1303821265214575</v>
          </cell>
          <cell r="P91">
            <v>0.42261614286422927</v>
          </cell>
          <cell r="Q91">
            <v>5.5743775742460262E-2</v>
          </cell>
          <cell r="R91">
            <v>2.849046420009314E-2</v>
          </cell>
          <cell r="S91">
            <v>3.5169521633631393E-3</v>
          </cell>
          <cell r="AC91" t="str">
            <v>SNPP</v>
          </cell>
          <cell r="AF91">
            <v>1.0000000000000002</v>
          </cell>
          <cell r="AG91">
            <v>1.6261867053105134E-2</v>
          </cell>
          <cell r="AH91">
            <v>0.26406803466184114</v>
          </cell>
          <cell r="AI91">
            <v>7.8920636793450641E-2</v>
          </cell>
          <cell r="AJ91">
            <v>0</v>
          </cell>
          <cell r="AK91">
            <v>0.13038212652145756</v>
          </cell>
          <cell r="AL91">
            <v>0.42261614286422922</v>
          </cell>
          <cell r="AM91">
            <v>5.5743775742460311E-2</v>
          </cell>
          <cell r="AN91">
            <v>2.8490464200093144E-2</v>
          </cell>
          <cell r="AO91">
            <v>3.5169521633631414E-3</v>
          </cell>
        </row>
        <row r="92">
          <cell r="G92" t="str">
            <v>SNPPH</v>
          </cell>
          <cell r="J92">
            <v>1.0000000000000002</v>
          </cell>
          <cell r="K92">
            <v>1.6261867053105131E-2</v>
          </cell>
          <cell r="L92">
            <v>0.26406803466184109</v>
          </cell>
          <cell r="M92">
            <v>7.8920636793450613E-2</v>
          </cell>
          <cell r="N92">
            <v>0</v>
          </cell>
          <cell r="O92">
            <v>0.1303821265214575</v>
          </cell>
          <cell r="P92">
            <v>0.42261614286422922</v>
          </cell>
          <cell r="Q92">
            <v>5.574377574246029E-2</v>
          </cell>
          <cell r="R92">
            <v>2.8490464200093154E-2</v>
          </cell>
          <cell r="S92">
            <v>3.516952163363141E-3</v>
          </cell>
          <cell r="AC92" t="str">
            <v>SNPPH</v>
          </cell>
          <cell r="AF92">
            <v>1.0000000000000004</v>
          </cell>
          <cell r="AG92">
            <v>1.6261867053105131E-2</v>
          </cell>
          <cell r="AH92">
            <v>0.26406803466184126</v>
          </cell>
          <cell r="AI92">
            <v>7.8920636793450627E-2</v>
          </cell>
          <cell r="AJ92">
            <v>0</v>
          </cell>
          <cell r="AK92">
            <v>0.1303821265214575</v>
          </cell>
          <cell r="AL92">
            <v>0.42261614286422933</v>
          </cell>
          <cell r="AM92">
            <v>5.5743775742460304E-2</v>
          </cell>
          <cell r="AN92">
            <v>2.8490464200093171E-2</v>
          </cell>
          <cell r="AO92">
            <v>3.5169521633631406E-3</v>
          </cell>
        </row>
        <row r="93">
          <cell r="G93" t="str">
            <v>SNPPN</v>
          </cell>
          <cell r="J93">
            <v>1.0000000000000002</v>
          </cell>
          <cell r="K93">
            <v>1.6261867053105131E-2</v>
          </cell>
          <cell r="L93">
            <v>0.26406803466184114</v>
          </cell>
          <cell r="M93">
            <v>7.8920636793450613E-2</v>
          </cell>
          <cell r="N93">
            <v>0</v>
          </cell>
          <cell r="O93">
            <v>0.13038212652145753</v>
          </cell>
          <cell r="P93">
            <v>0.42261614286422922</v>
          </cell>
          <cell r="Q93">
            <v>5.574377574246029E-2</v>
          </cell>
          <cell r="R93">
            <v>2.849046420009314E-2</v>
          </cell>
          <cell r="S93">
            <v>3.5169521633631397E-3</v>
          </cell>
          <cell r="AC93" t="str">
            <v>SNPPN</v>
          </cell>
          <cell r="AF93">
            <v>1.0000000000000002</v>
          </cell>
          <cell r="AG93">
            <v>1.6261867053105131E-2</v>
          </cell>
          <cell r="AH93">
            <v>0.26406803466184114</v>
          </cell>
          <cell r="AI93">
            <v>7.8920636793450613E-2</v>
          </cell>
          <cell r="AJ93">
            <v>0</v>
          </cell>
          <cell r="AK93">
            <v>0.13038212652145753</v>
          </cell>
          <cell r="AL93">
            <v>0.42261614286422922</v>
          </cell>
          <cell r="AM93">
            <v>5.574377574246029E-2</v>
          </cell>
          <cell r="AN93">
            <v>2.849046420009314E-2</v>
          </cell>
          <cell r="AO93">
            <v>3.5169521633631397E-3</v>
          </cell>
        </row>
        <row r="94">
          <cell r="G94" t="str">
            <v>SNPPO</v>
          </cell>
          <cell r="J94">
            <v>0.99999999999999989</v>
          </cell>
          <cell r="K94">
            <v>1.6261867053105127E-2</v>
          </cell>
          <cell r="L94">
            <v>0.26406803466184114</v>
          </cell>
          <cell r="M94">
            <v>7.8920636793450585E-2</v>
          </cell>
          <cell r="N94">
            <v>0</v>
          </cell>
          <cell r="O94">
            <v>0.13038212652145748</v>
          </cell>
          <cell r="P94">
            <v>0.42261614286422899</v>
          </cell>
          <cell r="Q94">
            <v>5.5743775742460255E-2</v>
          </cell>
          <cell r="R94">
            <v>2.8490464200093126E-2</v>
          </cell>
          <cell r="S94">
            <v>3.5169521633631384E-3</v>
          </cell>
          <cell r="AC94" t="str">
            <v>SNPPO</v>
          </cell>
          <cell r="AF94">
            <v>1.0000000000000002</v>
          </cell>
          <cell r="AG94">
            <v>1.6261867053105134E-2</v>
          </cell>
          <cell r="AH94">
            <v>0.26406803466184114</v>
          </cell>
          <cell r="AI94">
            <v>7.8920636793450585E-2</v>
          </cell>
          <cell r="AJ94">
            <v>0</v>
          </cell>
          <cell r="AK94">
            <v>0.13038212652145756</v>
          </cell>
          <cell r="AL94">
            <v>0.42261614286422922</v>
          </cell>
          <cell r="AM94">
            <v>5.5743775742460269E-2</v>
          </cell>
          <cell r="AN94">
            <v>2.849046420009314E-2</v>
          </cell>
          <cell r="AO94">
            <v>3.5169521633631393E-3</v>
          </cell>
        </row>
        <row r="95">
          <cell r="G95" t="str">
            <v>SNPG</v>
          </cell>
          <cell r="J95">
            <v>1.0000000000000002</v>
          </cell>
          <cell r="K95">
            <v>2.3609556900337083E-2</v>
          </cell>
          <cell r="L95">
            <v>0.29809249847831137</v>
          </cell>
          <cell r="M95">
            <v>7.7301282414076855E-2</v>
          </cell>
          <cell r="N95">
            <v>0</v>
          </cell>
          <cell r="O95">
            <v>0.1189955366959401</v>
          </cell>
          <cell r="P95">
            <v>0.39365802839759639</v>
          </cell>
          <cell r="Q95">
            <v>6.2350094443324879E-2</v>
          </cell>
          <cell r="R95">
            <v>2.4614324485054274E-2</v>
          </cell>
          <cell r="S95">
            <v>1.3786781853592179E-3</v>
          </cell>
          <cell r="AC95" t="str">
            <v>SNPG</v>
          </cell>
          <cell r="AF95">
            <v>1.0000000000000002</v>
          </cell>
          <cell r="AG95">
            <v>2.2516739778083699E-2</v>
          </cell>
          <cell r="AH95">
            <v>0.29530731592779985</v>
          </cell>
          <cell r="AI95">
            <v>7.7532707660173117E-2</v>
          </cell>
          <cell r="AJ95">
            <v>0</v>
          </cell>
          <cell r="AK95">
            <v>0.11555756785404095</v>
          </cell>
          <cell r="AL95">
            <v>0.39838264267123757</v>
          </cell>
          <cell r="AM95">
            <v>6.3940360030832144E-2</v>
          </cell>
          <cell r="AN95">
            <v>2.5348178155053417E-2</v>
          </cell>
          <cell r="AO95">
            <v>1.4144879227793424E-3</v>
          </cell>
        </row>
        <row r="96">
          <cell r="G96" t="str">
            <v>SNPI</v>
          </cell>
          <cell r="J96">
            <v>1.0000000000000004</v>
          </cell>
          <cell r="K96">
            <v>1.8717821757947849E-2</v>
          </cell>
          <cell r="L96">
            <v>0.26928100177043396</v>
          </cell>
          <cell r="M96">
            <v>7.7989769113444962E-2</v>
          </cell>
          <cell r="N96">
            <v>0</v>
          </cell>
          <cell r="O96">
            <v>0.12427336737495219</v>
          </cell>
          <cell r="P96">
            <v>0.42562059272988984</v>
          </cell>
          <cell r="Q96">
            <v>5.509344558026831E-2</v>
          </cell>
          <cell r="R96">
            <v>2.6046752523009982E-2</v>
          </cell>
          <cell r="S96">
            <v>2.9772491500533087E-3</v>
          </cell>
          <cell r="AC96" t="str">
            <v>SNPI</v>
          </cell>
          <cell r="AF96">
            <v>1</v>
          </cell>
          <cell r="AG96">
            <v>1.8805392770283317E-2</v>
          </cell>
          <cell r="AH96">
            <v>0.26974695790167608</v>
          </cell>
          <cell r="AI96">
            <v>7.7984108432687285E-2</v>
          </cell>
          <cell r="AJ96">
            <v>0</v>
          </cell>
          <cell r="AK96">
            <v>0.12374030540606341</v>
          </cell>
          <cell r="AL96">
            <v>0.42578672919733823</v>
          </cell>
          <cell r="AM96">
            <v>5.5064355901930116E-2</v>
          </cell>
          <cell r="AN96">
            <v>2.591982320075592E-2</v>
          </cell>
          <cell r="AO96">
            <v>2.9523271892656576E-3</v>
          </cell>
        </row>
        <row r="97">
          <cell r="G97" t="str">
            <v>TROJP</v>
          </cell>
          <cell r="J97">
            <v>1.0000000000000002</v>
          </cell>
          <cell r="K97">
            <v>1.6210291217419341E-2</v>
          </cell>
          <cell r="L97">
            <v>0.26114241406957234</v>
          </cell>
          <cell r="M97">
            <v>7.8394460416085013E-2</v>
          </cell>
          <cell r="N97">
            <v>0</v>
          </cell>
          <cell r="O97">
            <v>0.13254919889774061</v>
          </cell>
          <cell r="P97">
            <v>0.4223303943007764</v>
          </cell>
          <cell r="Q97">
            <v>5.6807122139988786E-2</v>
          </cell>
          <cell r="R97">
            <v>2.9098614496495666E-2</v>
          </cell>
          <cell r="S97">
            <v>3.4675044619219752E-3</v>
          </cell>
          <cell r="AC97" t="str">
            <v>TROJP</v>
          </cell>
          <cell r="AF97">
            <v>1.0000000000000002</v>
          </cell>
          <cell r="AG97">
            <v>1.6210291217419341E-2</v>
          </cell>
          <cell r="AH97">
            <v>0.26114241406957234</v>
          </cell>
          <cell r="AI97">
            <v>7.8394460416085013E-2</v>
          </cell>
          <cell r="AJ97">
            <v>0</v>
          </cell>
          <cell r="AK97">
            <v>0.13254919889774061</v>
          </cell>
          <cell r="AL97">
            <v>0.4223303943007764</v>
          </cell>
          <cell r="AM97">
            <v>5.6807122139988786E-2</v>
          </cell>
          <cell r="AN97">
            <v>2.9098614496495666E-2</v>
          </cell>
          <cell r="AO97">
            <v>3.4675044619219752E-3</v>
          </cell>
        </row>
        <row r="98">
          <cell r="G98" t="str">
            <v>TROJD</v>
          </cell>
          <cell r="J98">
            <v>1.0000000000000002</v>
          </cell>
          <cell r="K98">
            <v>1.6201181882486607E-2</v>
          </cell>
          <cell r="L98">
            <v>0.26062569034601607</v>
          </cell>
          <cell r="M98">
            <v>7.8301527033787205E-2</v>
          </cell>
          <cell r="N98">
            <v>0</v>
          </cell>
          <cell r="O98">
            <v>0.13293194767605043</v>
          </cell>
          <cell r="P98">
            <v>0.42227992532947561</v>
          </cell>
          <cell r="Q98">
            <v>5.6994930604084587E-2</v>
          </cell>
          <cell r="R98">
            <v>2.9206026129593055E-2</v>
          </cell>
          <cell r="S98">
            <v>3.4587709985065564E-3</v>
          </cell>
          <cell r="AC98" t="str">
            <v>TROJD</v>
          </cell>
          <cell r="AF98">
            <v>1.0000000000000002</v>
          </cell>
          <cell r="AG98">
            <v>1.6201181882486607E-2</v>
          </cell>
          <cell r="AH98">
            <v>0.26062569034601607</v>
          </cell>
          <cell r="AI98">
            <v>7.8301527033787205E-2</v>
          </cell>
          <cell r="AJ98">
            <v>0</v>
          </cell>
          <cell r="AK98">
            <v>0.13293194767605043</v>
          </cell>
          <cell r="AL98">
            <v>0.42227992532947561</v>
          </cell>
          <cell r="AM98">
            <v>5.6994930604084587E-2</v>
          </cell>
          <cell r="AN98">
            <v>2.9206026129593055E-2</v>
          </cell>
          <cell r="AO98">
            <v>3.4587709985065564E-3</v>
          </cell>
        </row>
        <row r="99">
          <cell r="G99" t="str">
            <v>IBT</v>
          </cell>
          <cell r="J99">
            <v>0</v>
          </cell>
          <cell r="K99">
            <v>-1.5643321936567148E-2</v>
          </cell>
          <cell r="L99">
            <v>5.8843117047097354E-2</v>
          </cell>
          <cell r="M99">
            <v>5.3240223898925352E-3</v>
          </cell>
          <cell r="N99">
            <v>0</v>
          </cell>
          <cell r="O99">
            <v>0.13370124649577697</v>
          </cell>
          <cell r="P99">
            <v>0.47595428360671871</v>
          </cell>
          <cell r="Q99">
            <v>3.5944428386375474E-2</v>
          </cell>
          <cell r="R99">
            <v>2.5243741771813041E-2</v>
          </cell>
          <cell r="S99">
            <v>7.513796869094402E-3</v>
          </cell>
          <cell r="T99">
            <v>0.1843404372712209</v>
          </cell>
          <cell r="U99">
            <v>8.8778248098579537E-2</v>
          </cell>
          <cell r="AC99" t="str">
            <v>IBT</v>
          </cell>
          <cell r="AF99">
            <v>0</v>
          </cell>
          <cell r="AG99">
            <v>-1.6369565596171066E-2</v>
          </cell>
          <cell r="AH99">
            <v>5.5897758987758929E-2</v>
          </cell>
          <cell r="AI99">
            <v>4.3030209322727575E-3</v>
          </cell>
          <cell r="AJ99">
            <v>0</v>
          </cell>
          <cell r="AK99">
            <v>0.13282801330566574</v>
          </cell>
          <cell r="AL99">
            <v>0.47656287200671393</v>
          </cell>
          <cell r="AM99">
            <v>3.5681208832474179E-2</v>
          </cell>
          <cell r="AN99">
            <v>2.5111100745793879E-2</v>
          </cell>
          <cell r="AO99">
            <v>7.6055118055733161E-3</v>
          </cell>
          <cell r="AP99">
            <v>0.18782112166016407</v>
          </cell>
          <cell r="AQ99">
            <v>9.0558957319755204E-2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2.2669828708624634E-2</v>
          </cell>
          <cell r="L101">
            <v>0.27442633826101487</v>
          </cell>
          <cell r="M101">
            <v>6.2028765801155954E-2</v>
          </cell>
          <cell r="N101">
            <v>0</v>
          </cell>
          <cell r="O101">
            <v>0.11448021857710469</v>
          </cell>
          <cell r="P101">
            <v>0.42903841690328953</v>
          </cell>
          <cell r="Q101">
            <v>5.6471764427834338E-2</v>
          </cell>
          <cell r="R101">
            <v>2.3997872586686671E-2</v>
          </cell>
          <cell r="S101">
            <v>2.8151223152341541E-3</v>
          </cell>
          <cell r="T101">
            <v>0</v>
          </cell>
          <cell r="U101">
            <v>1.4071672419055162E-2</v>
          </cell>
          <cell r="AC101" t="str">
            <v>DITBAL</v>
          </cell>
          <cell r="AF101">
            <v>1</v>
          </cell>
          <cell r="AG101">
            <v>2.2669828708624634E-2</v>
          </cell>
          <cell r="AH101">
            <v>0.27442633826101487</v>
          </cell>
          <cell r="AI101">
            <v>6.2028765801155954E-2</v>
          </cell>
          <cell r="AJ101">
            <v>0</v>
          </cell>
          <cell r="AK101">
            <v>0.11448021857710469</v>
          </cell>
          <cell r="AL101">
            <v>0.42903841690328953</v>
          </cell>
          <cell r="AM101">
            <v>5.6471764427834338E-2</v>
          </cell>
          <cell r="AN101">
            <v>2.3997872586686671E-2</v>
          </cell>
          <cell r="AO101">
            <v>2.8151223152341541E-3</v>
          </cell>
          <cell r="AP101">
            <v>0</v>
          </cell>
          <cell r="AQ101">
            <v>1.4071672419055162E-2</v>
          </cell>
        </row>
        <row r="102">
          <cell r="G102" t="str">
            <v>TAXDEPR</v>
          </cell>
          <cell r="J102">
            <v>1</v>
          </cell>
          <cell r="K102">
            <v>2.1437534095258986E-2</v>
          </cell>
          <cell r="L102">
            <v>0.26438304916327005</v>
          </cell>
          <cell r="M102">
            <v>5.7470851403864646E-2</v>
          </cell>
          <cell r="N102">
            <v>0</v>
          </cell>
          <cell r="O102">
            <v>0.11895862122316664</v>
          </cell>
          <cell r="P102">
            <v>0.4271442349752308</v>
          </cell>
          <cell r="Q102">
            <v>5.4448269564300614E-2</v>
          </cell>
          <cell r="R102">
            <v>2.5769835517010824E-2</v>
          </cell>
          <cell r="S102">
            <v>2.8565814141287382E-3</v>
          </cell>
          <cell r="T102">
            <v>0</v>
          </cell>
          <cell r="U102">
            <v>2.7531022643768693E-2</v>
          </cell>
          <cell r="AC102" t="str">
            <v>TAXDEPR</v>
          </cell>
          <cell r="AF102">
            <v>1</v>
          </cell>
          <cell r="AG102">
            <v>2.1437534095258986E-2</v>
          </cell>
          <cell r="AH102">
            <v>0.26438304916327005</v>
          </cell>
          <cell r="AI102">
            <v>5.7470851403864646E-2</v>
          </cell>
          <cell r="AJ102">
            <v>0</v>
          </cell>
          <cell r="AK102">
            <v>0.11895862122316664</v>
          </cell>
          <cell r="AL102">
            <v>0.4271442349752308</v>
          </cell>
          <cell r="AM102">
            <v>5.4448269564300614E-2</v>
          </cell>
          <cell r="AN102">
            <v>2.5769835517010824E-2</v>
          </cell>
          <cell r="AO102">
            <v>2.8565814141287382E-3</v>
          </cell>
          <cell r="AP102">
            <v>0</v>
          </cell>
          <cell r="AQ102">
            <v>2.7531022643768693E-2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2.3837706086936774E-2</v>
          </cell>
          <cell r="L106">
            <v>0.28304544795235675</v>
          </cell>
          <cell r="M106">
            <v>8.0774300823777817E-2</v>
          </cell>
          <cell r="N106">
            <v>0</v>
          </cell>
          <cell r="O106">
            <v>0.11961372420554817</v>
          </cell>
          <cell r="P106">
            <v>0.41123968939724609</v>
          </cell>
          <cell r="Q106">
            <v>5.3529820970432664E-2</v>
          </cell>
          <cell r="R106">
            <v>2.5544816747817851E-2</v>
          </cell>
          <cell r="S106">
            <v>2.4144938158838039E-3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2.3836856789093329E-2</v>
          </cell>
          <cell r="AH106">
            <v>0.283057886341471</v>
          </cell>
          <cell r="AI106">
            <v>8.0779308339294822E-2</v>
          </cell>
          <cell r="AJ106">
            <v>0</v>
          </cell>
          <cell r="AK106">
            <v>0.11960282763133362</v>
          </cell>
          <cell r="AL106">
            <v>0.41123275934859532</v>
          </cell>
          <cell r="AM106">
            <v>5.3532514761517914E-2</v>
          </cell>
          <cell r="AN106">
            <v>2.5543415137771842E-2</v>
          </cell>
          <cell r="AO106">
            <v>2.4144316509220492E-3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2.35916434763851E-2</v>
          </cell>
          <cell r="L107">
            <v>0.27643779881280056</v>
          </cell>
          <cell r="M107">
            <v>7.6257241054011118E-2</v>
          </cell>
          <cell r="N107">
            <v>0</v>
          </cell>
          <cell r="O107">
            <v>0.12838743830336868</v>
          </cell>
          <cell r="P107">
            <v>0.41249151556506269</v>
          </cell>
          <cell r="Q107">
            <v>5.1382197338989917E-2</v>
          </cell>
          <cell r="R107">
            <v>2.408231201605782E-2</v>
          </cell>
          <cell r="S107">
            <v>2.6279544178091203E-3</v>
          </cell>
          <cell r="T107">
            <v>4.7418990155149573E-3</v>
          </cell>
          <cell r="U107">
            <v>0</v>
          </cell>
          <cell r="AC107" t="str">
            <v>SCHMAEXP</v>
          </cell>
          <cell r="AF107">
            <v>1</v>
          </cell>
          <cell r="AG107">
            <v>2.3584588848284099E-2</v>
          </cell>
          <cell r="AH107">
            <v>0.27672004286675073</v>
          </cell>
          <cell r="AI107">
            <v>7.6315107750386163E-2</v>
          </cell>
          <cell r="AJ107">
            <v>0</v>
          </cell>
          <cell r="AK107">
            <v>0.1282438438613277</v>
          </cell>
          <cell r="AL107">
            <v>0.41230047120451374</v>
          </cell>
          <cell r="AM107">
            <v>5.1402176878340866E-2</v>
          </cell>
          <cell r="AN107">
            <v>2.4064634589000974E-2</v>
          </cell>
          <cell r="AO107">
            <v>2.6272349858808036E-3</v>
          </cell>
          <cell r="AP107">
            <v>4.7418990155149573E-3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1.6319261113783737E-2</v>
          </cell>
          <cell r="L108">
            <v>0.26500002708037274</v>
          </cell>
          <cell r="M108">
            <v>7.9199176508609137E-2</v>
          </cell>
          <cell r="N108">
            <v>0</v>
          </cell>
          <cell r="O108">
            <v>0.13084229260549579</v>
          </cell>
          <cell r="P108">
            <v>0.42410770939026821</v>
          </cell>
          <cell r="Q108">
            <v>5.594051586073634E-2</v>
          </cell>
          <cell r="R108">
            <v>2.8591017440734074E-2</v>
          </cell>
          <cell r="AC108" t="str">
            <v>SGCT</v>
          </cell>
          <cell r="AF108">
            <v>1</v>
          </cell>
          <cell r="AG108">
            <v>1.6319261113783737E-2</v>
          </cell>
          <cell r="AH108">
            <v>0.26500002708037274</v>
          </cell>
          <cell r="AI108">
            <v>7.9199176508609137E-2</v>
          </cell>
          <cell r="AJ108">
            <v>0</v>
          </cell>
          <cell r="AK108">
            <v>0.13084229260549579</v>
          </cell>
          <cell r="AL108">
            <v>0.42410770939026821</v>
          </cell>
          <cell r="AM108">
            <v>5.594051586073634E-2</v>
          </cell>
          <cell r="AN108">
            <v>2.8591017440734074E-2</v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A2" t="str">
            <v>JAM December 2011 Results WY</v>
          </cell>
          <cell r="AC2">
            <v>2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0.61777718697698258</v>
          </cell>
        </row>
        <row r="27">
          <cell r="B27">
            <v>1.272049546354488E-3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3">
        <row r="1">
          <cell r="E1">
            <v>24319237769.66938</v>
          </cell>
          <cell r="J1">
            <v>23981070260.687031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5882166.4099999899</v>
          </cell>
          <cell r="L3" t="str">
            <v>105SE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347733.4123630203</v>
          </cell>
          <cell r="R3">
            <v>0</v>
          </cell>
          <cell r="S3">
            <v>0</v>
          </cell>
          <cell r="T3">
            <v>78115.29657029199</v>
          </cell>
        </row>
        <row r="4">
          <cell r="A4" t="str">
            <v>1011390SG</v>
          </cell>
          <cell r="B4" t="str">
            <v>1011390</v>
          </cell>
          <cell r="D4">
            <v>33744911.799999997</v>
          </cell>
          <cell r="F4" t="str">
            <v>1011390SG</v>
          </cell>
          <cell r="G4" t="str">
            <v>1011390</v>
          </cell>
          <cell r="I4">
            <v>27286019.876922999</v>
          </cell>
          <cell r="L4" t="str">
            <v>108362S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12664053.67</v>
          </cell>
          <cell r="F5" t="str">
            <v>1011390SO</v>
          </cell>
          <cell r="G5" t="str">
            <v>1011390</v>
          </cell>
          <cell r="I5">
            <v>12664053.669999899</v>
          </cell>
          <cell r="L5" t="str">
            <v>108364S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-157383.33145822302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 t="str">
            <v>108GPS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 t="str">
            <v>108GPSG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20652.075111198577</v>
          </cell>
          <cell r="R7">
            <v>0</v>
          </cell>
          <cell r="S7">
            <v>0</v>
          </cell>
          <cell r="T7">
            <v>4512.7903824793366</v>
          </cell>
        </row>
        <row r="8">
          <cell r="A8" t="str">
            <v>105OR</v>
          </cell>
          <cell r="B8" t="str">
            <v>105</v>
          </cell>
          <cell r="D8">
            <v>4254106.1500000004</v>
          </cell>
          <cell r="F8" t="str">
            <v>105OR</v>
          </cell>
          <cell r="G8" t="str">
            <v>105</v>
          </cell>
          <cell r="I8">
            <v>4254106.1499999901</v>
          </cell>
          <cell r="L8" t="str">
            <v>108HPSG-P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1094004.5630674565</v>
          </cell>
          <cell r="R8">
            <v>0</v>
          </cell>
          <cell r="S8">
            <v>0</v>
          </cell>
          <cell r="T8">
            <v>239056.52308625553</v>
          </cell>
        </row>
        <row r="9">
          <cell r="A9" t="str">
            <v>105SE</v>
          </cell>
          <cell r="B9" t="str">
            <v>105</v>
          </cell>
          <cell r="D9">
            <v>26175178.030000001</v>
          </cell>
          <cell r="F9" t="str">
            <v>105SE</v>
          </cell>
          <cell r="G9" t="str">
            <v>105</v>
          </cell>
          <cell r="I9">
            <v>14487997.4276923</v>
          </cell>
          <cell r="L9" t="str">
            <v>108HPSG-U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-210096.41953267425</v>
          </cell>
          <cell r="R9">
            <v>0</v>
          </cell>
          <cell r="S9">
            <v>0</v>
          </cell>
          <cell r="T9">
            <v>-45909.241388836417</v>
          </cell>
        </row>
        <row r="10">
          <cell r="A10" t="str">
            <v>105SNPP</v>
          </cell>
          <cell r="B10" t="str">
            <v>105</v>
          </cell>
          <cell r="D10">
            <v>8923301.5399999991</v>
          </cell>
          <cell r="F10" t="str">
            <v>105SNPP</v>
          </cell>
          <cell r="G10" t="str">
            <v>105</v>
          </cell>
          <cell r="I10">
            <v>8923301.5399999898</v>
          </cell>
          <cell r="L10" t="str">
            <v>108MPSE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-10401.188708844578</v>
          </cell>
          <cell r="R10">
            <v>0</v>
          </cell>
          <cell r="S10">
            <v>0</v>
          </cell>
          <cell r="T10">
            <v>-2336.5368750551829</v>
          </cell>
        </row>
        <row r="11">
          <cell r="A11" t="str">
            <v>105SNPT</v>
          </cell>
          <cell r="B11" t="str">
            <v>105</v>
          </cell>
          <cell r="D11">
            <v>3085461.41</v>
          </cell>
          <cell r="F11" t="str">
            <v>105SNPT</v>
          </cell>
          <cell r="G11" t="str">
            <v>105</v>
          </cell>
          <cell r="I11">
            <v>2473366.9353846102</v>
          </cell>
          <cell r="L11" t="str">
            <v>108OPSG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240995.9472349328</v>
          </cell>
          <cell r="R11">
            <v>0</v>
          </cell>
          <cell r="S11">
            <v>0</v>
          </cell>
          <cell r="T11">
            <v>52661.25496069745</v>
          </cell>
        </row>
        <row r="12">
          <cell r="A12" t="str">
            <v>105UT</v>
          </cell>
          <cell r="B12" t="str">
            <v>105</v>
          </cell>
          <cell r="D12">
            <v>2920236.57</v>
          </cell>
          <cell r="F12" t="str">
            <v>105UT</v>
          </cell>
          <cell r="G12" t="str">
            <v>105</v>
          </cell>
          <cell r="I12">
            <v>2886509.5899999901</v>
          </cell>
          <cell r="L12" t="str">
            <v>108SPSG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-706847.23364352342</v>
          </cell>
          <cell r="R12">
            <v>0</v>
          </cell>
          <cell r="S12">
            <v>0</v>
          </cell>
          <cell r="T12">
            <v>-154456.79820033777</v>
          </cell>
        </row>
        <row r="13">
          <cell r="A13" t="str">
            <v>108360CA</v>
          </cell>
          <cell r="B13" t="str">
            <v>108360</v>
          </cell>
          <cell r="D13">
            <v>-539474.80000000005</v>
          </cell>
          <cell r="F13" t="str">
            <v>106SG</v>
          </cell>
          <cell r="G13" t="str">
            <v>106</v>
          </cell>
          <cell r="I13">
            <v>0</v>
          </cell>
          <cell r="L13" t="str">
            <v>108TPSG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-187092.28788145518</v>
          </cell>
          <cell r="R13">
            <v>0</v>
          </cell>
          <cell r="S13">
            <v>0</v>
          </cell>
          <cell r="T13">
            <v>-40882.491122146872</v>
          </cell>
        </row>
        <row r="14">
          <cell r="A14" t="str">
            <v>108360ID</v>
          </cell>
          <cell r="B14" t="str">
            <v>108360</v>
          </cell>
          <cell r="D14">
            <v>-401194.41</v>
          </cell>
          <cell r="F14" t="str">
            <v>108360CA</v>
          </cell>
          <cell r="G14" t="str">
            <v>108360</v>
          </cell>
          <cell r="I14">
            <v>-529990.327692308</v>
          </cell>
          <cell r="L14" t="str">
            <v>111IPSG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-12171.466318156337</v>
          </cell>
          <cell r="R14">
            <v>0</v>
          </cell>
          <cell r="S14">
            <v>0</v>
          </cell>
          <cell r="T14">
            <v>-2659.6492529442144</v>
          </cell>
        </row>
        <row r="15">
          <cell r="A15" t="str">
            <v>108360OR</v>
          </cell>
          <cell r="B15" t="str">
            <v>108360</v>
          </cell>
          <cell r="D15">
            <v>-2433577.33</v>
          </cell>
          <cell r="F15" t="str">
            <v>108360ID</v>
          </cell>
          <cell r="G15" t="str">
            <v>108360</v>
          </cell>
          <cell r="I15">
            <v>-451595.275384615</v>
          </cell>
          <cell r="L15" t="str">
            <v>151SE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1020887.8175613427</v>
          </cell>
          <cell r="R15">
            <v>0</v>
          </cell>
          <cell r="S15">
            <v>0</v>
          </cell>
          <cell r="T15">
            <v>229333.59809137264</v>
          </cell>
        </row>
        <row r="16">
          <cell r="A16" t="str">
            <v>108360UT</v>
          </cell>
          <cell r="B16" t="str">
            <v>108360</v>
          </cell>
          <cell r="D16">
            <v>-2436997.7999999998</v>
          </cell>
          <cell r="F16" t="str">
            <v>108360OR</v>
          </cell>
          <cell r="G16" t="str">
            <v>108360</v>
          </cell>
          <cell r="I16">
            <v>-2381032.7176923002</v>
          </cell>
          <cell r="L16" t="str">
            <v>182MS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88627.863826687098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108360WA</v>
          </cell>
          <cell r="B17" t="str">
            <v>108360</v>
          </cell>
          <cell r="D17">
            <v>-135731.03</v>
          </cell>
          <cell r="F17" t="str">
            <v>108360UT</v>
          </cell>
          <cell r="G17" t="str">
            <v>108360</v>
          </cell>
          <cell r="I17">
            <v>-2550829.8576922999</v>
          </cell>
          <cell r="L17" t="str">
            <v>186MSG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13844.861183655976</v>
          </cell>
          <cell r="R17">
            <v>0</v>
          </cell>
          <cell r="S17">
            <v>0</v>
          </cell>
          <cell r="T17">
            <v>3025.3113093940369</v>
          </cell>
        </row>
        <row r="18">
          <cell r="A18" t="str">
            <v>108360WYP</v>
          </cell>
          <cell r="B18" t="str">
            <v>108360</v>
          </cell>
          <cell r="D18">
            <v>-1036298.04</v>
          </cell>
          <cell r="F18" t="str">
            <v>108360WA</v>
          </cell>
          <cell r="G18" t="str">
            <v>108360</v>
          </cell>
          <cell r="I18">
            <v>-133559.061538462</v>
          </cell>
          <cell r="L18" t="str">
            <v>190S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-321971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108360WYU</v>
          </cell>
          <cell r="B19" t="str">
            <v>108360</v>
          </cell>
          <cell r="D19">
            <v>-520528.9</v>
          </cell>
          <cell r="F19" t="str">
            <v>108360WYP</v>
          </cell>
          <cell r="G19" t="str">
            <v>108360</v>
          </cell>
          <cell r="I19">
            <v>-1035773.91538461</v>
          </cell>
          <cell r="L19" t="str">
            <v>190SE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1063226.4133066863</v>
          </cell>
          <cell r="R19">
            <v>0</v>
          </cell>
          <cell r="S19">
            <v>0</v>
          </cell>
          <cell r="T19">
            <v>238844.59659031619</v>
          </cell>
        </row>
        <row r="20">
          <cell r="A20" t="str">
            <v>108361CA</v>
          </cell>
          <cell r="B20" t="str">
            <v>108361</v>
          </cell>
          <cell r="D20">
            <v>-610953.72000000009</v>
          </cell>
          <cell r="F20" t="str">
            <v>108360WYU</v>
          </cell>
          <cell r="G20" t="str">
            <v>108360</v>
          </cell>
          <cell r="I20">
            <v>-514891.71230769198</v>
          </cell>
          <cell r="L20" t="str">
            <v>190SG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-4903947.6670517372</v>
          </cell>
          <cell r="R20">
            <v>0</v>
          </cell>
          <cell r="S20">
            <v>0</v>
          </cell>
          <cell r="T20">
            <v>-1071586.6443877502</v>
          </cell>
        </row>
        <row r="21">
          <cell r="A21" t="str">
            <v>108361ID</v>
          </cell>
          <cell r="B21" t="str">
            <v>108361</v>
          </cell>
          <cell r="D21">
            <v>-421189.73</v>
          </cell>
          <cell r="F21" t="str">
            <v>108361CA</v>
          </cell>
          <cell r="G21" t="str">
            <v>108361</v>
          </cell>
          <cell r="I21">
            <v>-600655.30692307686</v>
          </cell>
          <cell r="L21" t="str">
            <v>190TROJD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-254960.15234397282</v>
          </cell>
          <cell r="R21">
            <v>0</v>
          </cell>
          <cell r="S21">
            <v>0</v>
          </cell>
          <cell r="T21">
            <v>-56016.427965906238</v>
          </cell>
        </row>
        <row r="22">
          <cell r="A22" t="str">
            <v>108361OR</v>
          </cell>
          <cell r="B22" t="str">
            <v>108361</v>
          </cell>
          <cell r="D22">
            <v>-3683377.2800000003</v>
          </cell>
          <cell r="F22" t="str">
            <v>108361ID</v>
          </cell>
          <cell r="G22" t="str">
            <v>108361</v>
          </cell>
          <cell r="I22">
            <v>-469537.02384615398</v>
          </cell>
          <cell r="L22" t="str">
            <v>252S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-225029.37999999983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108361UT</v>
          </cell>
          <cell r="B23" t="str">
            <v>108361</v>
          </cell>
          <cell r="D23">
            <v>-7009442.0099999998</v>
          </cell>
          <cell r="F23" t="str">
            <v>108361OR</v>
          </cell>
          <cell r="G23" t="str">
            <v>108361</v>
          </cell>
          <cell r="I23">
            <v>-3591502.2576923049</v>
          </cell>
          <cell r="L23" t="str">
            <v>252SG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231434.13134071045</v>
          </cell>
          <cell r="R23">
            <v>0</v>
          </cell>
          <cell r="S23">
            <v>0</v>
          </cell>
          <cell r="T23">
            <v>50571.853746817185</v>
          </cell>
        </row>
        <row r="24">
          <cell r="A24" t="str">
            <v>108361WA</v>
          </cell>
          <cell r="B24" t="str">
            <v>108361</v>
          </cell>
          <cell r="D24">
            <v>-627804.41</v>
          </cell>
          <cell r="F24" t="str">
            <v>108361UT</v>
          </cell>
          <cell r="G24" t="str">
            <v>108361</v>
          </cell>
          <cell r="I24">
            <v>-7333224.421538461</v>
          </cell>
          <cell r="L24" t="str">
            <v>25316SE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-66248.714704501705</v>
          </cell>
          <cell r="R24">
            <v>0</v>
          </cell>
          <cell r="S24">
            <v>0</v>
          </cell>
          <cell r="T24">
            <v>-14882.199445189566</v>
          </cell>
        </row>
        <row r="25">
          <cell r="A25" t="str">
            <v>108361WYP</v>
          </cell>
          <cell r="B25" t="str">
            <v>108361</v>
          </cell>
          <cell r="D25">
            <v>-2267600.1800000002</v>
          </cell>
          <cell r="F25" t="str">
            <v>108361WA</v>
          </cell>
          <cell r="G25" t="str">
            <v>108361</v>
          </cell>
          <cell r="I25">
            <v>-616734.448461539</v>
          </cell>
          <cell r="L25" t="str">
            <v>25317SE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-67521.326477362425</v>
          </cell>
          <cell r="R25">
            <v>0</v>
          </cell>
          <cell r="S25">
            <v>0</v>
          </cell>
          <cell r="T25">
            <v>-15168.080647632312</v>
          </cell>
        </row>
        <row r="26">
          <cell r="A26" t="str">
            <v>108361WYU</v>
          </cell>
          <cell r="B26" t="str">
            <v>108361</v>
          </cell>
          <cell r="D26">
            <v>-76977.350000000006</v>
          </cell>
          <cell r="F26" t="str">
            <v>108361WYP</v>
          </cell>
          <cell r="G26" t="str">
            <v>108361</v>
          </cell>
          <cell r="I26">
            <v>-2259159.110769222</v>
          </cell>
          <cell r="L26" t="str">
            <v>2533SE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-38149.40655245669</v>
          </cell>
          <cell r="R26">
            <v>0</v>
          </cell>
          <cell r="S26">
            <v>0</v>
          </cell>
          <cell r="T26">
            <v>-8569.9334630367212</v>
          </cell>
        </row>
        <row r="27">
          <cell r="A27" t="str">
            <v>108362CA</v>
          </cell>
          <cell r="B27" t="str">
            <v>108362</v>
          </cell>
          <cell r="D27">
            <v>-4367964</v>
          </cell>
          <cell r="F27" t="str">
            <v>108361WYU</v>
          </cell>
          <cell r="G27" t="str">
            <v>108361</v>
          </cell>
          <cell r="I27">
            <v>-77126.503076923007</v>
          </cell>
          <cell r="L27" t="str">
            <v>25398SE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-2801661.6308665313</v>
          </cell>
          <cell r="R27">
            <v>0</v>
          </cell>
          <cell r="S27">
            <v>0</v>
          </cell>
          <cell r="T27">
            <v>-629368.99763970135</v>
          </cell>
        </row>
        <row r="28">
          <cell r="A28" t="str">
            <v>108362ID</v>
          </cell>
          <cell r="B28" t="str">
            <v>108362</v>
          </cell>
          <cell r="D28">
            <v>-8350546.6999999993</v>
          </cell>
          <cell r="F28" t="str">
            <v>108362CA</v>
          </cell>
          <cell r="G28" t="str">
            <v>108362</v>
          </cell>
          <cell r="I28">
            <v>-4305766.5923076877</v>
          </cell>
          <cell r="L28" t="str">
            <v>25399SO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108362OR</v>
          </cell>
          <cell r="B29" t="str">
            <v>108362</v>
          </cell>
          <cell r="D29">
            <v>-59164263.650000006</v>
          </cell>
          <cell r="F29" t="str">
            <v>108362ID</v>
          </cell>
          <cell r="G29" t="str">
            <v>108362</v>
          </cell>
          <cell r="I29">
            <v>-9445978.2292307653</v>
          </cell>
          <cell r="L29" t="str">
            <v>281SG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21470927.670514572</v>
          </cell>
          <cell r="R29">
            <v>0</v>
          </cell>
          <cell r="S29">
            <v>0</v>
          </cell>
          <cell r="T29">
            <v>4691722.036293922</v>
          </cell>
        </row>
        <row r="30">
          <cell r="A30" t="str">
            <v>108362UT</v>
          </cell>
          <cell r="B30" t="str">
            <v>108362</v>
          </cell>
          <cell r="D30">
            <v>-80732764.020000011</v>
          </cell>
          <cell r="F30" t="str">
            <v>108362OR</v>
          </cell>
          <cell r="G30" t="str">
            <v>108362</v>
          </cell>
          <cell r="I30">
            <v>-58100940.293846048</v>
          </cell>
          <cell r="L30" t="str">
            <v>282DITBAL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367999678.02506036</v>
          </cell>
          <cell r="R30">
            <v>0</v>
          </cell>
          <cell r="S30">
            <v>0</v>
          </cell>
          <cell r="T30">
            <v>77141793.533868238</v>
          </cell>
        </row>
        <row r="31">
          <cell r="A31" t="str">
            <v>108362WA</v>
          </cell>
          <cell r="B31" t="str">
            <v>108362</v>
          </cell>
          <cell r="D31">
            <v>-15325727.77</v>
          </cell>
          <cell r="F31" t="str">
            <v>108362UT</v>
          </cell>
          <cell r="G31" t="str">
            <v>108362</v>
          </cell>
          <cell r="I31">
            <v>-85432592.899230763</v>
          </cell>
          <cell r="L31" t="str">
            <v>282OTHER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108362WYP</v>
          </cell>
          <cell r="B32" t="str">
            <v>108362</v>
          </cell>
          <cell r="D32">
            <v>-39985034.890000001</v>
          </cell>
          <cell r="F32" t="str">
            <v>108362WA</v>
          </cell>
          <cell r="G32" t="str">
            <v>108362</v>
          </cell>
          <cell r="I32">
            <v>-15120043.323076876</v>
          </cell>
          <cell r="L32" t="str">
            <v>282S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-466917349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108362WYU</v>
          </cell>
          <cell r="B33" t="str">
            <v>108362</v>
          </cell>
          <cell r="D33">
            <v>-2520263.04</v>
          </cell>
          <cell r="F33" t="str">
            <v>108362WYP</v>
          </cell>
          <cell r="G33" t="str">
            <v>108362</v>
          </cell>
          <cell r="I33">
            <v>-39923673.2392307</v>
          </cell>
          <cell r="L33" t="str">
            <v>282SE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-122713.59357079864</v>
          </cell>
          <cell r="R33">
            <v>0</v>
          </cell>
          <cell r="S33">
            <v>0</v>
          </cell>
          <cell r="T33">
            <v>-27566.544985852543</v>
          </cell>
        </row>
        <row r="34">
          <cell r="A34" t="str">
            <v>108364CA</v>
          </cell>
          <cell r="B34" t="str">
            <v>108364</v>
          </cell>
          <cell r="D34">
            <v>-26984099.879999999</v>
          </cell>
          <cell r="F34" t="str">
            <v>108362WYU</v>
          </cell>
          <cell r="G34" t="str">
            <v>108362</v>
          </cell>
          <cell r="I34">
            <v>-2501515.5099999988</v>
          </cell>
          <cell r="L34" t="str">
            <v>282SG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-17118270.866751194</v>
          </cell>
          <cell r="R34">
            <v>0</v>
          </cell>
          <cell r="S34">
            <v>0</v>
          </cell>
          <cell r="T34">
            <v>-3740600.773346093</v>
          </cell>
        </row>
        <row r="35">
          <cell r="A35" t="str">
            <v>108364ID</v>
          </cell>
          <cell r="B35" t="str">
            <v>108364</v>
          </cell>
          <cell r="D35">
            <v>-43360340.289999999</v>
          </cell>
          <cell r="F35" t="str">
            <v>108363UT</v>
          </cell>
          <cell r="G35" t="str">
            <v>108363</v>
          </cell>
          <cell r="I35">
            <v>0</v>
          </cell>
          <cell r="L35" t="str">
            <v>282SO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14321.677419335001</v>
          </cell>
          <cell r="R35">
            <v>0</v>
          </cell>
          <cell r="S35">
            <v>0</v>
          </cell>
          <cell r="T35">
            <v>3071.9815147618306</v>
          </cell>
        </row>
        <row r="36">
          <cell r="A36" t="str">
            <v>108364OR</v>
          </cell>
          <cell r="B36" t="str">
            <v>108364</v>
          </cell>
          <cell r="D36">
            <v>-214165650.84</v>
          </cell>
          <cell r="F36" t="str">
            <v>108364CA</v>
          </cell>
          <cell r="G36" t="str">
            <v>108364</v>
          </cell>
          <cell r="I36">
            <v>-26383921.496153802</v>
          </cell>
          <cell r="L36" t="str">
            <v>283SO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-146354.32921423289</v>
          </cell>
          <cell r="R36">
            <v>0</v>
          </cell>
          <cell r="S36">
            <v>0</v>
          </cell>
          <cell r="T36">
            <v>-31392.816692303841</v>
          </cell>
        </row>
        <row r="37">
          <cell r="A37" t="str">
            <v>108364UT</v>
          </cell>
          <cell r="B37" t="str">
            <v>108364</v>
          </cell>
          <cell r="D37">
            <v>-176958119.12</v>
          </cell>
          <cell r="F37" t="str">
            <v>108364ID</v>
          </cell>
          <cell r="G37" t="str">
            <v>108364</v>
          </cell>
          <cell r="I37">
            <v>-38055859.334615298</v>
          </cell>
          <cell r="L37" t="str">
            <v>303SG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549367.45262229384</v>
          </cell>
          <cell r="R37">
            <v>0</v>
          </cell>
          <cell r="S37">
            <v>0</v>
          </cell>
          <cell r="T37">
            <v>120045.08715430374</v>
          </cell>
        </row>
        <row r="38">
          <cell r="A38" t="str">
            <v>108364WA</v>
          </cell>
          <cell r="B38" t="str">
            <v>108364</v>
          </cell>
          <cell r="D38">
            <v>-48615232.869999997</v>
          </cell>
          <cell r="F38" t="str">
            <v>108364OR</v>
          </cell>
          <cell r="G38" t="str">
            <v>108364</v>
          </cell>
          <cell r="I38">
            <v>-209421790.37384593</v>
          </cell>
          <cell r="L38" t="str">
            <v>312SG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50934707.357992448</v>
          </cell>
          <cell r="R38">
            <v>0</v>
          </cell>
          <cell r="S38">
            <v>0</v>
          </cell>
          <cell r="T38">
            <v>11130002.978485567</v>
          </cell>
        </row>
        <row r="39">
          <cell r="A39" t="str">
            <v>108364WYP</v>
          </cell>
          <cell r="B39" t="str">
            <v>108364</v>
          </cell>
          <cell r="D39">
            <v>-37378792.140000001</v>
          </cell>
          <cell r="F39" t="str">
            <v>108364UT</v>
          </cell>
          <cell r="G39" t="str">
            <v>108364</v>
          </cell>
          <cell r="I39">
            <v>-151034280.80999956</v>
          </cell>
          <cell r="L39" t="str">
            <v>314SG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-1027032.9184400466</v>
          </cell>
          <cell r="R39">
            <v>0</v>
          </cell>
          <cell r="S39">
            <v>0</v>
          </cell>
          <cell r="T39">
            <v>-224422.20706008945</v>
          </cell>
        </row>
        <row r="40">
          <cell r="A40" t="str">
            <v>108364WYU</v>
          </cell>
          <cell r="B40" t="str">
            <v>108364</v>
          </cell>
          <cell r="D40">
            <v>-8192610.5800000001</v>
          </cell>
          <cell r="F40" t="str">
            <v>108364WA</v>
          </cell>
          <cell r="G40" t="str">
            <v>108364</v>
          </cell>
          <cell r="I40">
            <v>-47769425.628461502</v>
          </cell>
          <cell r="L40" t="str">
            <v>332SG-P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18318533.556343157</v>
          </cell>
          <cell r="R40">
            <v>0</v>
          </cell>
          <cell r="S40">
            <v>0</v>
          </cell>
          <cell r="T40">
            <v>4002876.3022154551</v>
          </cell>
        </row>
        <row r="41">
          <cell r="A41" t="str">
            <v>108365CA</v>
          </cell>
          <cell r="B41" t="str">
            <v>108365</v>
          </cell>
          <cell r="D41">
            <v>-12702417.850000001</v>
          </cell>
          <cell r="F41" t="str">
            <v>108364WYP</v>
          </cell>
          <cell r="G41" t="str">
            <v>108364</v>
          </cell>
          <cell r="I41">
            <v>-37459461.3776922</v>
          </cell>
          <cell r="L41" t="str">
            <v>332SG-U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2498507.1779743806</v>
          </cell>
          <cell r="R41">
            <v>0</v>
          </cell>
          <cell r="S41">
            <v>0</v>
          </cell>
          <cell r="T41">
            <v>545961.56088955828</v>
          </cell>
        </row>
        <row r="42">
          <cell r="A42" t="str">
            <v>108365ID</v>
          </cell>
          <cell r="B42" t="str">
            <v>108365</v>
          </cell>
          <cell r="D42">
            <v>-15793291.6</v>
          </cell>
          <cell r="F42" t="str">
            <v>108364WYU</v>
          </cell>
          <cell r="G42" t="str">
            <v>108364</v>
          </cell>
          <cell r="I42">
            <v>-6387279.4438461503</v>
          </cell>
          <cell r="L42" t="str">
            <v>343SG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2049692.2988280575</v>
          </cell>
          <cell r="R42">
            <v>0</v>
          </cell>
          <cell r="S42">
            <v>0</v>
          </cell>
          <cell r="T42">
            <v>447888.72998905095</v>
          </cell>
        </row>
        <row r="43">
          <cell r="A43" t="str">
            <v>108365OR</v>
          </cell>
          <cell r="B43" t="str">
            <v>108365</v>
          </cell>
          <cell r="D43">
            <v>-130202332.91000001</v>
          </cell>
          <cell r="F43" t="str">
            <v>108365CA</v>
          </cell>
          <cell r="G43" t="str">
            <v>108365</v>
          </cell>
          <cell r="I43">
            <v>-12474584.866923001</v>
          </cell>
          <cell r="L43" t="str">
            <v>353SG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-33563.440296272871</v>
          </cell>
          <cell r="R43">
            <v>0</v>
          </cell>
          <cell r="S43">
            <v>0</v>
          </cell>
          <cell r="T43">
            <v>-7334.1187147730216</v>
          </cell>
        </row>
        <row r="44">
          <cell r="A44" t="str">
            <v>108365UT</v>
          </cell>
          <cell r="B44" t="str">
            <v>108365</v>
          </cell>
          <cell r="D44">
            <v>-74771419.36999999</v>
          </cell>
          <cell r="F44" t="str">
            <v>108365ID</v>
          </cell>
          <cell r="G44" t="str">
            <v>108365</v>
          </cell>
          <cell r="I44">
            <v>-11929245.351538446</v>
          </cell>
          <cell r="L44" t="str">
            <v>355SG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21432240.71983248</v>
          </cell>
          <cell r="R44">
            <v>0</v>
          </cell>
          <cell r="S44">
            <v>0</v>
          </cell>
          <cell r="T44">
            <v>4683268.3531639921</v>
          </cell>
        </row>
        <row r="45">
          <cell r="A45" t="str">
            <v>108365WA</v>
          </cell>
          <cell r="B45" t="str">
            <v>108365</v>
          </cell>
          <cell r="D45">
            <v>-28772368.739999998</v>
          </cell>
          <cell r="F45" t="str">
            <v>108365OR</v>
          </cell>
          <cell r="G45" t="str">
            <v>108365</v>
          </cell>
          <cell r="I45">
            <v>-127363451.71076846</v>
          </cell>
          <cell r="L45" t="str">
            <v>362S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108365WYP</v>
          </cell>
          <cell r="B46" t="str">
            <v>108365</v>
          </cell>
          <cell r="D46">
            <v>-35456715.859999999</v>
          </cell>
          <cell r="F46" t="str">
            <v>108365UT</v>
          </cell>
          <cell r="G46" t="str">
            <v>108365</v>
          </cell>
          <cell r="I46">
            <v>-60128509.696923032</v>
          </cell>
          <cell r="L46" t="str">
            <v>364S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3750000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108365WYU</v>
          </cell>
          <cell r="B47" t="str">
            <v>108365</v>
          </cell>
          <cell r="D47">
            <v>-4529866.42</v>
          </cell>
          <cell r="F47" t="str">
            <v>108365WA</v>
          </cell>
          <cell r="G47" t="str">
            <v>108365</v>
          </cell>
          <cell r="I47">
            <v>-28324922.536922999</v>
          </cell>
          <cell r="L47" t="str">
            <v>397S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108366CA</v>
          </cell>
          <cell r="B48" t="str">
            <v>108366</v>
          </cell>
          <cell r="D48">
            <v>-7977803.1600000001</v>
          </cell>
          <cell r="F48" t="str">
            <v>108365WYP</v>
          </cell>
          <cell r="G48" t="str">
            <v>108365</v>
          </cell>
          <cell r="I48">
            <v>-35623714.139230669</v>
          </cell>
          <cell r="L48" t="str">
            <v>397SG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-42415.202817371021</v>
          </cell>
          <cell r="R48">
            <v>0</v>
          </cell>
          <cell r="S48">
            <v>0</v>
          </cell>
          <cell r="T48">
            <v>-9268.3625405444091</v>
          </cell>
        </row>
        <row r="49">
          <cell r="A49" t="str">
            <v>108366ID</v>
          </cell>
          <cell r="B49" t="str">
            <v>108366</v>
          </cell>
          <cell r="D49">
            <v>-2988544.03</v>
          </cell>
          <cell r="F49" t="str">
            <v>108365WYU</v>
          </cell>
          <cell r="G49" t="str">
            <v>108365</v>
          </cell>
          <cell r="I49">
            <v>-3263632.8192307656</v>
          </cell>
          <cell r="L49" t="str">
            <v>399SE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29499085.055349689</v>
          </cell>
          <cell r="R49">
            <v>0</v>
          </cell>
          <cell r="S49">
            <v>0</v>
          </cell>
          <cell r="T49">
            <v>6626713.7287494177</v>
          </cell>
        </row>
        <row r="50">
          <cell r="A50" t="str">
            <v>108366OR</v>
          </cell>
          <cell r="B50" t="str">
            <v>108366</v>
          </cell>
          <cell r="D50">
            <v>-36751558.859999999</v>
          </cell>
          <cell r="F50" t="str">
            <v>108366CA</v>
          </cell>
          <cell r="G50" t="str">
            <v>108366</v>
          </cell>
          <cell r="I50">
            <v>-7788537.6015384598</v>
          </cell>
          <cell r="L50" t="str">
            <v>403362S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108366UT</v>
          </cell>
          <cell r="B51" t="str">
            <v>108366</v>
          </cell>
          <cell r="D51">
            <v>-57324905.509999998</v>
          </cell>
          <cell r="F51" t="str">
            <v>108366ID</v>
          </cell>
          <cell r="G51" t="str">
            <v>108366</v>
          </cell>
          <cell r="I51">
            <v>-3369121.5530769201</v>
          </cell>
          <cell r="L51" t="str">
            <v>403364S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201324.07879781662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108366WA</v>
          </cell>
          <cell r="B52" t="str">
            <v>108366</v>
          </cell>
          <cell r="D52">
            <v>-10558059.770000001</v>
          </cell>
          <cell r="F52" t="str">
            <v>108366OR</v>
          </cell>
          <cell r="G52" t="str">
            <v>108366</v>
          </cell>
          <cell r="I52">
            <v>-35837684.060769193</v>
          </cell>
          <cell r="L52" t="str">
            <v>403GPS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164.77517076891181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108366WYP</v>
          </cell>
          <cell r="B53" t="str">
            <v>108366</v>
          </cell>
          <cell r="D53">
            <v>-7210016.3600000003</v>
          </cell>
          <cell r="F53" t="str">
            <v>108366UT</v>
          </cell>
          <cell r="G53" t="str">
            <v>108366</v>
          </cell>
          <cell r="I53">
            <v>-60482175.674615331</v>
          </cell>
          <cell r="L53" t="str">
            <v>403GPSG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1223.2707969405583</v>
          </cell>
          <cell r="R53">
            <v>0</v>
          </cell>
          <cell r="S53">
            <v>0</v>
          </cell>
          <cell r="T53">
            <v>267.30314788598508</v>
          </cell>
        </row>
        <row r="54">
          <cell r="A54" t="str">
            <v>108366WYU</v>
          </cell>
          <cell r="B54" t="str">
            <v>108366</v>
          </cell>
          <cell r="D54">
            <v>-2479607.58</v>
          </cell>
          <cell r="F54" t="str">
            <v>108366WA</v>
          </cell>
          <cell r="G54" t="str">
            <v>108366</v>
          </cell>
          <cell r="I54">
            <v>-10382547.676153792</v>
          </cell>
          <cell r="L54" t="str">
            <v>403GPSO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3191.2017009374026</v>
          </cell>
          <cell r="R54">
            <v>0</v>
          </cell>
          <cell r="S54">
            <v>0</v>
          </cell>
          <cell r="T54">
            <v>684.50868903954199</v>
          </cell>
        </row>
        <row r="55">
          <cell r="A55" t="str">
            <v>108367CA</v>
          </cell>
          <cell r="B55" t="str">
            <v>108367</v>
          </cell>
          <cell r="D55">
            <v>-14197299.85</v>
          </cell>
          <cell r="F55" t="str">
            <v>108366WYP</v>
          </cell>
          <cell r="G55" t="str">
            <v>108366</v>
          </cell>
          <cell r="I55">
            <v>-7198207.8776923064</v>
          </cell>
          <cell r="L55" t="str">
            <v>403HPSG-P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238703.50476757938</v>
          </cell>
          <cell r="R55">
            <v>0</v>
          </cell>
          <cell r="S55">
            <v>0</v>
          </cell>
          <cell r="T55">
            <v>52160.321651896433</v>
          </cell>
        </row>
        <row r="56">
          <cell r="A56" t="str">
            <v>108367ID</v>
          </cell>
          <cell r="B56" t="str">
            <v>108367</v>
          </cell>
          <cell r="D56">
            <v>-9754753.5899999999</v>
          </cell>
          <cell r="F56" t="str">
            <v>108366WYU</v>
          </cell>
          <cell r="G56" t="str">
            <v>108366</v>
          </cell>
          <cell r="I56">
            <v>-2472928.9353846102</v>
          </cell>
          <cell r="L56" t="str">
            <v>403HPSG-U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54308.75760925161</v>
          </cell>
          <cell r="R56">
            <v>0</v>
          </cell>
          <cell r="S56">
            <v>0</v>
          </cell>
          <cell r="T56">
            <v>11867.283926859991</v>
          </cell>
        </row>
        <row r="57">
          <cell r="A57" t="str">
            <v>108367OR</v>
          </cell>
          <cell r="B57" t="str">
            <v>108367</v>
          </cell>
          <cell r="D57">
            <v>-60507387.490000002</v>
          </cell>
          <cell r="F57" t="str">
            <v>108367CA</v>
          </cell>
          <cell r="G57" t="str">
            <v>108367</v>
          </cell>
          <cell r="I57">
            <v>-13854865.2538461</v>
          </cell>
          <cell r="L57" t="str">
            <v>403OPSG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-48069.515677164622</v>
          </cell>
          <cell r="R57">
            <v>0</v>
          </cell>
          <cell r="S57">
            <v>0</v>
          </cell>
          <cell r="T57">
            <v>-10503.915314578691</v>
          </cell>
        </row>
        <row r="58">
          <cell r="A58" t="str">
            <v>108367UT</v>
          </cell>
          <cell r="B58" t="str">
            <v>108367</v>
          </cell>
          <cell r="D58">
            <v>-163243808.74000001</v>
          </cell>
          <cell r="F58" t="str">
            <v>108367ID</v>
          </cell>
          <cell r="G58" t="str">
            <v>108367</v>
          </cell>
          <cell r="I58">
            <v>-11022571.543846101</v>
          </cell>
          <cell r="L58" t="str">
            <v>403SPSG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1598830.0807449957</v>
          </cell>
          <cell r="R58">
            <v>0</v>
          </cell>
          <cell r="S58">
            <v>0</v>
          </cell>
          <cell r="T58">
            <v>349368.52460372116</v>
          </cell>
        </row>
        <row r="59">
          <cell r="A59" t="str">
            <v>108367WA</v>
          </cell>
          <cell r="B59" t="str">
            <v>108367</v>
          </cell>
          <cell r="D59">
            <v>-9127004.3100000005</v>
          </cell>
          <cell r="F59" t="str">
            <v>108367OR</v>
          </cell>
          <cell r="G59" t="str">
            <v>108367</v>
          </cell>
          <cell r="I59">
            <v>-59007769.713076897</v>
          </cell>
          <cell r="L59" t="str">
            <v>403TPSG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377020.6877554513</v>
          </cell>
          <cell r="R59">
            <v>0</v>
          </cell>
          <cell r="S59">
            <v>0</v>
          </cell>
          <cell r="T59">
            <v>82384.715557031537</v>
          </cell>
        </row>
        <row r="60">
          <cell r="A60" t="str">
            <v>108367WYP</v>
          </cell>
          <cell r="B60" t="str">
            <v>108367</v>
          </cell>
          <cell r="D60">
            <v>-17557443.120000001</v>
          </cell>
          <cell r="F60" t="str">
            <v>108367UT</v>
          </cell>
          <cell r="G60" t="str">
            <v>108367</v>
          </cell>
          <cell r="I60">
            <v>-171384102.34461501</v>
          </cell>
          <cell r="L60" t="str">
            <v>404IPSG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88731.111145211849</v>
          </cell>
          <cell r="R60">
            <v>0</v>
          </cell>
          <cell r="S60">
            <v>0</v>
          </cell>
          <cell r="T60">
            <v>19389.088159266226</v>
          </cell>
        </row>
        <row r="61">
          <cell r="A61" t="str">
            <v>108367WYU</v>
          </cell>
          <cell r="B61" t="str">
            <v>108367</v>
          </cell>
          <cell r="D61">
            <v>-12592098.060000001</v>
          </cell>
          <cell r="F61" t="str">
            <v>108367WA</v>
          </cell>
          <cell r="G61" t="str">
            <v>108367</v>
          </cell>
          <cell r="I61">
            <v>-8937257.1030769162</v>
          </cell>
          <cell r="L61" t="str">
            <v>404IPSO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34546.162111818936</v>
          </cell>
          <cell r="R61">
            <v>0</v>
          </cell>
          <cell r="S61">
            <v>0</v>
          </cell>
          <cell r="T61">
            <v>7410.1076505325318</v>
          </cell>
        </row>
        <row r="62">
          <cell r="A62" t="str">
            <v>108368CA</v>
          </cell>
          <cell r="B62" t="str">
            <v>108368</v>
          </cell>
          <cell r="D62">
            <v>-22474236.050000001</v>
          </cell>
          <cell r="F62" t="str">
            <v>108367WYP</v>
          </cell>
          <cell r="G62" t="str">
            <v>108367</v>
          </cell>
          <cell r="I62">
            <v>-17471817.480769195</v>
          </cell>
          <cell r="L62" t="str">
            <v>407TROJP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-21766.016617817048</v>
          </cell>
          <cell r="R62">
            <v>0</v>
          </cell>
          <cell r="S62">
            <v>0</v>
          </cell>
          <cell r="T62">
            <v>-4778.3082202918749</v>
          </cell>
        </row>
        <row r="63">
          <cell r="A63" t="str">
            <v>108368ID</v>
          </cell>
          <cell r="B63" t="str">
            <v>108368</v>
          </cell>
          <cell r="D63">
            <v>-21073019.049999997</v>
          </cell>
          <cell r="F63" t="str">
            <v>108367WYU</v>
          </cell>
          <cell r="G63" t="str">
            <v>108367</v>
          </cell>
          <cell r="I63">
            <v>-12573310.9730769</v>
          </cell>
          <cell r="L63" t="str">
            <v>408GPS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1138339.8866981228</v>
          </cell>
          <cell r="R63">
            <v>0</v>
          </cell>
          <cell r="S63">
            <v>0</v>
          </cell>
          <cell r="T63">
            <v>244172.45180593422</v>
          </cell>
        </row>
        <row r="64">
          <cell r="A64" t="str">
            <v>108368OR</v>
          </cell>
          <cell r="B64" t="str">
            <v>108368</v>
          </cell>
          <cell r="D64">
            <v>-171639639.14999998</v>
          </cell>
          <cell r="F64" t="str">
            <v>108368CA</v>
          </cell>
          <cell r="G64" t="str">
            <v>108368</v>
          </cell>
          <cell r="I64">
            <v>-22014167.250769205</v>
          </cell>
          <cell r="L64" t="str">
            <v>408S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107711.70449506614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108368UT</v>
          </cell>
          <cell r="B65" t="str">
            <v>108368</v>
          </cell>
          <cell r="D65">
            <v>-87556183.959999993</v>
          </cell>
          <cell r="F65" t="str">
            <v>108368ID</v>
          </cell>
          <cell r="G65" t="str">
            <v>108368</v>
          </cell>
          <cell r="I65">
            <v>-23854555.631538384</v>
          </cell>
          <cell r="L65" t="str">
            <v>408SG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182100.93503085061</v>
          </cell>
          <cell r="R65">
            <v>0</v>
          </cell>
          <cell r="S65">
            <v>0</v>
          </cell>
          <cell r="T65">
            <v>39791.805124808285</v>
          </cell>
        </row>
        <row r="66">
          <cell r="A66" t="str">
            <v>108368WA</v>
          </cell>
          <cell r="B66" t="str">
            <v>108368</v>
          </cell>
          <cell r="D66">
            <v>-43448135.07</v>
          </cell>
          <cell r="F66" t="str">
            <v>108368OR</v>
          </cell>
          <cell r="G66" t="str">
            <v>108368</v>
          </cell>
          <cell r="I66">
            <v>-168158026.33538461</v>
          </cell>
          <cell r="L66" t="str">
            <v>40910SG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314400.46110493131</v>
          </cell>
          <cell r="R66">
            <v>0</v>
          </cell>
          <cell r="S66">
            <v>0</v>
          </cell>
          <cell r="T66">
            <v>68701.250091427937</v>
          </cell>
        </row>
        <row r="67">
          <cell r="A67" t="str">
            <v>108368WYP</v>
          </cell>
          <cell r="B67" t="str">
            <v>108368</v>
          </cell>
          <cell r="D67">
            <v>-28181127.399999999</v>
          </cell>
          <cell r="F67" t="str">
            <v>108368UT</v>
          </cell>
          <cell r="G67" t="str">
            <v>108368</v>
          </cell>
          <cell r="I67">
            <v>-92456556.494615301</v>
          </cell>
          <cell r="L67" t="str">
            <v>40911SG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-15841.167608104042</v>
          </cell>
          <cell r="R67">
            <v>0</v>
          </cell>
          <cell r="S67">
            <v>0</v>
          </cell>
          <cell r="T67">
            <v>-3461.5344193829151</v>
          </cell>
        </row>
        <row r="68">
          <cell r="A68" t="str">
            <v>108368WYU</v>
          </cell>
          <cell r="B68" t="str">
            <v>108368</v>
          </cell>
          <cell r="D68">
            <v>-4363737.0999999996</v>
          </cell>
          <cell r="F68" t="str">
            <v>108368WA</v>
          </cell>
          <cell r="G68" t="str">
            <v>108368</v>
          </cell>
          <cell r="I68">
            <v>-42813230.921538383</v>
          </cell>
          <cell r="L68" t="str">
            <v>41010S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45388.997860000003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108369CA</v>
          </cell>
          <cell r="B69" t="str">
            <v>108369</v>
          </cell>
          <cell r="D69">
            <v>-9233015.7199999988</v>
          </cell>
          <cell r="F69" t="str">
            <v>108368WYP</v>
          </cell>
          <cell r="G69" t="str">
            <v>108368</v>
          </cell>
          <cell r="I69">
            <v>-28339765.220769193</v>
          </cell>
          <cell r="L69" t="str">
            <v>41010SE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662554.55913343909</v>
          </cell>
          <cell r="R69">
            <v>0</v>
          </cell>
          <cell r="S69">
            <v>0</v>
          </cell>
          <cell r="T69">
            <v>148837.13799316116</v>
          </cell>
        </row>
        <row r="70">
          <cell r="A70" t="str">
            <v>108369ID</v>
          </cell>
          <cell r="B70" t="str">
            <v>108369</v>
          </cell>
          <cell r="D70">
            <v>-9950507.6899999995</v>
          </cell>
          <cell r="F70" t="str">
            <v>108368WYU</v>
          </cell>
          <cell r="G70" t="str">
            <v>108368</v>
          </cell>
          <cell r="I70">
            <v>-4360935.6815384524</v>
          </cell>
          <cell r="L70" t="str">
            <v>41010SG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19446525.071239378</v>
          </cell>
          <cell r="R70">
            <v>0</v>
          </cell>
          <cell r="S70">
            <v>0</v>
          </cell>
          <cell r="T70">
            <v>4249359.4876839062</v>
          </cell>
        </row>
        <row r="71">
          <cell r="A71" t="str">
            <v>108369OR</v>
          </cell>
          <cell r="B71" t="str">
            <v>108369</v>
          </cell>
          <cell r="D71">
            <v>-69363370.700000003</v>
          </cell>
          <cell r="F71" t="str">
            <v>108369CA</v>
          </cell>
          <cell r="G71" t="str">
            <v>108369</v>
          </cell>
          <cell r="I71">
            <v>-8987061.3515384588</v>
          </cell>
          <cell r="L71" t="str">
            <v>41110S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213534.40551000001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108369UT</v>
          </cell>
          <cell r="B72" t="str">
            <v>108369</v>
          </cell>
          <cell r="D72">
            <v>-56089980.560000002</v>
          </cell>
          <cell r="F72" t="str">
            <v>108369ID</v>
          </cell>
          <cell r="G72" t="str">
            <v>108369</v>
          </cell>
          <cell r="I72">
            <v>-10987083.8407692</v>
          </cell>
          <cell r="L72" t="str">
            <v>41110SE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3460.1211887475665</v>
          </cell>
          <cell r="R72">
            <v>0</v>
          </cell>
          <cell r="S72">
            <v>0</v>
          </cell>
          <cell r="T72">
            <v>777.28622910126546</v>
          </cell>
        </row>
        <row r="73">
          <cell r="A73" t="str">
            <v>108369WA</v>
          </cell>
          <cell r="B73" t="str">
            <v>108369</v>
          </cell>
          <cell r="D73">
            <v>-17760851.59</v>
          </cell>
          <cell r="F73" t="str">
            <v>108369OR</v>
          </cell>
          <cell r="G73" t="str">
            <v>108369</v>
          </cell>
          <cell r="I73">
            <v>-67503701.050769225</v>
          </cell>
          <cell r="L73" t="str">
            <v>41110SG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-322975.56318412244</v>
          </cell>
          <cell r="R73">
            <v>0</v>
          </cell>
          <cell r="S73">
            <v>0</v>
          </cell>
          <cell r="T73">
            <v>-70575.039431403915</v>
          </cell>
        </row>
        <row r="74">
          <cell r="A74" t="str">
            <v>108369WYP</v>
          </cell>
          <cell r="B74" t="str">
            <v>108369</v>
          </cell>
          <cell r="D74">
            <v>-13674390.93</v>
          </cell>
          <cell r="F74" t="str">
            <v>108369UT</v>
          </cell>
          <cell r="G74" t="str">
            <v>108369</v>
          </cell>
          <cell r="I74">
            <v>-57886706.429230757</v>
          </cell>
          <cell r="L74" t="str">
            <v>41110SO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421246.10367113567</v>
          </cell>
          <cell r="R74">
            <v>0</v>
          </cell>
          <cell r="S74">
            <v>0</v>
          </cell>
          <cell r="T74">
            <v>90356.751220784136</v>
          </cell>
        </row>
        <row r="75">
          <cell r="A75" t="str">
            <v>108369WYU</v>
          </cell>
          <cell r="B75" t="str">
            <v>108369</v>
          </cell>
          <cell r="D75">
            <v>-2701209.32</v>
          </cell>
          <cell r="F75" t="str">
            <v>108369WA</v>
          </cell>
          <cell r="G75" t="str">
            <v>108369</v>
          </cell>
          <cell r="I75">
            <v>-17383877.9146153</v>
          </cell>
          <cell r="L75" t="str">
            <v>41110TROJD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671.77893010715468</v>
          </cell>
          <cell r="R75">
            <v>0</v>
          </cell>
          <cell r="S75">
            <v>0</v>
          </cell>
          <cell r="T75">
            <v>147.59426405029981</v>
          </cell>
        </row>
        <row r="76">
          <cell r="A76" t="str">
            <v>108370CA</v>
          </cell>
          <cell r="B76" t="str">
            <v>108370</v>
          </cell>
          <cell r="D76">
            <v>-1783780.1700000002</v>
          </cell>
          <cell r="F76" t="str">
            <v>108369WYP</v>
          </cell>
          <cell r="G76" t="str">
            <v>108369</v>
          </cell>
          <cell r="I76">
            <v>-13589328.139230739</v>
          </cell>
          <cell r="L76" t="str">
            <v>4118SE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-1405041.1594877434</v>
          </cell>
          <cell r="R76">
            <v>0</v>
          </cell>
          <cell r="S76">
            <v>0</v>
          </cell>
          <cell r="T76">
            <v>-315630.31611202145</v>
          </cell>
        </row>
        <row r="77">
          <cell r="A77" t="str">
            <v>108370ID</v>
          </cell>
          <cell r="B77" t="str">
            <v>108370</v>
          </cell>
          <cell r="D77">
            <v>-6560453.0800000001</v>
          </cell>
          <cell r="F77" t="str">
            <v>108369WYU</v>
          </cell>
          <cell r="G77" t="str">
            <v>108369</v>
          </cell>
          <cell r="I77">
            <v>-2665300.9884615298</v>
          </cell>
          <cell r="L77" t="str">
            <v>421S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108370OR</v>
          </cell>
          <cell r="B78" t="str">
            <v>108370</v>
          </cell>
          <cell r="D78">
            <v>-32930130.469999999</v>
          </cell>
          <cell r="F78" t="str">
            <v>108370CA</v>
          </cell>
          <cell r="G78" t="str">
            <v>108370</v>
          </cell>
          <cell r="I78">
            <v>-1770561.4661538461</v>
          </cell>
          <cell r="L78" t="str">
            <v>421SG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-139493.76669713826</v>
          </cell>
          <cell r="R78">
            <v>0</v>
          </cell>
          <cell r="S78">
            <v>0</v>
          </cell>
          <cell r="T78">
            <v>-30481.49521910815</v>
          </cell>
        </row>
        <row r="79">
          <cell r="A79" t="str">
            <v>108370UT</v>
          </cell>
          <cell r="B79" t="str">
            <v>108370</v>
          </cell>
          <cell r="D79">
            <v>-22212161.039999999</v>
          </cell>
          <cell r="F79" t="str">
            <v>108370ID</v>
          </cell>
          <cell r="G79" t="str">
            <v>108370</v>
          </cell>
          <cell r="I79">
            <v>-8153439.801538459</v>
          </cell>
          <cell r="L79" t="str">
            <v>421SO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55250.431238339901</v>
          </cell>
          <cell r="R79">
            <v>0</v>
          </cell>
          <cell r="S79">
            <v>0</v>
          </cell>
          <cell r="T79">
            <v>11851.146934622187</v>
          </cell>
        </row>
        <row r="80">
          <cell r="A80" t="str">
            <v>108370WA</v>
          </cell>
          <cell r="B80" t="str">
            <v>108370</v>
          </cell>
          <cell r="D80">
            <v>-1588929.6400000001</v>
          </cell>
          <cell r="F80" t="str">
            <v>108370OR</v>
          </cell>
          <cell r="G80" t="str">
            <v>108370</v>
          </cell>
          <cell r="I80">
            <v>-32742393.197692301</v>
          </cell>
          <cell r="L80" t="str">
            <v>427S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-553523.62746113539</v>
          </cell>
          <cell r="R80">
            <v>0</v>
          </cell>
          <cell r="S80">
            <v>0</v>
          </cell>
          <cell r="T80">
            <v>2582872.4113512188</v>
          </cell>
        </row>
        <row r="81">
          <cell r="A81" t="str">
            <v>108370WYP</v>
          </cell>
          <cell r="B81" t="str">
            <v>108370</v>
          </cell>
          <cell r="D81">
            <v>-1188321.6400000001</v>
          </cell>
          <cell r="F81" t="str">
            <v>108370UT</v>
          </cell>
          <cell r="G81" t="str">
            <v>108370</v>
          </cell>
          <cell r="I81">
            <v>-24480215.336923078</v>
          </cell>
          <cell r="L81" t="str">
            <v>440S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7524646.947744526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108370WYU</v>
          </cell>
          <cell r="B82" t="str">
            <v>108370</v>
          </cell>
          <cell r="D82">
            <v>-582887.19999999995</v>
          </cell>
          <cell r="F82" t="str">
            <v>108370WA</v>
          </cell>
          <cell r="G82" t="str">
            <v>108370</v>
          </cell>
          <cell r="I82">
            <v>-1813915.4676923079</v>
          </cell>
          <cell r="L82" t="str">
            <v>442S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27088155.977588844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108371CA</v>
          </cell>
          <cell r="B83" t="str">
            <v>108371</v>
          </cell>
          <cell r="D83">
            <v>-218516.88</v>
          </cell>
          <cell r="F83" t="str">
            <v>108370WYP</v>
          </cell>
          <cell r="G83" t="str">
            <v>108370</v>
          </cell>
          <cell r="I83">
            <v>-2841383.359999998</v>
          </cell>
          <cell r="L83" t="str">
            <v>444S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132908.20210739993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108371ID</v>
          </cell>
          <cell r="B84" t="str">
            <v>108371</v>
          </cell>
          <cell r="D84">
            <v>-117922.12</v>
          </cell>
          <cell r="F84" t="str">
            <v>108370WYU</v>
          </cell>
          <cell r="G84" t="str">
            <v>108370</v>
          </cell>
          <cell r="I84">
            <v>-1147335.9338461445</v>
          </cell>
          <cell r="L84" t="str">
            <v>447NPCSE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-118875.79684909593</v>
          </cell>
          <cell r="R84">
            <v>0</v>
          </cell>
          <cell r="S84">
            <v>0</v>
          </cell>
          <cell r="T84">
            <v>-26704.417222359596</v>
          </cell>
        </row>
        <row r="85">
          <cell r="A85" t="str">
            <v>108371OR</v>
          </cell>
          <cell r="B85" t="str">
            <v>108371</v>
          </cell>
          <cell r="D85">
            <v>-2543427.75</v>
          </cell>
          <cell r="F85" t="str">
            <v>108371CA</v>
          </cell>
          <cell r="G85" t="str">
            <v>108371</v>
          </cell>
          <cell r="I85">
            <v>-215218.78615384601</v>
          </cell>
          <cell r="L85" t="str">
            <v>447NPCSG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31426954.091745153</v>
          </cell>
          <cell r="R85">
            <v>0</v>
          </cell>
          <cell r="S85">
            <v>0</v>
          </cell>
          <cell r="T85">
            <v>6867264.2052780241</v>
          </cell>
        </row>
        <row r="86">
          <cell r="A86" t="str">
            <v>108371UT</v>
          </cell>
          <cell r="B86" t="str">
            <v>108371</v>
          </cell>
          <cell r="D86">
            <v>-3375459.5900000003</v>
          </cell>
          <cell r="F86" t="str">
            <v>108371ID</v>
          </cell>
          <cell r="G86" t="str">
            <v>108371</v>
          </cell>
          <cell r="I86">
            <v>-134029.05692307701</v>
          </cell>
          <cell r="L86" t="str">
            <v>456S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-3888522.86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108371WA</v>
          </cell>
          <cell r="B87" t="str">
            <v>108371</v>
          </cell>
          <cell r="D87">
            <v>-285422.84999999998</v>
          </cell>
          <cell r="F87" t="str">
            <v>108371OR</v>
          </cell>
          <cell r="G87" t="str">
            <v>108371</v>
          </cell>
          <cell r="I87">
            <v>-2506221.5084615336</v>
          </cell>
          <cell r="L87" t="str">
            <v>456SE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-83156.496146090081</v>
          </cell>
          <cell r="R87">
            <v>0</v>
          </cell>
          <cell r="S87">
            <v>0</v>
          </cell>
          <cell r="T87">
            <v>-18680.38597170182</v>
          </cell>
        </row>
        <row r="88">
          <cell r="A88" t="str">
            <v>108371WYP</v>
          </cell>
          <cell r="B88" t="str">
            <v>108371</v>
          </cell>
          <cell r="D88">
            <v>-933739.58</v>
          </cell>
          <cell r="F88" t="str">
            <v>108371UT</v>
          </cell>
          <cell r="G88" t="str">
            <v>108371</v>
          </cell>
          <cell r="I88">
            <v>-3592947.6369230738</v>
          </cell>
          <cell r="L88" t="str">
            <v>456SG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-9305410.9074344728</v>
          </cell>
          <cell r="R88">
            <v>0</v>
          </cell>
          <cell r="S88">
            <v>0</v>
          </cell>
          <cell r="T88">
            <v>-2033372.851007971</v>
          </cell>
        </row>
        <row r="89">
          <cell r="A89" t="str">
            <v>108371WYU</v>
          </cell>
          <cell r="B89" t="str">
            <v>108371</v>
          </cell>
          <cell r="D89">
            <v>-147560.92000000001</v>
          </cell>
          <cell r="F89" t="str">
            <v>108371WA</v>
          </cell>
          <cell r="G89" t="str">
            <v>108371</v>
          </cell>
          <cell r="I89">
            <v>-283340.47923076898</v>
          </cell>
          <cell r="L89" t="str">
            <v>500SG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75272.149989635</v>
          </cell>
          <cell r="R89">
            <v>0</v>
          </cell>
          <cell r="S89">
            <v>0</v>
          </cell>
          <cell r="T89">
            <v>16448.101835421447</v>
          </cell>
        </row>
        <row r="90">
          <cell r="A90" t="str">
            <v>108373CA</v>
          </cell>
          <cell r="B90" t="str">
            <v>108373</v>
          </cell>
          <cell r="D90">
            <v>-578949.64</v>
          </cell>
          <cell r="F90" t="str">
            <v>108371WYP</v>
          </cell>
          <cell r="G90" t="str">
            <v>108371</v>
          </cell>
          <cell r="I90">
            <v>-941308.75307692296</v>
          </cell>
          <cell r="L90" t="str">
            <v>501NPCS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-177899.09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108373ID</v>
          </cell>
          <cell r="B91" t="str">
            <v>108373</v>
          </cell>
          <cell r="D91">
            <v>-424358.92</v>
          </cell>
          <cell r="F91" t="str">
            <v>108371WYU</v>
          </cell>
          <cell r="G91" t="str">
            <v>108371</v>
          </cell>
          <cell r="I91">
            <v>-148888.78615384601</v>
          </cell>
          <cell r="L91" t="str">
            <v>501NPCSE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10810480.35496898</v>
          </cell>
          <cell r="R91">
            <v>0</v>
          </cell>
          <cell r="S91">
            <v>0</v>
          </cell>
          <cell r="T91">
            <v>2428480.6951887892</v>
          </cell>
        </row>
        <row r="92">
          <cell r="A92" t="str">
            <v>108373OR</v>
          </cell>
          <cell r="B92" t="str">
            <v>108373</v>
          </cell>
          <cell r="D92">
            <v>-8758045.5299999993</v>
          </cell>
          <cell r="F92" t="str">
            <v>108373CA</v>
          </cell>
          <cell r="G92" t="str">
            <v>108373</v>
          </cell>
          <cell r="I92">
            <v>-567216.84153846197</v>
          </cell>
          <cell r="L92" t="str">
            <v>501SE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-62.087084450076205</v>
          </cell>
          <cell r="R92">
            <v>0</v>
          </cell>
          <cell r="S92">
            <v>0</v>
          </cell>
          <cell r="T92">
            <v>-13.947325285898341</v>
          </cell>
        </row>
        <row r="93">
          <cell r="A93" t="str">
            <v>108373UT</v>
          </cell>
          <cell r="B93" t="str">
            <v>108373</v>
          </cell>
          <cell r="D93">
            <v>-11450964.860000001</v>
          </cell>
          <cell r="F93" t="str">
            <v>108373ID</v>
          </cell>
          <cell r="G93" t="str">
            <v>108373</v>
          </cell>
          <cell r="I93">
            <v>-481702.49615384598</v>
          </cell>
          <cell r="L93" t="str">
            <v>503NPCSE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-18621.326144597515</v>
          </cell>
          <cell r="R93">
            <v>0</v>
          </cell>
          <cell r="S93">
            <v>0</v>
          </cell>
          <cell r="T93">
            <v>-4183.119489244852</v>
          </cell>
        </row>
        <row r="94">
          <cell r="A94" t="str">
            <v>108373WA</v>
          </cell>
          <cell r="B94" t="str">
            <v>108373</v>
          </cell>
          <cell r="D94">
            <v>-2164316.09</v>
          </cell>
          <cell r="F94" t="str">
            <v>108373OR</v>
          </cell>
          <cell r="G94" t="str">
            <v>108373</v>
          </cell>
          <cell r="I94">
            <v>-8592664.626153836</v>
          </cell>
          <cell r="L94" t="str">
            <v>510SG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-809839.31844645087</v>
          </cell>
          <cell r="R94">
            <v>0</v>
          </cell>
          <cell r="S94">
            <v>0</v>
          </cell>
          <cell r="T94">
            <v>-176962.12453038391</v>
          </cell>
        </row>
        <row r="95">
          <cell r="A95" t="str">
            <v>108373WYP</v>
          </cell>
          <cell r="B95" t="str">
            <v>108373</v>
          </cell>
          <cell r="D95">
            <v>-2608028.29</v>
          </cell>
          <cell r="F95" t="str">
            <v>108373UT</v>
          </cell>
          <cell r="G95" t="str">
            <v>108373</v>
          </cell>
          <cell r="I95">
            <v>-12175343.486153785</v>
          </cell>
          <cell r="L95" t="str">
            <v>512SG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1465138.7429514024</v>
          </cell>
          <cell r="R95">
            <v>0</v>
          </cell>
          <cell r="S95">
            <v>0</v>
          </cell>
          <cell r="T95">
            <v>320154.94775165099</v>
          </cell>
        </row>
        <row r="96">
          <cell r="A96" t="str">
            <v>108373WYU</v>
          </cell>
          <cell r="B96" t="str">
            <v>108373</v>
          </cell>
          <cell r="D96">
            <v>-864627.13</v>
          </cell>
          <cell r="F96" t="str">
            <v>108373WA</v>
          </cell>
          <cell r="G96" t="str">
            <v>108373</v>
          </cell>
          <cell r="I96">
            <v>-2136539.3723076917</v>
          </cell>
          <cell r="L96" t="str">
            <v>535SG-P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335353.28033301776</v>
          </cell>
          <cell r="R96">
            <v>0</v>
          </cell>
          <cell r="S96">
            <v>0</v>
          </cell>
          <cell r="T96">
            <v>73279.757606493993</v>
          </cell>
        </row>
        <row r="97">
          <cell r="A97" t="str">
            <v>108DPCA</v>
          </cell>
          <cell r="B97" t="str">
            <v>108DP</v>
          </cell>
          <cell r="D97">
            <v>-76</v>
          </cell>
          <cell r="F97" t="str">
            <v>108373WYP</v>
          </cell>
          <cell r="G97" t="str">
            <v>108373</v>
          </cell>
          <cell r="I97">
            <v>-2611770.0484615336</v>
          </cell>
          <cell r="L97" t="str">
            <v>535SG-U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61493.57180941882</v>
          </cell>
          <cell r="R97">
            <v>0</v>
          </cell>
          <cell r="S97">
            <v>0</v>
          </cell>
          <cell r="T97">
            <v>13437.274363551454</v>
          </cell>
        </row>
        <row r="98">
          <cell r="A98" t="str">
            <v>108DPID</v>
          </cell>
          <cell r="B98" t="str">
            <v>108DP</v>
          </cell>
          <cell r="D98">
            <v>-5430</v>
          </cell>
          <cell r="F98" t="str">
            <v>108373WYU</v>
          </cell>
          <cell r="G98" t="str">
            <v>108373</v>
          </cell>
          <cell r="I98">
            <v>-866372.92615384562</v>
          </cell>
          <cell r="L98" t="str">
            <v>537SG-P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72119.083138747126</v>
          </cell>
          <cell r="R98">
            <v>0</v>
          </cell>
          <cell r="S98">
            <v>0</v>
          </cell>
          <cell r="T98">
            <v>15759.109098208059</v>
          </cell>
        </row>
        <row r="99">
          <cell r="A99" t="str">
            <v>108DPOR</v>
          </cell>
          <cell r="B99" t="str">
            <v>108DP</v>
          </cell>
          <cell r="D99">
            <v>268255</v>
          </cell>
          <cell r="F99" t="str">
            <v>108DPCA</v>
          </cell>
          <cell r="G99" t="str">
            <v>108DP</v>
          </cell>
          <cell r="I99">
            <v>131782.65538461501</v>
          </cell>
          <cell r="L99" t="str">
            <v>539SG-P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-28634.265773853251</v>
          </cell>
          <cell r="R99">
            <v>0</v>
          </cell>
          <cell r="S99">
            <v>0</v>
          </cell>
          <cell r="T99">
            <v>-6257.0196214099797</v>
          </cell>
        </row>
        <row r="100">
          <cell r="A100" t="str">
            <v>108DPUT</v>
          </cell>
          <cell r="B100" t="str">
            <v>108DP</v>
          </cell>
          <cell r="D100">
            <v>794336</v>
          </cell>
          <cell r="F100" t="str">
            <v>108DPID</v>
          </cell>
          <cell r="G100" t="str">
            <v>108DP</v>
          </cell>
          <cell r="I100">
            <v>-13570.715384614999</v>
          </cell>
          <cell r="L100" t="str">
            <v>539SG-U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-9923.5883494867721</v>
          </cell>
          <cell r="R100">
            <v>0</v>
          </cell>
          <cell r="S100">
            <v>0</v>
          </cell>
          <cell r="T100">
            <v>-2168.453960297883</v>
          </cell>
        </row>
        <row r="101">
          <cell r="A101" t="str">
            <v>108DPWA</v>
          </cell>
          <cell r="B101" t="str">
            <v>108DP</v>
          </cell>
          <cell r="D101">
            <v>158474</v>
          </cell>
          <cell r="F101" t="str">
            <v>108DPOR</v>
          </cell>
          <cell r="G101" t="str">
            <v>108DP</v>
          </cell>
          <cell r="I101">
            <v>-104745.944615385</v>
          </cell>
          <cell r="L101" t="str">
            <v>545SG-P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2412.550127055702</v>
          </cell>
          <cell r="R101">
            <v>0</v>
          </cell>
          <cell r="S101">
            <v>0</v>
          </cell>
          <cell r="T101">
            <v>527.17864679480181</v>
          </cell>
        </row>
        <row r="102">
          <cell r="A102" t="str">
            <v>108DPWYU</v>
          </cell>
          <cell r="B102" t="str">
            <v>108DP</v>
          </cell>
          <cell r="D102">
            <v>718393</v>
          </cell>
          <cell r="F102" t="str">
            <v>108DPUT</v>
          </cell>
          <cell r="G102" t="str">
            <v>108DP</v>
          </cell>
          <cell r="I102">
            <v>1744335.8353846101</v>
          </cell>
          <cell r="L102" t="str">
            <v>545SG-U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1006.2494286751489</v>
          </cell>
          <cell r="R102">
            <v>0</v>
          </cell>
          <cell r="S102">
            <v>0</v>
          </cell>
          <cell r="T102">
            <v>219.88070059062431</v>
          </cell>
        </row>
        <row r="103">
          <cell r="A103" t="str">
            <v>108GPCA</v>
          </cell>
          <cell r="B103" t="str">
            <v>108GP</v>
          </cell>
          <cell r="D103">
            <v>-5759484.6299999999</v>
          </cell>
          <cell r="F103" t="str">
            <v>108DPWA</v>
          </cell>
          <cell r="G103" t="str">
            <v>108DP</v>
          </cell>
          <cell r="I103">
            <v>173781.84</v>
          </cell>
          <cell r="L103" t="str">
            <v>547NPCSE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10669434.030715028</v>
          </cell>
          <cell r="R103">
            <v>0</v>
          </cell>
          <cell r="S103">
            <v>0</v>
          </cell>
          <cell r="T103">
            <v>2396795.8611822571</v>
          </cell>
        </row>
        <row r="104">
          <cell r="A104" t="str">
            <v>108GPCN</v>
          </cell>
          <cell r="B104" t="str">
            <v>108GP</v>
          </cell>
          <cell r="D104">
            <v>-7957928.8099999996</v>
          </cell>
          <cell r="F104" t="str">
            <v>108DPWYP</v>
          </cell>
          <cell r="G104" t="str">
            <v>108DP</v>
          </cell>
          <cell r="I104">
            <v>-10575.733076922999</v>
          </cell>
          <cell r="L104" t="str">
            <v>548SG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-113853.78674283583</v>
          </cell>
          <cell r="R104">
            <v>0</v>
          </cell>
          <cell r="S104">
            <v>0</v>
          </cell>
          <cell r="T104">
            <v>-24878.772281014804</v>
          </cell>
        </row>
        <row r="105">
          <cell r="A105" t="str">
            <v>108GPDGP</v>
          </cell>
          <cell r="B105" t="str">
            <v>108GP</v>
          </cell>
          <cell r="D105">
            <v>-2891924.7399999998</v>
          </cell>
          <cell r="F105" t="str">
            <v>108DPWYU</v>
          </cell>
          <cell r="G105" t="str">
            <v>108DP</v>
          </cell>
          <cell r="I105">
            <v>307383.76923076902</v>
          </cell>
          <cell r="L105" t="str">
            <v>549SG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60929.708521030523</v>
          </cell>
          <cell r="R105">
            <v>0</v>
          </cell>
          <cell r="S105">
            <v>0</v>
          </cell>
          <cell r="T105">
            <v>13314.061717307879</v>
          </cell>
        </row>
        <row r="106">
          <cell r="A106" t="str">
            <v>108GPDGU</v>
          </cell>
          <cell r="B106" t="str">
            <v>108GP</v>
          </cell>
          <cell r="D106">
            <v>-4704226.6900000004</v>
          </cell>
          <cell r="F106" t="str">
            <v>108GPCA</v>
          </cell>
          <cell r="G106" t="str">
            <v>108GP</v>
          </cell>
          <cell r="I106">
            <v>-4537011.6161538372</v>
          </cell>
          <cell r="L106" t="str">
            <v>549SG-W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498114.63374455256</v>
          </cell>
          <cell r="R106">
            <v>0</v>
          </cell>
          <cell r="S106">
            <v>0</v>
          </cell>
          <cell r="T106">
            <v>108845.57200335372</v>
          </cell>
        </row>
        <row r="107">
          <cell r="A107" t="str">
            <v>108GPID</v>
          </cell>
          <cell r="B107" t="str">
            <v>108GP</v>
          </cell>
          <cell r="D107">
            <v>-10592156.360000001</v>
          </cell>
          <cell r="F107" t="str">
            <v>108GPCN</v>
          </cell>
          <cell r="G107" t="str">
            <v>108GP</v>
          </cell>
          <cell r="I107">
            <v>-7636797.1592307612</v>
          </cell>
          <cell r="L107" t="str">
            <v>553SG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-125121.82031995806</v>
          </cell>
          <cell r="R107">
            <v>0</v>
          </cell>
          <cell r="S107">
            <v>0</v>
          </cell>
          <cell r="T107">
            <v>-27341.007832769013</v>
          </cell>
        </row>
        <row r="108">
          <cell r="A108" t="str">
            <v>108GPOR</v>
          </cell>
          <cell r="B108" t="str">
            <v>108GP</v>
          </cell>
          <cell r="D108">
            <v>-50012187.040000007</v>
          </cell>
          <cell r="F108" t="str">
            <v>108GPDGP</v>
          </cell>
          <cell r="G108" t="str">
            <v>108GP</v>
          </cell>
          <cell r="I108">
            <v>-2829803.1284615304</v>
          </cell>
          <cell r="L108" t="str">
            <v>554SG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-157136.13861053222</v>
          </cell>
          <cell r="R108">
            <v>0</v>
          </cell>
          <cell r="S108">
            <v>0</v>
          </cell>
          <cell r="T108">
            <v>-34336.619988227161</v>
          </cell>
        </row>
        <row r="109">
          <cell r="A109" t="str">
            <v>108GPSE</v>
          </cell>
          <cell r="B109" t="str">
            <v>108GP</v>
          </cell>
          <cell r="D109">
            <v>-316242.07</v>
          </cell>
          <cell r="F109" t="str">
            <v>108GPDGU</v>
          </cell>
          <cell r="G109" t="str">
            <v>108GP</v>
          </cell>
          <cell r="I109">
            <v>-4652034.2607692275</v>
          </cell>
          <cell r="L109" t="str">
            <v>555NPCSE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2044811.2351454352</v>
          </cell>
          <cell r="R109">
            <v>0</v>
          </cell>
          <cell r="S109">
            <v>0</v>
          </cell>
          <cell r="T109">
            <v>459349.11741209868</v>
          </cell>
        </row>
        <row r="110">
          <cell r="A110" t="str">
            <v>108GPSG</v>
          </cell>
          <cell r="B110" t="str">
            <v>108GP</v>
          </cell>
          <cell r="D110">
            <v>-56539900.130000003</v>
          </cell>
          <cell r="F110" t="str">
            <v>108GPID</v>
          </cell>
          <cell r="G110" t="str">
            <v>108GP</v>
          </cell>
          <cell r="I110">
            <v>-10533084.336923039</v>
          </cell>
          <cell r="L110" t="str">
            <v>555NPCSG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35786922.846820086</v>
          </cell>
          <cell r="R110">
            <v>0</v>
          </cell>
          <cell r="S110">
            <v>0</v>
          </cell>
          <cell r="T110">
            <v>7819983.2400419191</v>
          </cell>
        </row>
        <row r="111">
          <cell r="A111" t="str">
            <v>108GPSO</v>
          </cell>
          <cell r="B111" t="str">
            <v>108GP</v>
          </cell>
          <cell r="D111">
            <v>-80951457.400000006</v>
          </cell>
          <cell r="F111" t="str">
            <v>108GPOR</v>
          </cell>
          <cell r="G111" t="str">
            <v>108GP</v>
          </cell>
          <cell r="I111">
            <v>-46443480.448461488</v>
          </cell>
          <cell r="L111" t="str">
            <v>557S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108GPSSGCH</v>
          </cell>
          <cell r="B112" t="str">
            <v>108GP</v>
          </cell>
          <cell r="D112">
            <v>-2027256.24</v>
          </cell>
          <cell r="F112" t="str">
            <v>108GPSE</v>
          </cell>
          <cell r="G112" t="str">
            <v>108GP</v>
          </cell>
          <cell r="I112">
            <v>-317476.75769230811</v>
          </cell>
          <cell r="L112" t="str">
            <v>557SE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-622391.19732898264</v>
          </cell>
          <cell r="R112">
            <v>0</v>
          </cell>
          <cell r="S112">
            <v>0</v>
          </cell>
          <cell r="T112">
            <v>-139814.78694183406</v>
          </cell>
        </row>
        <row r="113">
          <cell r="A113" t="str">
            <v>108GPSSGCT</v>
          </cell>
          <cell r="B113" t="str">
            <v>108GP</v>
          </cell>
          <cell r="D113">
            <v>-47439.95</v>
          </cell>
          <cell r="F113" t="str">
            <v>108GPSG</v>
          </cell>
          <cell r="G113" t="str">
            <v>108GP</v>
          </cell>
          <cell r="I113">
            <v>-53147080.813846134</v>
          </cell>
          <cell r="L113" t="str">
            <v>557SG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1533174.636878666</v>
          </cell>
          <cell r="R113">
            <v>0</v>
          </cell>
          <cell r="S113">
            <v>0</v>
          </cell>
          <cell r="T113">
            <v>335021.81832640746</v>
          </cell>
        </row>
        <row r="114">
          <cell r="A114" t="str">
            <v>108GPUT</v>
          </cell>
          <cell r="B114" t="str">
            <v>108GP</v>
          </cell>
          <cell r="D114">
            <v>-56559729.119999997</v>
          </cell>
          <cell r="F114" t="str">
            <v>108GPSO</v>
          </cell>
          <cell r="G114" t="str">
            <v>108GP</v>
          </cell>
          <cell r="I114">
            <v>-76768612.085384563</v>
          </cell>
          <cell r="L114" t="str">
            <v>560SG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14835.540210327687</v>
          </cell>
          <cell r="R114">
            <v>0</v>
          </cell>
          <cell r="S114">
            <v>0</v>
          </cell>
          <cell r="T114">
            <v>3241.7896419400881</v>
          </cell>
        </row>
        <row r="115">
          <cell r="A115" t="str">
            <v>108GPWA</v>
          </cell>
          <cell r="B115" t="str">
            <v>108GP</v>
          </cell>
          <cell r="D115">
            <v>-17849913.370000001</v>
          </cell>
          <cell r="F115" t="str">
            <v>108GPSSGCH</v>
          </cell>
          <cell r="G115" t="str">
            <v>108GP</v>
          </cell>
          <cell r="I115">
            <v>-1936788.69846153</v>
          </cell>
          <cell r="L115" t="str">
            <v>565NPCSE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-36956.112133313167</v>
          </cell>
          <cell r="R115">
            <v>0</v>
          </cell>
          <cell r="S115">
            <v>0</v>
          </cell>
          <cell r="T115">
            <v>-8301.8702165007271</v>
          </cell>
        </row>
        <row r="116">
          <cell r="A116" t="str">
            <v>108GPWYP</v>
          </cell>
          <cell r="B116" t="str">
            <v>108GP</v>
          </cell>
          <cell r="D116">
            <v>-18148649.91</v>
          </cell>
          <cell r="F116" t="str">
            <v>108GPSSGCT</v>
          </cell>
          <cell r="G116" t="str">
            <v>108GP</v>
          </cell>
          <cell r="I116">
            <v>-43929.650769230997</v>
          </cell>
          <cell r="L116" t="str">
            <v>565NPCSG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198696.89650377724</v>
          </cell>
          <cell r="R116">
            <v>0</v>
          </cell>
          <cell r="S116">
            <v>0</v>
          </cell>
          <cell r="T116">
            <v>43418.273405586951</v>
          </cell>
        </row>
        <row r="117">
          <cell r="A117" t="str">
            <v>108GPWYU</v>
          </cell>
          <cell r="B117" t="str">
            <v>108GP</v>
          </cell>
          <cell r="D117">
            <v>-4308371.8400000008</v>
          </cell>
          <cell r="F117" t="str">
            <v>108GPUT</v>
          </cell>
          <cell r="G117" t="str">
            <v>108GP</v>
          </cell>
          <cell r="I117">
            <v>-54577929.458461508</v>
          </cell>
          <cell r="L117" t="str">
            <v>566SG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-120347.4930186337</v>
          </cell>
          <cell r="R117">
            <v>0</v>
          </cell>
          <cell r="S117">
            <v>0</v>
          </cell>
          <cell r="T117">
            <v>-26297.745196340675</v>
          </cell>
        </row>
        <row r="118">
          <cell r="A118" t="str">
            <v>108HPDGP</v>
          </cell>
          <cell r="B118" t="str">
            <v>108HP</v>
          </cell>
          <cell r="D118">
            <v>-154090742.02000001</v>
          </cell>
          <cell r="F118" t="str">
            <v>108GPWA</v>
          </cell>
          <cell r="G118" t="str">
            <v>108GP</v>
          </cell>
          <cell r="I118">
            <v>-17308033.979230743</v>
          </cell>
          <cell r="L118" t="str">
            <v>571SG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33019.656481562255</v>
          </cell>
          <cell r="R118">
            <v>0</v>
          </cell>
          <cell r="S118">
            <v>0</v>
          </cell>
          <cell r="T118">
            <v>7215.2937368489711</v>
          </cell>
        </row>
        <row r="119">
          <cell r="A119" t="str">
            <v>108HPDGU</v>
          </cell>
          <cell r="B119" t="str">
            <v>108HP</v>
          </cell>
          <cell r="D119">
            <v>-29282039.789999999</v>
          </cell>
          <cell r="F119" t="str">
            <v>108GPWYP</v>
          </cell>
          <cell r="G119" t="str">
            <v>108GP</v>
          </cell>
          <cell r="I119">
            <v>-17617114.4861538</v>
          </cell>
          <cell r="L119" t="str">
            <v>580S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13146.246158694566</v>
          </cell>
          <cell r="R119">
            <v>0</v>
          </cell>
          <cell r="S119">
            <v>0</v>
          </cell>
          <cell r="T119">
            <v>1636.5875296679135</v>
          </cell>
        </row>
        <row r="120">
          <cell r="A120" t="str">
            <v>108HPSG-P</v>
          </cell>
          <cell r="B120" t="str">
            <v>108HP</v>
          </cell>
          <cell r="D120">
            <v>-59466658.18</v>
          </cell>
          <cell r="F120" t="str">
            <v>108GPWYU</v>
          </cell>
          <cell r="G120" t="str">
            <v>108GP</v>
          </cell>
          <cell r="I120">
            <v>-4163686.4623076832</v>
          </cell>
          <cell r="L120" t="str">
            <v>580SNPD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19910.042204773639</v>
          </cell>
          <cell r="R120">
            <v>0</v>
          </cell>
          <cell r="S120">
            <v>0</v>
          </cell>
          <cell r="T120">
            <v>3994.3850574736093</v>
          </cell>
        </row>
        <row r="121">
          <cell r="A121" t="str">
            <v>108HPSG-U</v>
          </cell>
          <cell r="B121" t="str">
            <v>108HP</v>
          </cell>
          <cell r="D121">
            <v>-18880959.629999999</v>
          </cell>
          <cell r="F121" t="str">
            <v>108HPDGP</v>
          </cell>
          <cell r="G121" t="str">
            <v>108HP</v>
          </cell>
          <cell r="I121">
            <v>-153958966.43307677</v>
          </cell>
          <cell r="L121" t="str">
            <v>593S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218695.94213033753</v>
          </cell>
          <cell r="R121">
            <v>0</v>
          </cell>
          <cell r="S121">
            <v>0</v>
          </cell>
          <cell r="T121">
            <v>4140.8561345559574</v>
          </cell>
        </row>
        <row r="122">
          <cell r="A122" t="str">
            <v>108MPSE</v>
          </cell>
          <cell r="B122" t="str">
            <v>108MP</v>
          </cell>
          <cell r="D122">
            <v>-157583795.72999999</v>
          </cell>
          <cell r="F122" t="str">
            <v>108HPDGU</v>
          </cell>
          <cell r="G122" t="str">
            <v>108HP</v>
          </cell>
          <cell r="I122">
            <v>-29283314.227692239</v>
          </cell>
          <cell r="L122" t="str">
            <v>593SNPD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5234.0078678656828</v>
          </cell>
          <cell r="R122">
            <v>0</v>
          </cell>
          <cell r="S122">
            <v>0</v>
          </cell>
          <cell r="T122">
            <v>1050.0551733179855</v>
          </cell>
        </row>
        <row r="123">
          <cell r="A123" t="str">
            <v>108OPDGU</v>
          </cell>
          <cell r="B123" t="str">
            <v>108OP</v>
          </cell>
          <cell r="D123">
            <v>-1022121.13</v>
          </cell>
          <cell r="F123" t="str">
            <v>108HPSG-P</v>
          </cell>
          <cell r="G123" t="str">
            <v>108HP</v>
          </cell>
          <cell r="I123">
            <v>-65012730.505384535</v>
          </cell>
          <cell r="L123" t="str">
            <v>598S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-27340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108OPSG</v>
          </cell>
          <cell r="B124" t="str">
            <v>108OP</v>
          </cell>
          <cell r="D124">
            <v>-196629621.43000001</v>
          </cell>
          <cell r="F124" t="str">
            <v>108HPSG-U</v>
          </cell>
          <cell r="G124" t="str">
            <v>108HP</v>
          </cell>
          <cell r="I124">
            <v>-17486803.424615301</v>
          </cell>
          <cell r="L124" t="str">
            <v>902S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-321453.71808335889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108OPSG-W</v>
          </cell>
          <cell r="B125" t="str">
            <v>108OP</v>
          </cell>
          <cell r="D125">
            <v>-262558860.97</v>
          </cell>
          <cell r="F125" t="str">
            <v>108MPSE</v>
          </cell>
          <cell r="G125" t="str">
            <v>108MP</v>
          </cell>
          <cell r="I125">
            <v>-156981747.65538424</v>
          </cell>
          <cell r="L125" t="str">
            <v>903CN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16324.053880482481</v>
          </cell>
          <cell r="R125">
            <v>0</v>
          </cell>
          <cell r="S125">
            <v>0</v>
          </cell>
          <cell r="T125">
            <v>2104.0568841897657</v>
          </cell>
        </row>
        <row r="126">
          <cell r="A126" t="str">
            <v>108OPSSGCT</v>
          </cell>
          <cell r="B126" t="str">
            <v>108OP</v>
          </cell>
          <cell r="D126">
            <v>-23103105.969999999</v>
          </cell>
          <cell r="F126" t="str">
            <v>108OPDGU</v>
          </cell>
          <cell r="G126" t="str">
            <v>108OP</v>
          </cell>
          <cell r="I126">
            <v>-1506192.7592307599</v>
          </cell>
          <cell r="L126" t="str">
            <v>903S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11093.473619484212</v>
          </cell>
          <cell r="R126">
            <v>0</v>
          </cell>
          <cell r="S126">
            <v>0</v>
          </cell>
          <cell r="T126">
            <v>2033.0050634376712</v>
          </cell>
        </row>
        <row r="127">
          <cell r="A127" t="str">
            <v>108SPDGP</v>
          </cell>
          <cell r="B127" t="str">
            <v>108SP</v>
          </cell>
          <cell r="D127">
            <v>-763909636.21000004</v>
          </cell>
          <cell r="F127" t="str">
            <v>108OPSG</v>
          </cell>
          <cell r="G127" t="str">
            <v>108OP</v>
          </cell>
          <cell r="I127">
            <v>-190504833.95076832</v>
          </cell>
          <cell r="L127" t="str">
            <v>904S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44198.266061805967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108SPDGU</v>
          </cell>
          <cell r="B128" t="str">
            <v>108SP</v>
          </cell>
          <cell r="D128">
            <v>-858585797</v>
          </cell>
          <cell r="F128" t="str">
            <v>108OPSG-W</v>
          </cell>
          <cell r="G128" t="str">
            <v>108OP</v>
          </cell>
          <cell r="I128">
            <v>-225445477.0923073</v>
          </cell>
          <cell r="L128" t="str">
            <v>908CN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1240.6246786490763</v>
          </cell>
          <cell r="R128">
            <v>0</v>
          </cell>
          <cell r="S128">
            <v>0</v>
          </cell>
          <cell r="T128">
            <v>159.90788286531628</v>
          </cell>
        </row>
        <row r="129">
          <cell r="A129" t="str">
            <v>108SPSG</v>
          </cell>
          <cell r="B129" t="str">
            <v>108SP</v>
          </cell>
          <cell r="D129">
            <v>-648069341.21000004</v>
          </cell>
          <cell r="F129" t="str">
            <v>108OPSSGCT</v>
          </cell>
          <cell r="G129" t="str">
            <v>108OP</v>
          </cell>
          <cell r="I129">
            <v>-21791204.879999898</v>
          </cell>
          <cell r="L129" t="str">
            <v>908OTHER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108SPSSGCH</v>
          </cell>
          <cell r="B130" t="str">
            <v>108SP</v>
          </cell>
          <cell r="D130">
            <v>-168736990.87</v>
          </cell>
          <cell r="F130" t="str">
            <v>108SPDGP</v>
          </cell>
          <cell r="G130" t="str">
            <v>108SP</v>
          </cell>
          <cell r="I130">
            <v>-779210671.59769201</v>
          </cell>
          <cell r="L130" t="str">
            <v>908S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-3881186.021453395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108TPDGP</v>
          </cell>
          <cell r="B131" t="str">
            <v>108TP</v>
          </cell>
          <cell r="D131">
            <v>-376197380.80000001</v>
          </cell>
          <cell r="F131" t="str">
            <v>108SPDGU</v>
          </cell>
          <cell r="G131" t="str">
            <v>108SP</v>
          </cell>
          <cell r="I131">
            <v>-880645918.81307662</v>
          </cell>
          <cell r="L131" t="str">
            <v>909CN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-13244.69307242485</v>
          </cell>
          <cell r="R131">
            <v>0</v>
          </cell>
          <cell r="S131">
            <v>0</v>
          </cell>
          <cell r="T131">
            <v>-1707.1487169823242</v>
          </cell>
        </row>
        <row r="132">
          <cell r="A132" t="str">
            <v>108TPDGU</v>
          </cell>
          <cell r="B132" t="str">
            <v>108TP</v>
          </cell>
          <cell r="D132">
            <v>-406922991.31999999</v>
          </cell>
          <cell r="F132" t="str">
            <v>108SPSE</v>
          </cell>
          <cell r="G132" t="str">
            <v>108SP</v>
          </cell>
          <cell r="I132">
            <v>0</v>
          </cell>
          <cell r="L132" t="str">
            <v>909S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-52198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108TPSG</v>
          </cell>
          <cell r="B133" t="str">
            <v>108TP</v>
          </cell>
          <cell r="D133">
            <v>-442788488.56</v>
          </cell>
          <cell r="F133" t="str">
            <v>108SPSG</v>
          </cell>
          <cell r="G133" t="str">
            <v>108SP</v>
          </cell>
          <cell r="I133">
            <v>-635596675.86846077</v>
          </cell>
          <cell r="L133" t="str">
            <v>920S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1362433.6250610696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111390OR</v>
          </cell>
          <cell r="B134" t="str">
            <v>111390</v>
          </cell>
          <cell r="D134">
            <v>-2228996.69</v>
          </cell>
          <cell r="F134" t="str">
            <v>108SPSG-W</v>
          </cell>
          <cell r="G134" t="str">
            <v>108SP</v>
          </cell>
          <cell r="I134">
            <v>0</v>
          </cell>
          <cell r="L134" t="str">
            <v>920SO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83159.5874377156</v>
          </cell>
          <cell r="R134">
            <v>0</v>
          </cell>
          <cell r="S134">
            <v>0</v>
          </cell>
          <cell r="T134">
            <v>17837.625293737725</v>
          </cell>
        </row>
        <row r="135">
          <cell r="A135" t="str">
            <v>111390SG</v>
          </cell>
          <cell r="B135" t="str">
            <v>111390</v>
          </cell>
          <cell r="D135">
            <v>-4851831.1100000003</v>
          </cell>
          <cell r="F135" t="str">
            <v>108SPSSGCH</v>
          </cell>
          <cell r="G135" t="str">
            <v>108SP</v>
          </cell>
          <cell r="I135">
            <v>-168228796.08538446</v>
          </cell>
          <cell r="L135" t="str">
            <v>921SO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-3467.4586786670448</v>
          </cell>
          <cell r="R135">
            <v>0</v>
          </cell>
          <cell r="S135">
            <v>0</v>
          </cell>
          <cell r="T135">
            <v>-743.76545792638353</v>
          </cell>
        </row>
        <row r="136">
          <cell r="A136" t="str">
            <v>111390SO</v>
          </cell>
          <cell r="B136" t="str">
            <v>111390</v>
          </cell>
          <cell r="D136">
            <v>754781.55</v>
          </cell>
          <cell r="F136" t="str">
            <v>108TPDGP</v>
          </cell>
          <cell r="G136" t="str">
            <v>108TP</v>
          </cell>
          <cell r="I136">
            <v>-374414790.97846061</v>
          </cell>
          <cell r="L136" t="str">
            <v>923SO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-11867.952241843808</v>
          </cell>
          <cell r="R136">
            <v>0</v>
          </cell>
          <cell r="S136">
            <v>0</v>
          </cell>
          <cell r="T136">
            <v>-2545.6605980944701</v>
          </cell>
        </row>
        <row r="137">
          <cell r="A137" t="str">
            <v>111390UT</v>
          </cell>
          <cell r="B137" t="str">
            <v>111390</v>
          </cell>
          <cell r="D137">
            <v>-2292786.64</v>
          </cell>
          <cell r="F137" t="str">
            <v>108TPDGU</v>
          </cell>
          <cell r="G137" t="str">
            <v>108TP</v>
          </cell>
          <cell r="I137">
            <v>-397338606.92384595</v>
          </cell>
          <cell r="L137" t="str">
            <v>924S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-271760.96000000008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111390WYP</v>
          </cell>
          <cell r="B138" t="str">
            <v>111390</v>
          </cell>
          <cell r="D138">
            <v>-885756.41</v>
          </cell>
          <cell r="F138" t="str">
            <v>108TPSG</v>
          </cell>
          <cell r="G138" t="str">
            <v>108TP</v>
          </cell>
          <cell r="I138">
            <v>-424868460.38538426</v>
          </cell>
          <cell r="L138" t="str">
            <v>924SG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287905.50917450729</v>
          </cell>
          <cell r="R138">
            <v>0</v>
          </cell>
          <cell r="S138">
            <v>0</v>
          </cell>
          <cell r="T138">
            <v>62911.702861327067</v>
          </cell>
        </row>
        <row r="139">
          <cell r="A139" t="str">
            <v>111GPCA</v>
          </cell>
          <cell r="B139" t="str">
            <v>111GP</v>
          </cell>
          <cell r="D139">
            <v>-265429.77</v>
          </cell>
          <cell r="F139" t="str">
            <v>111390OR</v>
          </cell>
          <cell r="G139" t="str">
            <v>111390</v>
          </cell>
          <cell r="I139">
            <v>-1953433.13846153</v>
          </cell>
          <cell r="L139" t="str">
            <v>924SO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-1163195.4527852715</v>
          </cell>
          <cell r="R139">
            <v>0</v>
          </cell>
          <cell r="S139">
            <v>0</v>
          </cell>
          <cell r="T139">
            <v>-249503.93898603058</v>
          </cell>
        </row>
        <row r="140">
          <cell r="A140" t="str">
            <v>111GPCN</v>
          </cell>
          <cell r="B140" t="str">
            <v>111GP</v>
          </cell>
          <cell r="D140">
            <v>-2997909.68</v>
          </cell>
          <cell r="F140" t="str">
            <v>111390SG</v>
          </cell>
          <cell r="G140" t="str">
            <v>111390</v>
          </cell>
          <cell r="I140">
            <v>-3500718.0161538399</v>
          </cell>
          <cell r="L140" t="str">
            <v>925SO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74074.441071988971</v>
          </cell>
          <cell r="R140">
            <v>0</v>
          </cell>
          <cell r="S140">
            <v>0</v>
          </cell>
          <cell r="T140">
            <v>15888.873001863125</v>
          </cell>
        </row>
        <row r="141">
          <cell r="A141" t="str">
            <v>111GPOR</v>
          </cell>
          <cell r="B141" t="str">
            <v>111GP</v>
          </cell>
          <cell r="D141">
            <v>-3823286.57</v>
          </cell>
          <cell r="F141" t="str">
            <v>111390SO</v>
          </cell>
          <cell r="G141" t="str">
            <v>111390</v>
          </cell>
          <cell r="I141">
            <v>1052673.2276923</v>
          </cell>
          <cell r="L141" t="str">
            <v>928S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111GPSO</v>
          </cell>
          <cell r="B142" t="str">
            <v>111GP</v>
          </cell>
          <cell r="D142">
            <v>-11883506.440000001</v>
          </cell>
          <cell r="F142" t="str">
            <v>111390UT</v>
          </cell>
          <cell r="G142" t="str">
            <v>111390</v>
          </cell>
          <cell r="I142">
            <v>-2691323.8746153801</v>
          </cell>
          <cell r="L142" t="str">
            <v>930S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559135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111GPUT</v>
          </cell>
          <cell r="B143" t="str">
            <v>111GP</v>
          </cell>
          <cell r="D143">
            <v>-12509.41</v>
          </cell>
          <cell r="F143" t="str">
            <v>111390WYP</v>
          </cell>
          <cell r="G143" t="str">
            <v>111390</v>
          </cell>
          <cell r="I143">
            <v>-795910.13769230805</v>
          </cell>
          <cell r="L143" t="str">
            <v>930SO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-387.01385749934747</v>
          </cell>
          <cell r="R143">
            <v>0</v>
          </cell>
          <cell r="S143">
            <v>0</v>
          </cell>
          <cell r="T143">
            <v>-83.013978138453908</v>
          </cell>
        </row>
        <row r="144">
          <cell r="A144" t="str">
            <v>111GPWA</v>
          </cell>
          <cell r="B144" t="str">
            <v>111GP</v>
          </cell>
          <cell r="D144">
            <v>-1591265.52</v>
          </cell>
          <cell r="F144" t="str">
            <v>111GPCA</v>
          </cell>
          <cell r="G144" t="str">
            <v>111GP</v>
          </cell>
          <cell r="I144">
            <v>-1113431.5223076886</v>
          </cell>
          <cell r="L144" t="str">
            <v>935S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-62.890162976681111</v>
          </cell>
        </row>
        <row r="145">
          <cell r="A145" t="str">
            <v>111GPWYP</v>
          </cell>
          <cell r="B145" t="str">
            <v>111GP</v>
          </cell>
          <cell r="D145">
            <v>-7416004.8899999997</v>
          </cell>
          <cell r="F145" t="str">
            <v>111GPCN</v>
          </cell>
          <cell r="G145" t="str">
            <v>111GP</v>
          </cell>
          <cell r="I145">
            <v>-2861226.2115384601</v>
          </cell>
          <cell r="L145" t="str">
            <v>935SO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2353.9184858138815</v>
          </cell>
          <cell r="R145">
            <v>0</v>
          </cell>
          <cell r="S145">
            <v>0</v>
          </cell>
          <cell r="T145">
            <v>504.91250877595661</v>
          </cell>
        </row>
        <row r="146">
          <cell r="A146" t="str">
            <v>111GPWYU</v>
          </cell>
          <cell r="B146" t="str">
            <v>111GP</v>
          </cell>
          <cell r="D146">
            <v>-38713.21</v>
          </cell>
          <cell r="F146" t="str">
            <v>111GPOR</v>
          </cell>
          <cell r="G146" t="str">
            <v>111GP</v>
          </cell>
          <cell r="I146">
            <v>-6562715.2084615296</v>
          </cell>
          <cell r="L146" t="str">
            <v>CWCS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371215.90662509575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111HPSG-P</v>
          </cell>
          <cell r="B147" t="str">
            <v>111HP</v>
          </cell>
          <cell r="D147">
            <v>-343437.31</v>
          </cell>
          <cell r="F147" t="str">
            <v>111GPSO</v>
          </cell>
          <cell r="G147" t="str">
            <v>111GP</v>
          </cell>
          <cell r="I147">
            <v>-11342245.584615322</v>
          </cell>
          <cell r="L147" t="str">
            <v>SCHMAPSO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-182611.31305864308</v>
          </cell>
          <cell r="R147">
            <v>0</v>
          </cell>
          <cell r="S147">
            <v>0</v>
          </cell>
          <cell r="T147">
            <v>-39169.893419411012</v>
          </cell>
        </row>
        <row r="148">
          <cell r="A148" t="str">
            <v>111HPSG-U</v>
          </cell>
          <cell r="B148" t="str">
            <v>111HP</v>
          </cell>
          <cell r="D148">
            <v>-483467.52000000002</v>
          </cell>
          <cell r="F148" t="str">
            <v>111GPUT</v>
          </cell>
          <cell r="G148" t="str">
            <v>111GP</v>
          </cell>
          <cell r="I148">
            <v>-12124.898461538</v>
          </cell>
          <cell r="L148" t="str">
            <v>SCHMATS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-562657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111IPCN</v>
          </cell>
          <cell r="B149" t="str">
            <v>111IP</v>
          </cell>
          <cell r="D149">
            <v>-100780296.16</v>
          </cell>
          <cell r="F149" t="str">
            <v>111GPWA</v>
          </cell>
          <cell r="G149" t="str">
            <v>111GP</v>
          </cell>
          <cell r="I149">
            <v>-1532782.92307692</v>
          </cell>
          <cell r="L149" t="str">
            <v>SCHMATSE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1284.0389529079948</v>
          </cell>
          <cell r="R149">
            <v>0</v>
          </cell>
          <cell r="S149">
            <v>0</v>
          </cell>
          <cell r="T149">
            <v>288.44821937761526</v>
          </cell>
        </row>
        <row r="150">
          <cell r="A150" t="str">
            <v>111IPDGU</v>
          </cell>
          <cell r="B150" t="str">
            <v>111IP</v>
          </cell>
          <cell r="D150">
            <v>-366154.57</v>
          </cell>
          <cell r="F150" t="str">
            <v>111GPWYP</v>
          </cell>
          <cell r="G150" t="str">
            <v>111GP</v>
          </cell>
          <cell r="I150">
            <v>-7099437.1746153757</v>
          </cell>
          <cell r="L150" t="str">
            <v>SCHMATSG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2428706.0999911027</v>
          </cell>
          <cell r="R150">
            <v>0</v>
          </cell>
          <cell r="S150">
            <v>0</v>
          </cell>
          <cell r="T150">
            <v>530708.97093365493</v>
          </cell>
        </row>
        <row r="151">
          <cell r="A151" t="str">
            <v>111IPID</v>
          </cell>
          <cell r="B151" t="str">
            <v>111IP</v>
          </cell>
          <cell r="D151">
            <v>-777212.79</v>
          </cell>
          <cell r="F151" t="str">
            <v>111GPWYU</v>
          </cell>
          <cell r="G151" t="str">
            <v>111GP</v>
          </cell>
          <cell r="I151">
            <v>-36320.021538462002</v>
          </cell>
          <cell r="L151" t="str">
            <v>SCHMATSO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-1109973.6266822796</v>
          </cell>
          <cell r="R151">
            <v>0</v>
          </cell>
          <cell r="S151">
            <v>0</v>
          </cell>
          <cell r="T151">
            <v>-238087.9252620005</v>
          </cell>
        </row>
        <row r="152">
          <cell r="A152" t="str">
            <v>111IPOR</v>
          </cell>
          <cell r="B152" t="str">
            <v>111IP</v>
          </cell>
          <cell r="D152">
            <v>-58752.14</v>
          </cell>
          <cell r="F152" t="str">
            <v>111HPSG-P</v>
          </cell>
          <cell r="G152" t="str">
            <v>111HP</v>
          </cell>
          <cell r="I152">
            <v>-239545.69</v>
          </cell>
          <cell r="L152" t="str">
            <v>SCHMATTROJD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-1770.1218152542876</v>
          </cell>
          <cell r="R152">
            <v>0</v>
          </cell>
          <cell r="S152">
            <v>0</v>
          </cell>
          <cell r="T152">
            <v>-388.90744394166114</v>
          </cell>
        </row>
        <row r="153">
          <cell r="A153" t="str">
            <v>111IPSE</v>
          </cell>
          <cell r="B153" t="str">
            <v>111IP</v>
          </cell>
          <cell r="D153">
            <v>-1620448.1300000001</v>
          </cell>
          <cell r="F153" t="str">
            <v>111HPSG-U</v>
          </cell>
          <cell r="G153" t="str">
            <v>111HP</v>
          </cell>
          <cell r="I153">
            <v>-460258.84384615399</v>
          </cell>
          <cell r="L153" t="str">
            <v>SCHMDPSO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-1063417.2981169359</v>
          </cell>
          <cell r="R153">
            <v>0</v>
          </cell>
          <cell r="S153">
            <v>0</v>
          </cell>
          <cell r="T153">
            <v>-228101.65224660435</v>
          </cell>
        </row>
        <row r="154">
          <cell r="A154" t="str">
            <v>111IPSG</v>
          </cell>
          <cell r="B154" t="str">
            <v>111IP</v>
          </cell>
          <cell r="D154">
            <v>-46823241.039999999</v>
          </cell>
          <cell r="F154" t="str">
            <v>111IPCN</v>
          </cell>
          <cell r="G154" t="str">
            <v>111IP</v>
          </cell>
          <cell r="I154">
            <v>-97865122.460769206</v>
          </cell>
          <cell r="L154" t="str">
            <v>SCHMDTS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119599.73112697364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111IPSG-P</v>
          </cell>
          <cell r="B155" t="str">
            <v>111IP</v>
          </cell>
          <cell r="D155">
            <v>-24955199.969999999</v>
          </cell>
          <cell r="F155" t="str">
            <v>111IPDGU</v>
          </cell>
          <cell r="G155" t="str">
            <v>111IP</v>
          </cell>
          <cell r="I155">
            <v>-357775.41076923098</v>
          </cell>
          <cell r="L155" t="str">
            <v>SCHMDTSE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1756215.5290799809</v>
          </cell>
          <cell r="R155">
            <v>0</v>
          </cell>
          <cell r="S155">
            <v>0</v>
          </cell>
          <cell r="T155">
            <v>394518.59389403951</v>
          </cell>
        </row>
        <row r="156">
          <cell r="A156" t="str">
            <v>111IPSG-U</v>
          </cell>
          <cell r="B156" t="str">
            <v>111IP</v>
          </cell>
          <cell r="D156">
            <v>-3677510.42</v>
          </cell>
          <cell r="F156" t="str">
            <v>111IPID</v>
          </cell>
          <cell r="G156" t="str">
            <v>111IP</v>
          </cell>
          <cell r="I156">
            <v>-766962.30076923105</v>
          </cell>
          <cell r="L156" t="str">
            <v>SCHMDTSG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52422884.118146718</v>
          </cell>
          <cell r="R156">
            <v>0</v>
          </cell>
          <cell r="S156">
            <v>0</v>
          </cell>
          <cell r="T156">
            <v>11455192.081008818</v>
          </cell>
        </row>
        <row r="157">
          <cell r="A157" t="str">
            <v>111IPSO</v>
          </cell>
          <cell r="B157" t="str">
            <v>111IP</v>
          </cell>
          <cell r="D157">
            <v>-273680285.88000005</v>
          </cell>
          <cell r="F157" t="str">
            <v>111IPOR</v>
          </cell>
          <cell r="G157" t="str">
            <v>111IP</v>
          </cell>
          <cell r="I157">
            <v>-52868.38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111IPSSGCH</v>
          </cell>
          <cell r="B158" t="str">
            <v>111IP</v>
          </cell>
          <cell r="D158">
            <v>-248590.87</v>
          </cell>
          <cell r="F158" t="str">
            <v>111IPSE</v>
          </cell>
          <cell r="G158" t="str">
            <v>111IP</v>
          </cell>
          <cell r="I158">
            <v>-1456972.5723076917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111IPUT</v>
          </cell>
          <cell r="B159" t="str">
            <v>111IP</v>
          </cell>
          <cell r="D159">
            <v>-35873.21</v>
          </cell>
          <cell r="F159" t="str">
            <v>111IPSG</v>
          </cell>
          <cell r="G159" t="str">
            <v>111IP</v>
          </cell>
          <cell r="I159">
            <v>-48348474.58461532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111IPWA</v>
          </cell>
          <cell r="B160" t="str">
            <v>111IP</v>
          </cell>
          <cell r="D160">
            <v>-2005.57</v>
          </cell>
          <cell r="F160" t="str">
            <v>111IPSG-P</v>
          </cell>
          <cell r="G160" t="str">
            <v>111IP</v>
          </cell>
          <cell r="I160">
            <v>-19513838.119230676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111IPWYP</v>
          </cell>
          <cell r="B161" t="str">
            <v>111IP</v>
          </cell>
          <cell r="D161">
            <v>-302122.28999999998</v>
          </cell>
          <cell r="F161" t="str">
            <v>111IPSG-U</v>
          </cell>
          <cell r="G161" t="str">
            <v>111IP</v>
          </cell>
          <cell r="I161">
            <v>-3531514.5853846101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114DGP</v>
          </cell>
          <cell r="B162" t="str">
            <v>114</v>
          </cell>
          <cell r="D162">
            <v>14560710.68</v>
          </cell>
          <cell r="F162" t="str">
            <v>111IPSO</v>
          </cell>
          <cell r="G162" t="str">
            <v>111IP</v>
          </cell>
          <cell r="I162">
            <v>-267479950.93692309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114SG</v>
          </cell>
          <cell r="B163" t="str">
            <v>114</v>
          </cell>
          <cell r="D163">
            <v>144614797.34</v>
          </cell>
          <cell r="F163" t="str">
            <v>111IPSSGCH</v>
          </cell>
          <cell r="G163" t="str">
            <v>111IP</v>
          </cell>
          <cell r="I163">
            <v>-176228.215384615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115DGP</v>
          </cell>
          <cell r="B164" t="str">
            <v>115</v>
          </cell>
          <cell r="D164">
            <v>-13549867.039999999</v>
          </cell>
          <cell r="F164" t="str">
            <v>111IPUT</v>
          </cell>
          <cell r="G164" t="str">
            <v>111IP</v>
          </cell>
          <cell r="I164">
            <v>-34282.219999999616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115SG</v>
          </cell>
          <cell r="B165" t="str">
            <v>115</v>
          </cell>
          <cell r="D165">
            <v>-93819368.140000001</v>
          </cell>
          <cell r="F165" t="str">
            <v>111IPWA</v>
          </cell>
          <cell r="G165" t="str">
            <v>111IP</v>
          </cell>
          <cell r="I165">
            <v>-1914.0861538459999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124CA</v>
          </cell>
          <cell r="B166" t="str">
            <v>124</v>
          </cell>
          <cell r="D166">
            <v>393172.38</v>
          </cell>
          <cell r="F166" t="str">
            <v>111IPWYP</v>
          </cell>
          <cell r="G166" t="str">
            <v>111IP</v>
          </cell>
          <cell r="I166">
            <v>-263219.63769230741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124ID</v>
          </cell>
          <cell r="B167" t="str">
            <v>124</v>
          </cell>
          <cell r="D167">
            <v>17782.310000000001</v>
          </cell>
          <cell r="F167" t="str">
            <v>114DGP</v>
          </cell>
          <cell r="G167" t="str">
            <v>114</v>
          </cell>
          <cell r="I167">
            <v>14560710.68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124OR</v>
          </cell>
          <cell r="B168" t="str">
            <v>124</v>
          </cell>
          <cell r="D168">
            <v>0.17</v>
          </cell>
          <cell r="F168" t="str">
            <v>114SG</v>
          </cell>
          <cell r="G168" t="str">
            <v>114</v>
          </cell>
          <cell r="I168">
            <v>144614797.33999899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124OTHER</v>
          </cell>
          <cell r="B169" t="str">
            <v>124</v>
          </cell>
          <cell r="D169">
            <v>-5387525.1900000004</v>
          </cell>
          <cell r="F169" t="str">
            <v>115DGP</v>
          </cell>
          <cell r="G169" t="str">
            <v>115</v>
          </cell>
          <cell r="I169">
            <v>-13218941.793076901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124SO</v>
          </cell>
          <cell r="B170" t="str">
            <v>124</v>
          </cell>
          <cell r="D170">
            <v>-4453.6899999999996</v>
          </cell>
          <cell r="F170" t="str">
            <v>115SG</v>
          </cell>
          <cell r="G170" t="str">
            <v>115</v>
          </cell>
          <cell r="I170">
            <v>-91388308.543846101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124UT</v>
          </cell>
          <cell r="B171" t="str">
            <v>124</v>
          </cell>
          <cell r="D171">
            <v>4727063.57</v>
          </cell>
          <cell r="F171" t="str">
            <v>124CA</v>
          </cell>
          <cell r="G171" t="str">
            <v>124</v>
          </cell>
          <cell r="I171">
            <v>395859.38307692303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124WA</v>
          </cell>
          <cell r="B172" t="str">
            <v>124</v>
          </cell>
          <cell r="D172">
            <v>1957895.98</v>
          </cell>
          <cell r="F172" t="str">
            <v>124ID</v>
          </cell>
          <cell r="G172" t="str">
            <v>124</v>
          </cell>
          <cell r="I172">
            <v>18646.261538462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124WYP</v>
          </cell>
          <cell r="B173" t="str">
            <v>124</v>
          </cell>
          <cell r="D173">
            <v>117215.94</v>
          </cell>
          <cell r="F173" t="str">
            <v>124OR</v>
          </cell>
          <cell r="G173" t="str">
            <v>124</v>
          </cell>
          <cell r="I173">
            <v>0.17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124WYU</v>
          </cell>
          <cell r="B174" t="str">
            <v>124</v>
          </cell>
          <cell r="D174">
            <v>7712.52</v>
          </cell>
          <cell r="F174" t="str">
            <v>124OTHER</v>
          </cell>
          <cell r="G174" t="str">
            <v>124</v>
          </cell>
          <cell r="I174">
            <v>-5327736.7030769195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151SE</v>
          </cell>
          <cell r="B175" t="str">
            <v>151</v>
          </cell>
          <cell r="D175">
            <v>227886644.5</v>
          </cell>
          <cell r="F175" t="str">
            <v>124SO</v>
          </cell>
          <cell r="G175" t="str">
            <v>124</v>
          </cell>
          <cell r="I175">
            <v>-4453.6899999999996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151SSECH</v>
          </cell>
          <cell r="B176" t="str">
            <v>151</v>
          </cell>
          <cell r="D176">
            <v>9004569.3699999992</v>
          </cell>
          <cell r="F176" t="str">
            <v>124UT</v>
          </cell>
          <cell r="G176" t="str">
            <v>124</v>
          </cell>
          <cell r="I176">
            <v>4786636.2338461503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154CA</v>
          </cell>
          <cell r="B177" t="str">
            <v>154</v>
          </cell>
          <cell r="D177">
            <v>1344041.91</v>
          </cell>
          <cell r="F177" t="str">
            <v>124WA</v>
          </cell>
          <cell r="G177" t="str">
            <v>124</v>
          </cell>
          <cell r="I177">
            <v>1974193.2261538401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154ID</v>
          </cell>
          <cell r="B178" t="str">
            <v>154</v>
          </cell>
          <cell r="D178">
            <v>5302611.33</v>
          </cell>
          <cell r="F178" t="str">
            <v>124WYP</v>
          </cell>
          <cell r="G178" t="str">
            <v>124</v>
          </cell>
          <cell r="I178">
            <v>117215.94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154OR</v>
          </cell>
          <cell r="B179" t="str">
            <v>154</v>
          </cell>
          <cell r="D179">
            <v>29349794.48</v>
          </cell>
          <cell r="F179" t="str">
            <v>124WYU</v>
          </cell>
          <cell r="G179" t="str">
            <v>124</v>
          </cell>
          <cell r="I179">
            <v>8426.9276923079997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154SE</v>
          </cell>
          <cell r="B180" t="str">
            <v>154</v>
          </cell>
          <cell r="D180">
            <v>5964327.54</v>
          </cell>
          <cell r="F180" t="str">
            <v>151SE</v>
          </cell>
          <cell r="G180" t="str">
            <v>151</v>
          </cell>
          <cell r="I180">
            <v>200711214.25769201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154SG</v>
          </cell>
          <cell r="B181" t="str">
            <v>154</v>
          </cell>
          <cell r="D181">
            <v>4742900.22</v>
          </cell>
          <cell r="F181" t="str">
            <v>151SSECH</v>
          </cell>
          <cell r="G181" t="str">
            <v>151</v>
          </cell>
          <cell r="I181">
            <v>10096388.362307601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154SNPD</v>
          </cell>
          <cell r="B182" t="str">
            <v>154</v>
          </cell>
          <cell r="D182">
            <v>-2045352.73</v>
          </cell>
          <cell r="F182" t="str">
            <v>154CA</v>
          </cell>
          <cell r="G182" t="str">
            <v>154</v>
          </cell>
          <cell r="I182">
            <v>1286401.57384615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154SNPPH</v>
          </cell>
          <cell r="B183" t="str">
            <v>154</v>
          </cell>
          <cell r="D183">
            <v>-1859.7</v>
          </cell>
          <cell r="F183" t="str">
            <v>154ID</v>
          </cell>
          <cell r="G183" t="str">
            <v>154</v>
          </cell>
          <cell r="I183">
            <v>5194141.79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154SNPPO</v>
          </cell>
          <cell r="B184" t="str">
            <v>154</v>
          </cell>
          <cell r="D184">
            <v>7155041.1900000004</v>
          </cell>
          <cell r="F184" t="str">
            <v>154OR</v>
          </cell>
          <cell r="G184" t="str">
            <v>154</v>
          </cell>
          <cell r="I184">
            <v>28497861.5638461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154SNPPS</v>
          </cell>
          <cell r="B185" t="str">
            <v>154</v>
          </cell>
          <cell r="D185">
            <v>89702406.769999996</v>
          </cell>
          <cell r="F185" t="str">
            <v>154SE</v>
          </cell>
          <cell r="G185" t="str">
            <v>154</v>
          </cell>
          <cell r="I185">
            <v>5762623.9869230697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154SO</v>
          </cell>
          <cell r="B186" t="str">
            <v>154</v>
          </cell>
          <cell r="D186">
            <v>210401.84</v>
          </cell>
          <cell r="F186" t="str">
            <v>154SG</v>
          </cell>
          <cell r="G186" t="str">
            <v>154</v>
          </cell>
          <cell r="I186">
            <v>4844641.5215384597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154UT</v>
          </cell>
          <cell r="B187" t="str">
            <v>154</v>
          </cell>
          <cell r="D187">
            <v>37720712.880000003</v>
          </cell>
          <cell r="F187" t="str">
            <v>154SNPD</v>
          </cell>
          <cell r="G187" t="str">
            <v>154</v>
          </cell>
          <cell r="I187">
            <v>-2439761.5761538399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154WA</v>
          </cell>
          <cell r="B188" t="str">
            <v>154</v>
          </cell>
          <cell r="D188">
            <v>5964717.2400000002</v>
          </cell>
          <cell r="F188" t="str">
            <v>154SNPPH</v>
          </cell>
          <cell r="G188" t="str">
            <v>154</v>
          </cell>
          <cell r="I188">
            <v>-1859.7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154WYP</v>
          </cell>
          <cell r="B189" t="str">
            <v>154</v>
          </cell>
          <cell r="D189">
            <v>9789922.5</v>
          </cell>
          <cell r="F189" t="str">
            <v>154SNPPO</v>
          </cell>
          <cell r="G189" t="str">
            <v>154</v>
          </cell>
          <cell r="I189">
            <v>7014924.3253846103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154WYU</v>
          </cell>
          <cell r="B190" t="str">
            <v>154</v>
          </cell>
          <cell r="D190">
            <v>1365101.8</v>
          </cell>
          <cell r="F190" t="str">
            <v>154SNPPS</v>
          </cell>
          <cell r="G190" t="str">
            <v>154</v>
          </cell>
          <cell r="I190">
            <v>86972867.335384607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165GPS</v>
          </cell>
          <cell r="B191" t="str">
            <v>165</v>
          </cell>
          <cell r="D191">
            <v>11221219.16</v>
          </cell>
          <cell r="F191" t="str">
            <v>154SO</v>
          </cell>
          <cell r="G191" t="str">
            <v>154</v>
          </cell>
          <cell r="I191">
            <v>109430.83769230801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165ID</v>
          </cell>
          <cell r="B192" t="str">
            <v>165</v>
          </cell>
          <cell r="D192">
            <v>237234.29</v>
          </cell>
          <cell r="F192" t="str">
            <v>154SSGCH</v>
          </cell>
          <cell r="G192" t="str">
            <v>154</v>
          </cell>
          <cell r="I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165OR</v>
          </cell>
          <cell r="B193" t="str">
            <v>165</v>
          </cell>
          <cell r="D193">
            <v>722251.52</v>
          </cell>
          <cell r="F193" t="str">
            <v>154UT</v>
          </cell>
          <cell r="G193" t="str">
            <v>154</v>
          </cell>
          <cell r="I193">
            <v>37063650.116922997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165OTHER</v>
          </cell>
          <cell r="B194" t="str">
            <v>165</v>
          </cell>
          <cell r="D194">
            <v>457993.38</v>
          </cell>
          <cell r="F194" t="str">
            <v>154WA</v>
          </cell>
          <cell r="G194" t="str">
            <v>154</v>
          </cell>
          <cell r="I194">
            <v>5989703.0130769201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165SE</v>
          </cell>
          <cell r="B195" t="str">
            <v>165</v>
          </cell>
          <cell r="D195">
            <v>4621990.3600000003</v>
          </cell>
          <cell r="F195" t="str">
            <v>154WYP</v>
          </cell>
          <cell r="G195" t="str">
            <v>154</v>
          </cell>
          <cell r="I195">
            <v>9368196.7915384602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165SG</v>
          </cell>
          <cell r="B196" t="str">
            <v>165</v>
          </cell>
          <cell r="D196">
            <v>5747342.7000000002</v>
          </cell>
          <cell r="F196" t="str">
            <v>154WYU</v>
          </cell>
          <cell r="G196" t="str">
            <v>154</v>
          </cell>
          <cell r="I196">
            <v>1365468.6823076899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165SO</v>
          </cell>
          <cell r="B197" t="str">
            <v>165</v>
          </cell>
          <cell r="D197">
            <v>18118581.23</v>
          </cell>
          <cell r="F197" t="str">
            <v>163SO</v>
          </cell>
          <cell r="G197" t="str">
            <v>163</v>
          </cell>
          <cell r="I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165UT</v>
          </cell>
          <cell r="B198" t="str">
            <v>165</v>
          </cell>
          <cell r="D198">
            <v>2308039.5</v>
          </cell>
          <cell r="F198" t="str">
            <v>165GPS</v>
          </cell>
          <cell r="G198" t="str">
            <v>165</v>
          </cell>
          <cell r="I198">
            <v>4933928.5007692296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182MCA</v>
          </cell>
          <cell r="B199" t="str">
            <v>182M</v>
          </cell>
          <cell r="D199">
            <v>77622.95</v>
          </cell>
          <cell r="F199" t="str">
            <v>165ID</v>
          </cell>
          <cell r="G199" t="str">
            <v>165</v>
          </cell>
          <cell r="I199">
            <v>169761.03307692299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182MID</v>
          </cell>
          <cell r="B200" t="str">
            <v>182M</v>
          </cell>
          <cell r="D200">
            <v>87319.98</v>
          </cell>
          <cell r="F200" t="str">
            <v>165OR</v>
          </cell>
          <cell r="G200" t="str">
            <v>165</v>
          </cell>
          <cell r="I200">
            <v>1473173.65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182MOR</v>
          </cell>
          <cell r="B201" t="str">
            <v>182M</v>
          </cell>
          <cell r="D201">
            <v>-300456.48</v>
          </cell>
          <cell r="F201" t="str">
            <v>165OTHER</v>
          </cell>
          <cell r="G201" t="str">
            <v>165</v>
          </cell>
          <cell r="I201">
            <v>639610.01923076902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182MOTHER</v>
          </cell>
          <cell r="B202" t="str">
            <v>182M</v>
          </cell>
          <cell r="D202">
            <v>157856529.75999999</v>
          </cell>
          <cell r="F202" t="str">
            <v>165SE</v>
          </cell>
          <cell r="G202" t="str">
            <v>165</v>
          </cell>
          <cell r="I202">
            <v>3670237.7376923002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182MSGCT</v>
          </cell>
          <cell r="B203" t="str">
            <v>182M</v>
          </cell>
          <cell r="D203">
            <v>6266873.1399999997</v>
          </cell>
          <cell r="F203" t="str">
            <v>165SG</v>
          </cell>
          <cell r="G203" t="str">
            <v>165</v>
          </cell>
          <cell r="I203">
            <v>4265957.1176923001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182MSO</v>
          </cell>
          <cell r="B204" t="str">
            <v>182M</v>
          </cell>
          <cell r="D204">
            <v>9668109.5500000007</v>
          </cell>
          <cell r="F204" t="str">
            <v>165SO</v>
          </cell>
          <cell r="G204" t="str">
            <v>165</v>
          </cell>
          <cell r="I204">
            <v>16409687.846153799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182MUT</v>
          </cell>
          <cell r="B205" t="str">
            <v>182M</v>
          </cell>
          <cell r="D205">
            <v>2048366.72</v>
          </cell>
          <cell r="F205" t="str">
            <v>165UT</v>
          </cell>
          <cell r="G205" t="str">
            <v>165</v>
          </cell>
          <cell r="I205">
            <v>2316475.4169230699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182MWA</v>
          </cell>
          <cell r="B206" t="str">
            <v>182M</v>
          </cell>
          <cell r="D206">
            <v>11821006.35</v>
          </cell>
          <cell r="F206" t="str">
            <v>165WA</v>
          </cell>
          <cell r="G206" t="str">
            <v>165</v>
          </cell>
          <cell r="I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182MWYP</v>
          </cell>
          <cell r="B207" t="str">
            <v>182M</v>
          </cell>
          <cell r="D207">
            <v>1932673.55</v>
          </cell>
          <cell r="F207" t="str">
            <v>165WYP</v>
          </cell>
          <cell r="G207" t="str">
            <v>165</v>
          </cell>
          <cell r="I207">
            <v>94335.785384614996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182MWYU</v>
          </cell>
          <cell r="B208" t="str">
            <v>182M</v>
          </cell>
          <cell r="D208">
            <v>70531</v>
          </cell>
          <cell r="F208" t="str">
            <v>165WYU</v>
          </cell>
          <cell r="G208" t="str">
            <v>165</v>
          </cell>
          <cell r="I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182WCA</v>
          </cell>
          <cell r="B209" t="str">
            <v>182W</v>
          </cell>
          <cell r="D209">
            <v>0.01</v>
          </cell>
          <cell r="F209" t="str">
            <v>18222OR</v>
          </cell>
          <cell r="G209" t="str">
            <v>18222</v>
          </cell>
          <cell r="I209">
            <v>-435.65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182WID</v>
          </cell>
          <cell r="B210" t="str">
            <v>182W</v>
          </cell>
          <cell r="D210">
            <v>2864033.32</v>
          </cell>
          <cell r="F210" t="str">
            <v>18222TROJD</v>
          </cell>
          <cell r="G210" t="str">
            <v>18222</v>
          </cell>
          <cell r="I210">
            <v>7670.2353846149999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182WOTHER</v>
          </cell>
          <cell r="B211" t="str">
            <v>182W</v>
          </cell>
          <cell r="D211">
            <v>-6233774.4100000001</v>
          </cell>
          <cell r="F211" t="str">
            <v>18222TROJP</v>
          </cell>
          <cell r="G211" t="str">
            <v>18222</v>
          </cell>
          <cell r="I211">
            <v>4961.3615384619998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182WUT</v>
          </cell>
          <cell r="B212" t="str">
            <v>182W</v>
          </cell>
          <cell r="D212">
            <v>21063.62</v>
          </cell>
          <cell r="F212" t="str">
            <v>18222WA</v>
          </cell>
          <cell r="G212" t="str">
            <v>18222</v>
          </cell>
          <cell r="I212">
            <v>-1767.7892307689999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182WWYP</v>
          </cell>
          <cell r="B213" t="str">
            <v>182W</v>
          </cell>
          <cell r="D213">
            <v>104562.86</v>
          </cell>
          <cell r="F213" t="str">
            <v>182MCA</v>
          </cell>
          <cell r="G213" t="str">
            <v>182M</v>
          </cell>
          <cell r="I213">
            <v>174693.453076923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186MOTHER</v>
          </cell>
          <cell r="B214" t="str">
            <v>186M</v>
          </cell>
          <cell r="D214">
            <v>18056462.620000001</v>
          </cell>
          <cell r="F214" t="str">
            <v>182MID</v>
          </cell>
          <cell r="G214" t="str">
            <v>182M</v>
          </cell>
          <cell r="I214">
            <v>146997.34230769199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186MSE</v>
          </cell>
          <cell r="B215" t="str">
            <v>186M</v>
          </cell>
          <cell r="D215">
            <v>14152130.630000001</v>
          </cell>
          <cell r="F215" t="str">
            <v>182MOR</v>
          </cell>
          <cell r="G215" t="str">
            <v>182M</v>
          </cell>
          <cell r="I215">
            <v>-94939.258461538004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186MSG</v>
          </cell>
          <cell r="B216" t="str">
            <v>186M</v>
          </cell>
          <cell r="D216">
            <v>54662629.840000004</v>
          </cell>
          <cell r="F216" t="str">
            <v>182MOTHER</v>
          </cell>
          <cell r="G216" t="str">
            <v>182M</v>
          </cell>
          <cell r="I216">
            <v>124145388.23076899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190BADDEBT</v>
          </cell>
          <cell r="B217" t="str">
            <v>190</v>
          </cell>
          <cell r="D217">
            <v>5515134</v>
          </cell>
          <cell r="F217" t="str">
            <v>182MSE</v>
          </cell>
          <cell r="G217" t="str">
            <v>182M</v>
          </cell>
          <cell r="I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190CA</v>
          </cell>
          <cell r="B218" t="str">
            <v>190</v>
          </cell>
          <cell r="D218">
            <v>9108</v>
          </cell>
          <cell r="F218" t="str">
            <v>182MSG</v>
          </cell>
          <cell r="G218" t="str">
            <v>182M</v>
          </cell>
          <cell r="I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190CN</v>
          </cell>
          <cell r="B219" t="str">
            <v>190</v>
          </cell>
          <cell r="D219">
            <v>28936</v>
          </cell>
          <cell r="F219" t="str">
            <v>182MSGCT</v>
          </cell>
          <cell r="G219" t="str">
            <v>182M</v>
          </cell>
          <cell r="I219">
            <v>6828085.6600000001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190ID</v>
          </cell>
          <cell r="B220" t="str">
            <v>190</v>
          </cell>
          <cell r="D220">
            <v>33477</v>
          </cell>
          <cell r="F220" t="str">
            <v>182MSG-P</v>
          </cell>
          <cell r="G220" t="str">
            <v>182M</v>
          </cell>
          <cell r="I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190OR</v>
          </cell>
          <cell r="B221" t="str">
            <v>190</v>
          </cell>
          <cell r="D221">
            <v>3076478</v>
          </cell>
          <cell r="F221" t="str">
            <v>182MSO</v>
          </cell>
          <cell r="G221" t="str">
            <v>182M</v>
          </cell>
          <cell r="I221">
            <v>8813434.4076923002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190OTHER</v>
          </cell>
          <cell r="B222" t="str">
            <v>190</v>
          </cell>
          <cell r="D222">
            <v>28906635</v>
          </cell>
          <cell r="F222" t="str">
            <v>182MUT</v>
          </cell>
          <cell r="G222" t="str">
            <v>182M</v>
          </cell>
          <cell r="I222">
            <v>2016031.56923076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190SE</v>
          </cell>
          <cell r="B223" t="str">
            <v>190</v>
          </cell>
          <cell r="D223">
            <v>5329967</v>
          </cell>
          <cell r="F223" t="str">
            <v>182MWA</v>
          </cell>
          <cell r="G223" t="str">
            <v>182M</v>
          </cell>
          <cell r="I223">
            <v>13491280.850769199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190SG</v>
          </cell>
          <cell r="B224" t="str">
            <v>190</v>
          </cell>
          <cell r="D224">
            <v>44555610</v>
          </cell>
          <cell r="F224" t="str">
            <v>182MWYP</v>
          </cell>
          <cell r="G224" t="str">
            <v>182M</v>
          </cell>
          <cell r="I224">
            <v>1572408.6446153801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190SNPD</v>
          </cell>
          <cell r="B225" t="str">
            <v>190</v>
          </cell>
          <cell r="D225">
            <v>806637</v>
          </cell>
          <cell r="F225" t="str">
            <v>182MWYU</v>
          </cell>
          <cell r="G225" t="str">
            <v>182M</v>
          </cell>
          <cell r="I225">
            <v>106950.974615385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190SO</v>
          </cell>
          <cell r="B226" t="str">
            <v>190</v>
          </cell>
          <cell r="D226">
            <v>75908699</v>
          </cell>
          <cell r="F226" t="str">
            <v>182WCA</v>
          </cell>
          <cell r="G226" t="str">
            <v>182W</v>
          </cell>
          <cell r="I226">
            <v>0.01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190TROJD</v>
          </cell>
          <cell r="B227" t="str">
            <v>190</v>
          </cell>
          <cell r="D227">
            <v>1917975</v>
          </cell>
          <cell r="F227" t="str">
            <v>182WID</v>
          </cell>
          <cell r="G227" t="str">
            <v>182W</v>
          </cell>
          <cell r="I227">
            <v>3015722.6376923001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190UT</v>
          </cell>
          <cell r="B228" t="str">
            <v>190</v>
          </cell>
          <cell r="D228">
            <v>-30662</v>
          </cell>
          <cell r="F228" t="str">
            <v>182WOTHER</v>
          </cell>
          <cell r="G228" t="str">
            <v>182W</v>
          </cell>
          <cell r="I228">
            <v>-4352918.9707692303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190WA</v>
          </cell>
          <cell r="B229" t="str">
            <v>190</v>
          </cell>
          <cell r="D229">
            <v>1269236</v>
          </cell>
          <cell r="F229" t="str">
            <v>182WUT</v>
          </cell>
          <cell r="G229" t="str">
            <v>182W</v>
          </cell>
          <cell r="I229">
            <v>75961.006153846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190WYP</v>
          </cell>
          <cell r="B230" t="str">
            <v>190</v>
          </cell>
          <cell r="D230">
            <v>103136</v>
          </cell>
          <cell r="F230" t="str">
            <v>182WWYP</v>
          </cell>
          <cell r="G230" t="str">
            <v>182W</v>
          </cell>
          <cell r="I230">
            <v>126975.153846154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2282SO</v>
          </cell>
          <cell r="B231" t="str">
            <v>2282</v>
          </cell>
          <cell r="D231">
            <v>-5468000</v>
          </cell>
          <cell r="F231" t="str">
            <v>182WWYU</v>
          </cell>
          <cell r="G231" t="str">
            <v>182W</v>
          </cell>
          <cell r="I231">
            <v>25.384615385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2283SO</v>
          </cell>
          <cell r="B232" t="str">
            <v>2283</v>
          </cell>
          <cell r="D232">
            <v>-3571206.21</v>
          </cell>
          <cell r="F232" t="str">
            <v>186MDGP</v>
          </cell>
          <cell r="G232" t="str">
            <v>186M</v>
          </cell>
          <cell r="I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22841SG</v>
          </cell>
          <cell r="B233" t="str">
            <v>22841</v>
          </cell>
          <cell r="D233">
            <v>-1480000</v>
          </cell>
          <cell r="F233" t="str">
            <v>186MID</v>
          </cell>
          <cell r="G233" t="str">
            <v>186M</v>
          </cell>
          <cell r="I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230TROJP</v>
          </cell>
          <cell r="B234" t="str">
            <v>230</v>
          </cell>
          <cell r="D234">
            <v>-1766763.12</v>
          </cell>
          <cell r="F234" t="str">
            <v>186MOR</v>
          </cell>
          <cell r="G234" t="str">
            <v>186M</v>
          </cell>
          <cell r="I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252ID</v>
          </cell>
          <cell r="B235" t="str">
            <v>252</v>
          </cell>
          <cell r="D235">
            <v>-492477.26</v>
          </cell>
          <cell r="F235" t="str">
            <v>186MOTHER</v>
          </cell>
          <cell r="G235" t="str">
            <v>186M</v>
          </cell>
          <cell r="I235">
            <v>15492706.625384601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252OR</v>
          </cell>
          <cell r="B236" t="str">
            <v>252</v>
          </cell>
          <cell r="D236">
            <v>-6783580.6799999997</v>
          </cell>
          <cell r="F236" t="str">
            <v>186MSE</v>
          </cell>
          <cell r="G236" t="str">
            <v>186M</v>
          </cell>
          <cell r="I236">
            <v>14232255.1592307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252SG</v>
          </cell>
          <cell r="B237" t="str">
            <v>252</v>
          </cell>
          <cell r="D237">
            <v>-17066557.27</v>
          </cell>
          <cell r="F237" t="str">
            <v>186MSG</v>
          </cell>
          <cell r="G237" t="str">
            <v>186M</v>
          </cell>
          <cell r="I237">
            <v>51827547.938461497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252UT</v>
          </cell>
          <cell r="B238" t="str">
            <v>252</v>
          </cell>
          <cell r="D238">
            <v>-874469.75</v>
          </cell>
          <cell r="F238" t="str">
            <v>186MSO</v>
          </cell>
          <cell r="G238" t="str">
            <v>186M</v>
          </cell>
          <cell r="I238">
            <v>16714.846153846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252WYP</v>
          </cell>
          <cell r="B239" t="str">
            <v>252</v>
          </cell>
          <cell r="D239">
            <v>-90689.55</v>
          </cell>
          <cell r="F239" t="str">
            <v>186MWA</v>
          </cell>
          <cell r="G239" t="str">
            <v>186M</v>
          </cell>
          <cell r="I239">
            <v>6318.9646153849999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252WYU</v>
          </cell>
          <cell r="B240" t="str">
            <v>252</v>
          </cell>
          <cell r="D240">
            <v>-375498.73</v>
          </cell>
          <cell r="F240" t="str">
            <v>186WOTHER</v>
          </cell>
          <cell r="G240" t="str">
            <v>186W</v>
          </cell>
          <cell r="I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25316SE</v>
          </cell>
          <cell r="B241" t="str">
            <v>25316</v>
          </cell>
          <cell r="D241">
            <v>-2777000</v>
          </cell>
          <cell r="F241" t="str">
            <v>190BADDEBT</v>
          </cell>
          <cell r="G241" t="str">
            <v>190</v>
          </cell>
          <cell r="I241">
            <v>3972693.9230769202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25317SE</v>
          </cell>
          <cell r="B242" t="str">
            <v>25317</v>
          </cell>
          <cell r="D242">
            <v>-2023136</v>
          </cell>
          <cell r="F242" t="str">
            <v>190CA</v>
          </cell>
          <cell r="G242" t="str">
            <v>190</v>
          </cell>
          <cell r="I242">
            <v>10423.384615385001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25318SNPPS</v>
          </cell>
          <cell r="B243" t="str">
            <v>25318</v>
          </cell>
          <cell r="D243">
            <v>-273000</v>
          </cell>
          <cell r="F243" t="str">
            <v>190CN</v>
          </cell>
          <cell r="G243" t="str">
            <v>190</v>
          </cell>
          <cell r="I243">
            <v>45806.153846153997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25399CA</v>
          </cell>
          <cell r="B244" t="str">
            <v>25399</v>
          </cell>
          <cell r="D244">
            <v>-206446.7</v>
          </cell>
          <cell r="F244" t="str">
            <v>190DGP</v>
          </cell>
          <cell r="G244" t="str">
            <v>190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25399ID</v>
          </cell>
          <cell r="B245" t="str">
            <v>25399</v>
          </cell>
          <cell r="D245">
            <v>-74663.62</v>
          </cell>
          <cell r="F245" t="str">
            <v>190DGU</v>
          </cell>
          <cell r="G245" t="str">
            <v>190</v>
          </cell>
          <cell r="I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25399OR</v>
          </cell>
          <cell r="B246" t="str">
            <v>25399</v>
          </cell>
          <cell r="D246">
            <v>-2054262.63</v>
          </cell>
          <cell r="F246" t="str">
            <v>190ID</v>
          </cell>
          <cell r="G246" t="str">
            <v>190</v>
          </cell>
          <cell r="I246">
            <v>2575.0769230770002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25399OTHER</v>
          </cell>
          <cell r="B247" t="str">
            <v>25399</v>
          </cell>
          <cell r="D247">
            <v>-117459.25</v>
          </cell>
          <cell r="F247" t="str">
            <v>190OR</v>
          </cell>
          <cell r="G247" t="str">
            <v>190</v>
          </cell>
          <cell r="I247">
            <v>1125503.92307692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25399SE</v>
          </cell>
          <cell r="B248" t="str">
            <v>25399</v>
          </cell>
          <cell r="D248">
            <v>-5006302.5</v>
          </cell>
          <cell r="F248" t="str">
            <v>190OTHER</v>
          </cell>
          <cell r="G248" t="str">
            <v>190</v>
          </cell>
          <cell r="I248">
            <v>17170715.461538401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25399SG</v>
          </cell>
          <cell r="B249" t="str">
            <v>25399</v>
          </cell>
          <cell r="D249">
            <v>-6108142.3099999996</v>
          </cell>
          <cell r="F249" t="str">
            <v>190SE</v>
          </cell>
          <cell r="G249" t="str">
            <v>190</v>
          </cell>
          <cell r="I249">
            <v>-15916588.784615301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25399UT</v>
          </cell>
          <cell r="B250" t="str">
            <v>25399</v>
          </cell>
          <cell r="D250">
            <v>-774611.81</v>
          </cell>
          <cell r="F250" t="str">
            <v>190SG</v>
          </cell>
          <cell r="G250" t="str">
            <v>190</v>
          </cell>
          <cell r="I250">
            <v>43178261.846153803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25399WA</v>
          </cell>
          <cell r="B251" t="str">
            <v>25399</v>
          </cell>
          <cell r="D251">
            <v>-391421.23</v>
          </cell>
          <cell r="F251" t="str">
            <v>190SNP</v>
          </cell>
          <cell r="G251" t="str">
            <v>190</v>
          </cell>
          <cell r="I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25399WYP</v>
          </cell>
          <cell r="B252" t="str">
            <v>25399</v>
          </cell>
          <cell r="D252">
            <v>-176879.31</v>
          </cell>
          <cell r="F252" t="str">
            <v>190SNPD</v>
          </cell>
          <cell r="G252" t="str">
            <v>190</v>
          </cell>
          <cell r="I252">
            <v>1717646.5384615301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254105TROJP</v>
          </cell>
          <cell r="B253" t="str">
            <v>254105</v>
          </cell>
          <cell r="D253">
            <v>-3287058.47</v>
          </cell>
          <cell r="F253" t="str">
            <v>190SO</v>
          </cell>
          <cell r="G253" t="str">
            <v>190</v>
          </cell>
          <cell r="I253">
            <v>71802155.307692304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254ID</v>
          </cell>
          <cell r="B254" t="str">
            <v>254</v>
          </cell>
          <cell r="D254">
            <v>-88211.91</v>
          </cell>
          <cell r="F254" t="str">
            <v>190SSGCT</v>
          </cell>
          <cell r="G254" t="str">
            <v>190</v>
          </cell>
          <cell r="I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254OR</v>
          </cell>
          <cell r="B255" t="str">
            <v>254</v>
          </cell>
          <cell r="D255">
            <v>-5589680.0899999999</v>
          </cell>
          <cell r="F255" t="str">
            <v>190TROJD</v>
          </cell>
          <cell r="G255" t="str">
            <v>190</v>
          </cell>
          <cell r="I255">
            <v>1913310.92307692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254OTHER</v>
          </cell>
          <cell r="B256" t="str">
            <v>254</v>
          </cell>
          <cell r="D256">
            <v>-46762380.469999999</v>
          </cell>
          <cell r="F256" t="str">
            <v>190UT</v>
          </cell>
          <cell r="G256" t="str">
            <v>190</v>
          </cell>
          <cell r="I256">
            <v>14889.307692308001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254UT</v>
          </cell>
          <cell r="B257" t="str">
            <v>254</v>
          </cell>
          <cell r="D257">
            <v>80793.399999999994</v>
          </cell>
          <cell r="F257" t="str">
            <v>190WA</v>
          </cell>
          <cell r="G257" t="str">
            <v>190</v>
          </cell>
          <cell r="I257">
            <v>2956259.2307692301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254WA</v>
          </cell>
          <cell r="B258" t="str">
            <v>254</v>
          </cell>
          <cell r="D258">
            <v>85.71</v>
          </cell>
          <cell r="F258" t="str">
            <v>190WYP</v>
          </cell>
          <cell r="G258" t="str">
            <v>190</v>
          </cell>
          <cell r="I258">
            <v>7933.615384615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254WYP</v>
          </cell>
          <cell r="B259" t="str">
            <v>254</v>
          </cell>
          <cell r="D259">
            <v>-271760.96000000002</v>
          </cell>
          <cell r="F259" t="str">
            <v>2281SO</v>
          </cell>
          <cell r="G259" t="str">
            <v>2281</v>
          </cell>
          <cell r="I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255ITC84</v>
          </cell>
          <cell r="B260" t="str">
            <v>255</v>
          </cell>
          <cell r="D260">
            <v>-581729</v>
          </cell>
          <cell r="F260" t="str">
            <v>2282SO</v>
          </cell>
          <cell r="G260" t="str">
            <v>2282</v>
          </cell>
          <cell r="I260">
            <v>-7138254.6923076902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255ITC85</v>
          </cell>
          <cell r="B261" t="str">
            <v>255</v>
          </cell>
          <cell r="D261">
            <v>-1686778</v>
          </cell>
          <cell r="F261" t="str">
            <v>2283SO</v>
          </cell>
          <cell r="G261" t="str">
            <v>2283</v>
          </cell>
          <cell r="I261">
            <v>-3360336.8453846099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255ITC86</v>
          </cell>
          <cell r="B262" t="str">
            <v>255</v>
          </cell>
          <cell r="D262">
            <v>-986511</v>
          </cell>
          <cell r="F262" t="str">
            <v>22841SE</v>
          </cell>
          <cell r="G262" t="str">
            <v>22841</v>
          </cell>
          <cell r="I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255ITC88</v>
          </cell>
          <cell r="B263" t="str">
            <v>255</v>
          </cell>
          <cell r="D263">
            <v>-162990</v>
          </cell>
          <cell r="F263" t="str">
            <v>22841SG</v>
          </cell>
          <cell r="G263" t="str">
            <v>22841</v>
          </cell>
          <cell r="I263">
            <v>-1493846.15384615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255ITC89</v>
          </cell>
          <cell r="B264" t="str">
            <v>255</v>
          </cell>
          <cell r="D264">
            <v>-368956</v>
          </cell>
          <cell r="F264" t="str">
            <v>22842TROJD</v>
          </cell>
          <cell r="G264" t="str">
            <v>22842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255ITC90</v>
          </cell>
          <cell r="B265" t="str">
            <v>255</v>
          </cell>
          <cell r="D265">
            <v>-258354</v>
          </cell>
          <cell r="F265" t="str">
            <v>230TROJP</v>
          </cell>
          <cell r="G265" t="str">
            <v>230</v>
          </cell>
          <cell r="I265">
            <v>-1667997.4276922999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281SG</v>
          </cell>
          <cell r="B266" t="str">
            <v>281</v>
          </cell>
          <cell r="D266">
            <v>-164676925</v>
          </cell>
          <cell r="F266" t="str">
            <v>252CA</v>
          </cell>
          <cell r="G266" t="str">
            <v>252</v>
          </cell>
          <cell r="I266">
            <v>-2443.4615384620001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282DITBAL</v>
          </cell>
          <cell r="B267" t="str">
            <v>282</v>
          </cell>
          <cell r="D267">
            <v>-3214526340</v>
          </cell>
          <cell r="F267" t="str">
            <v>252CN</v>
          </cell>
          <cell r="G267" t="str">
            <v>252</v>
          </cell>
          <cell r="I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282SE</v>
          </cell>
          <cell r="B268" t="str">
            <v>282</v>
          </cell>
          <cell r="D268">
            <v>-5083668</v>
          </cell>
          <cell r="F268" t="str">
            <v>252ID</v>
          </cell>
          <cell r="G268" t="str">
            <v>252</v>
          </cell>
          <cell r="I268">
            <v>-545806.81615384598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282SG</v>
          </cell>
          <cell r="B269" t="str">
            <v>282</v>
          </cell>
          <cell r="D269">
            <v>-4697203</v>
          </cell>
          <cell r="F269" t="str">
            <v>252OR</v>
          </cell>
          <cell r="G269" t="str">
            <v>252</v>
          </cell>
          <cell r="I269">
            <v>-4377149.5846153796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282SO</v>
          </cell>
          <cell r="B270" t="str">
            <v>282</v>
          </cell>
          <cell r="D270">
            <v>23436641</v>
          </cell>
          <cell r="F270" t="str">
            <v>252SG</v>
          </cell>
          <cell r="G270" t="str">
            <v>252</v>
          </cell>
          <cell r="I270">
            <v>-13097480.7899999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283CA</v>
          </cell>
          <cell r="B271" t="str">
            <v>283</v>
          </cell>
          <cell r="D271">
            <v>245980</v>
          </cell>
          <cell r="F271" t="str">
            <v>252UT</v>
          </cell>
          <cell r="G271" t="str">
            <v>252</v>
          </cell>
          <cell r="I271">
            <v>-2896426.4230769202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283GPS</v>
          </cell>
          <cell r="B272" t="str">
            <v>283</v>
          </cell>
          <cell r="D272">
            <v>-5821396</v>
          </cell>
          <cell r="F272" t="str">
            <v>252WA</v>
          </cell>
          <cell r="G272" t="str">
            <v>252</v>
          </cell>
          <cell r="I272">
            <v>-3171.7930769230002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283ID</v>
          </cell>
          <cell r="B273" t="str">
            <v>283</v>
          </cell>
          <cell r="D273">
            <v>-614544</v>
          </cell>
          <cell r="F273" t="str">
            <v>252WYP</v>
          </cell>
          <cell r="G273" t="str">
            <v>252</v>
          </cell>
          <cell r="I273">
            <v>-766330.44230769295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283OR</v>
          </cell>
          <cell r="B274" t="str">
            <v>283</v>
          </cell>
          <cell r="D274">
            <v>1894728</v>
          </cell>
          <cell r="F274" t="str">
            <v>252WYU</v>
          </cell>
          <cell r="G274" t="str">
            <v>252</v>
          </cell>
          <cell r="I274">
            <v>-2405545.3907692302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283OTHER</v>
          </cell>
          <cell r="B275" t="str">
            <v>283</v>
          </cell>
          <cell r="D275">
            <v>-74046706.790000007</v>
          </cell>
          <cell r="F275" t="str">
            <v>25316SE</v>
          </cell>
          <cell r="G275" t="str">
            <v>25316</v>
          </cell>
          <cell r="I275">
            <v>-2737461.5384615301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283SE</v>
          </cell>
          <cell r="B276" t="str">
            <v>283</v>
          </cell>
          <cell r="D276">
            <v>-2611320</v>
          </cell>
          <cell r="F276" t="str">
            <v>25317SE</v>
          </cell>
          <cell r="G276" t="str">
            <v>25317</v>
          </cell>
          <cell r="I276">
            <v>-2009749.6923076899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283SG</v>
          </cell>
          <cell r="B277" t="str">
            <v>283</v>
          </cell>
          <cell r="D277">
            <v>-2807889</v>
          </cell>
          <cell r="F277" t="str">
            <v>25318SNPPS</v>
          </cell>
          <cell r="G277" t="str">
            <v>25318</v>
          </cell>
          <cell r="I277">
            <v>-273000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283SGCT</v>
          </cell>
          <cell r="B278" t="str">
            <v>283</v>
          </cell>
          <cell r="D278">
            <v>-2378341</v>
          </cell>
          <cell r="F278" t="str">
            <v>25325SE</v>
          </cell>
          <cell r="G278" t="str">
            <v>25325</v>
          </cell>
          <cell r="I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283SNP</v>
          </cell>
          <cell r="B279" t="str">
            <v>283</v>
          </cell>
          <cell r="D279">
            <v>-3672481</v>
          </cell>
          <cell r="F279" t="str">
            <v>25399CA</v>
          </cell>
          <cell r="G279" t="str">
            <v>25399</v>
          </cell>
          <cell r="I279">
            <v>-217971.95076923101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283SO</v>
          </cell>
          <cell r="B280" t="str">
            <v>283</v>
          </cell>
          <cell r="D280">
            <v>-8742187</v>
          </cell>
          <cell r="F280" t="str">
            <v>25399ID</v>
          </cell>
          <cell r="G280" t="str">
            <v>25399</v>
          </cell>
          <cell r="I280">
            <v>-67986.897692308004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283UT</v>
          </cell>
          <cell r="B281" t="str">
            <v>283</v>
          </cell>
          <cell r="D281">
            <v>-2932606</v>
          </cell>
          <cell r="F281" t="str">
            <v>25399OR</v>
          </cell>
          <cell r="G281" t="str">
            <v>25399</v>
          </cell>
          <cell r="I281">
            <v>-1681008.49230769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283WA</v>
          </cell>
          <cell r="B282" t="str">
            <v>283</v>
          </cell>
          <cell r="D282">
            <v>-4409804</v>
          </cell>
          <cell r="F282" t="str">
            <v>25399OTHER</v>
          </cell>
          <cell r="G282" t="str">
            <v>25399</v>
          </cell>
          <cell r="I282">
            <v>-187563.94230769199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283WYP</v>
          </cell>
          <cell r="B283" t="str">
            <v>283</v>
          </cell>
          <cell r="D283">
            <v>-362621</v>
          </cell>
          <cell r="F283" t="str">
            <v>25399SE</v>
          </cell>
          <cell r="G283" t="str">
            <v>25399</v>
          </cell>
          <cell r="I283">
            <v>-2814249.7384615298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283WYU</v>
          </cell>
          <cell r="B284" t="str">
            <v>283</v>
          </cell>
          <cell r="D284">
            <v>-397615</v>
          </cell>
          <cell r="F284" t="str">
            <v>25399SG</v>
          </cell>
          <cell r="G284" t="str">
            <v>25399</v>
          </cell>
          <cell r="I284">
            <v>-7487772.1369230701</v>
          </cell>
        </row>
        <row r="285">
          <cell r="A285" t="str">
            <v>302DGU</v>
          </cell>
          <cell r="B285" t="str">
            <v>302</v>
          </cell>
          <cell r="D285">
            <v>600993.05000000005</v>
          </cell>
          <cell r="F285" t="str">
            <v>25399SO</v>
          </cell>
          <cell r="G285" t="str">
            <v>25399</v>
          </cell>
          <cell r="I285">
            <v>0</v>
          </cell>
        </row>
        <row r="286">
          <cell r="A286" t="str">
            <v>302ID</v>
          </cell>
          <cell r="B286" t="str">
            <v>302</v>
          </cell>
          <cell r="D286">
            <v>1000000</v>
          </cell>
          <cell r="F286" t="str">
            <v>25399UT</v>
          </cell>
          <cell r="G286" t="str">
            <v>25399</v>
          </cell>
          <cell r="I286">
            <v>-691559.30769230798</v>
          </cell>
        </row>
        <row r="287">
          <cell r="A287" t="str">
            <v>302SG</v>
          </cell>
          <cell r="B287" t="str">
            <v>302</v>
          </cell>
          <cell r="D287">
            <v>10265664.720000001</v>
          </cell>
          <cell r="F287" t="str">
            <v>25399WA</v>
          </cell>
          <cell r="G287" t="str">
            <v>25399</v>
          </cell>
          <cell r="I287">
            <v>-367985.05230769201</v>
          </cell>
        </row>
        <row r="288">
          <cell r="A288" t="str">
            <v>302SG-P</v>
          </cell>
          <cell r="B288" t="str">
            <v>302</v>
          </cell>
          <cell r="D288">
            <v>173622223.97</v>
          </cell>
          <cell r="F288" t="str">
            <v>25399WYP</v>
          </cell>
          <cell r="G288" t="str">
            <v>25399</v>
          </cell>
          <cell r="I288">
            <v>-143093.422307692</v>
          </cell>
        </row>
        <row r="289">
          <cell r="A289" t="str">
            <v>302SG-U</v>
          </cell>
          <cell r="B289" t="str">
            <v>302</v>
          </cell>
          <cell r="D289">
            <v>9189362.9600000009</v>
          </cell>
          <cell r="F289" t="str">
            <v>25399WYU</v>
          </cell>
          <cell r="G289" t="str">
            <v>25399</v>
          </cell>
          <cell r="I289">
            <v>0</v>
          </cell>
        </row>
        <row r="290">
          <cell r="A290" t="str">
            <v>303CA</v>
          </cell>
          <cell r="B290" t="str">
            <v>303</v>
          </cell>
          <cell r="D290">
            <v>216406.51</v>
          </cell>
          <cell r="F290" t="str">
            <v>254105TROJP</v>
          </cell>
          <cell r="G290" t="str">
            <v>254105</v>
          </cell>
          <cell r="I290">
            <v>-3461392.1623076899</v>
          </cell>
        </row>
        <row r="291">
          <cell r="A291" t="str">
            <v>303CN</v>
          </cell>
          <cell r="B291" t="str">
            <v>303</v>
          </cell>
          <cell r="D291">
            <v>122415103.84999999</v>
          </cell>
          <cell r="F291" t="str">
            <v>254CA</v>
          </cell>
          <cell r="G291" t="str">
            <v>254</v>
          </cell>
          <cell r="I291">
            <v>-577.66153846199995</v>
          </cell>
        </row>
        <row r="292">
          <cell r="A292" t="str">
            <v>303ID</v>
          </cell>
          <cell r="B292" t="str">
            <v>303</v>
          </cell>
          <cell r="D292">
            <v>427592.77</v>
          </cell>
          <cell r="F292" t="str">
            <v>254ID</v>
          </cell>
          <cell r="G292" t="str">
            <v>254</v>
          </cell>
          <cell r="I292">
            <v>-36931.915384615</v>
          </cell>
        </row>
        <row r="293">
          <cell r="A293" t="str">
            <v>303OR</v>
          </cell>
          <cell r="B293" t="str">
            <v>303</v>
          </cell>
          <cell r="D293">
            <v>1853709.42</v>
          </cell>
          <cell r="F293" t="str">
            <v>254OR</v>
          </cell>
          <cell r="G293" t="str">
            <v>254</v>
          </cell>
          <cell r="I293">
            <v>-2509664.68846153</v>
          </cell>
        </row>
        <row r="294">
          <cell r="A294" t="str">
            <v>303SE</v>
          </cell>
          <cell r="B294" t="str">
            <v>303</v>
          </cell>
          <cell r="D294">
            <v>3657814.99</v>
          </cell>
          <cell r="F294" t="str">
            <v>254OTHER</v>
          </cell>
          <cell r="G294" t="str">
            <v>254</v>
          </cell>
          <cell r="I294">
            <v>-24203940.6523076</v>
          </cell>
        </row>
        <row r="295">
          <cell r="A295" t="str">
            <v>303SG</v>
          </cell>
          <cell r="B295" t="str">
            <v>303</v>
          </cell>
          <cell r="D295">
            <v>134931898.78999999</v>
          </cell>
          <cell r="F295" t="str">
            <v>254SE</v>
          </cell>
          <cell r="G295" t="str">
            <v>254</v>
          </cell>
          <cell r="I295">
            <v>-3405.3261538460001</v>
          </cell>
        </row>
        <row r="296">
          <cell r="A296" t="str">
            <v>303SO</v>
          </cell>
          <cell r="B296" t="str">
            <v>303</v>
          </cell>
          <cell r="D296">
            <v>378787178.37</v>
          </cell>
          <cell r="F296" t="str">
            <v>254SO</v>
          </cell>
          <cell r="G296" t="str">
            <v>254</v>
          </cell>
          <cell r="I296">
            <v>0</v>
          </cell>
        </row>
        <row r="297">
          <cell r="A297" t="str">
            <v>303UT</v>
          </cell>
          <cell r="B297" t="str">
            <v>303</v>
          </cell>
          <cell r="D297">
            <v>2999076.27</v>
          </cell>
          <cell r="F297" t="str">
            <v>254UT</v>
          </cell>
          <cell r="G297" t="str">
            <v>254</v>
          </cell>
          <cell r="I297">
            <v>-642171.55230769201</v>
          </cell>
        </row>
        <row r="298">
          <cell r="A298" t="str">
            <v>303WA</v>
          </cell>
          <cell r="B298" t="str">
            <v>303</v>
          </cell>
          <cell r="D298">
            <v>627213.80000000005</v>
          </cell>
          <cell r="F298" t="str">
            <v>254WA</v>
          </cell>
          <cell r="G298" t="str">
            <v>254</v>
          </cell>
          <cell r="I298">
            <v>85.71</v>
          </cell>
        </row>
        <row r="299">
          <cell r="A299" t="str">
            <v>303WYP</v>
          </cell>
          <cell r="B299" t="str">
            <v>303</v>
          </cell>
          <cell r="D299">
            <v>1467706.09</v>
          </cell>
          <cell r="F299" t="str">
            <v>254WYP</v>
          </cell>
          <cell r="G299" t="str">
            <v>254</v>
          </cell>
          <cell r="I299">
            <v>-108140.17307692301</v>
          </cell>
        </row>
        <row r="300">
          <cell r="A300" t="str">
            <v>310DGP</v>
          </cell>
          <cell r="B300" t="str">
            <v>310</v>
          </cell>
          <cell r="D300">
            <v>2328228.2400000002</v>
          </cell>
          <cell r="F300" t="str">
            <v>255DGU</v>
          </cell>
          <cell r="G300" t="str">
            <v>255</v>
          </cell>
          <cell r="I300">
            <v>0</v>
          </cell>
        </row>
        <row r="301">
          <cell r="A301" t="str">
            <v>310DGU</v>
          </cell>
          <cell r="B301" t="str">
            <v>310</v>
          </cell>
          <cell r="D301">
            <v>34798445.670000002</v>
          </cell>
          <cell r="F301" t="str">
            <v>255ITC84</v>
          </cell>
          <cell r="G301" t="str">
            <v>255</v>
          </cell>
          <cell r="I301">
            <v>-917373.61538461503</v>
          </cell>
        </row>
        <row r="302">
          <cell r="A302" t="str">
            <v>310SG</v>
          </cell>
          <cell r="B302" t="str">
            <v>310</v>
          </cell>
          <cell r="D302">
            <v>53412166.560000002</v>
          </cell>
          <cell r="F302" t="str">
            <v>255ITC85</v>
          </cell>
          <cell r="G302" t="str">
            <v>255</v>
          </cell>
          <cell r="I302">
            <v>-2078354.15384615</v>
          </cell>
        </row>
        <row r="303">
          <cell r="A303" t="str">
            <v>310SSGCH</v>
          </cell>
          <cell r="B303" t="str">
            <v>310</v>
          </cell>
          <cell r="D303">
            <v>2468743.16</v>
          </cell>
          <cell r="F303" t="str">
            <v>255ITC86</v>
          </cell>
          <cell r="G303" t="str">
            <v>255</v>
          </cell>
          <cell r="I303">
            <v>-1128794.07692307</v>
          </cell>
        </row>
        <row r="304">
          <cell r="A304" t="str">
            <v>311DGP</v>
          </cell>
          <cell r="B304" t="str">
            <v>311</v>
          </cell>
          <cell r="D304">
            <v>233549895.03999999</v>
          </cell>
          <cell r="F304" t="str">
            <v>255ITC88</v>
          </cell>
          <cell r="G304" t="str">
            <v>255</v>
          </cell>
          <cell r="I304">
            <v>-180083.07692307699</v>
          </cell>
        </row>
        <row r="305">
          <cell r="A305" t="str">
            <v>311DGU</v>
          </cell>
          <cell r="B305" t="str">
            <v>311</v>
          </cell>
          <cell r="D305">
            <v>324768658.68000001</v>
          </cell>
          <cell r="F305" t="str">
            <v>255ITC89</v>
          </cell>
          <cell r="G305" t="str">
            <v>255</v>
          </cell>
          <cell r="I305">
            <v>-402941.38461538497</v>
          </cell>
        </row>
        <row r="306">
          <cell r="A306" t="str">
            <v>311SG</v>
          </cell>
          <cell r="B306" t="str">
            <v>311</v>
          </cell>
          <cell r="D306">
            <v>320717095.33999997</v>
          </cell>
          <cell r="F306" t="str">
            <v>255ITC90</v>
          </cell>
          <cell r="G306" t="str">
            <v>255</v>
          </cell>
          <cell r="I306">
            <v>-274955.53846153797</v>
          </cell>
        </row>
        <row r="307">
          <cell r="A307" t="str">
            <v>311SSGCH</v>
          </cell>
          <cell r="B307" t="str">
            <v>311</v>
          </cell>
          <cell r="D307">
            <v>59823656.619999997</v>
          </cell>
          <cell r="F307" t="str">
            <v>281DGP</v>
          </cell>
          <cell r="G307" t="str">
            <v>281</v>
          </cell>
          <cell r="I307">
            <v>0</v>
          </cell>
        </row>
        <row r="308">
          <cell r="A308" t="str">
            <v>312DGP</v>
          </cell>
          <cell r="B308" t="str">
            <v>312</v>
          </cell>
          <cell r="D308">
            <v>627406560.94000006</v>
          </cell>
          <cell r="F308" t="str">
            <v>281SG</v>
          </cell>
          <cell r="G308" t="str">
            <v>281</v>
          </cell>
          <cell r="I308">
            <v>-74634102.769230694</v>
          </cell>
        </row>
        <row r="309">
          <cell r="A309" t="str">
            <v>312DGU</v>
          </cell>
          <cell r="B309" t="str">
            <v>312</v>
          </cell>
          <cell r="D309">
            <v>578271137.98000002</v>
          </cell>
          <cell r="F309" t="str">
            <v>282DGP</v>
          </cell>
          <cell r="G309" t="str">
            <v>282</v>
          </cell>
          <cell r="I309">
            <v>0</v>
          </cell>
        </row>
        <row r="310">
          <cell r="A310" t="str">
            <v>312SG</v>
          </cell>
          <cell r="B310" t="str">
            <v>312</v>
          </cell>
          <cell r="D310">
            <v>2341513408.3699999</v>
          </cell>
          <cell r="F310" t="str">
            <v>282DITBAL</v>
          </cell>
          <cell r="G310" t="str">
            <v>282</v>
          </cell>
          <cell r="I310">
            <v>-3075199651.6153798</v>
          </cell>
        </row>
        <row r="311">
          <cell r="A311" t="str">
            <v>312SSGCH</v>
          </cell>
          <cell r="B311" t="str">
            <v>312</v>
          </cell>
          <cell r="D311">
            <v>325922912.70999998</v>
          </cell>
          <cell r="F311" t="str">
            <v>282FERC</v>
          </cell>
          <cell r="G311" t="str">
            <v>282</v>
          </cell>
          <cell r="I311">
            <v>0</v>
          </cell>
        </row>
        <row r="312">
          <cell r="A312" t="str">
            <v>314DGP</v>
          </cell>
          <cell r="B312" t="str">
            <v>314</v>
          </cell>
          <cell r="D312">
            <v>124657121.84999999</v>
          </cell>
          <cell r="F312" t="str">
            <v>282ID</v>
          </cell>
          <cell r="G312" t="str">
            <v>282</v>
          </cell>
          <cell r="I312">
            <v>0</v>
          </cell>
        </row>
        <row r="313">
          <cell r="A313" t="str">
            <v>314DGU</v>
          </cell>
          <cell r="B313" t="str">
            <v>314</v>
          </cell>
          <cell r="D313">
            <v>140689833.18000001</v>
          </cell>
          <cell r="F313" t="str">
            <v>282OR</v>
          </cell>
          <cell r="G313" t="str">
            <v>282</v>
          </cell>
          <cell r="I313">
            <v>0</v>
          </cell>
        </row>
        <row r="314">
          <cell r="A314" t="str">
            <v>314SG</v>
          </cell>
          <cell r="B314" t="str">
            <v>314</v>
          </cell>
          <cell r="D314">
            <v>620484588.59000003</v>
          </cell>
          <cell r="F314" t="str">
            <v>282OTHER</v>
          </cell>
          <cell r="G314" t="str">
            <v>282</v>
          </cell>
          <cell r="I314">
            <v>0</v>
          </cell>
        </row>
        <row r="315">
          <cell r="A315" t="str">
            <v>314SSGCH</v>
          </cell>
          <cell r="B315" t="str">
            <v>314</v>
          </cell>
          <cell r="D315">
            <v>66047987.369999997</v>
          </cell>
          <cell r="F315" t="str">
            <v>282SE</v>
          </cell>
          <cell r="G315" t="str">
            <v>282</v>
          </cell>
          <cell r="I315">
            <v>-5484055.6153846104</v>
          </cell>
        </row>
        <row r="316">
          <cell r="A316" t="str">
            <v>315DGP</v>
          </cell>
          <cell r="B316" t="str">
            <v>315</v>
          </cell>
          <cell r="D316">
            <v>86811034.870000005</v>
          </cell>
          <cell r="F316" t="str">
            <v>282SG</v>
          </cell>
          <cell r="G316" t="str">
            <v>282</v>
          </cell>
          <cell r="I316">
            <v>-4978924</v>
          </cell>
        </row>
        <row r="317">
          <cell r="A317" t="str">
            <v>315DGU</v>
          </cell>
          <cell r="B317" t="str">
            <v>315</v>
          </cell>
          <cell r="D317">
            <v>137395183.44999999</v>
          </cell>
          <cell r="F317" t="str">
            <v>282SO</v>
          </cell>
          <cell r="G317" t="str">
            <v>282</v>
          </cell>
          <cell r="I317">
            <v>28588476.384615298</v>
          </cell>
        </row>
        <row r="318">
          <cell r="A318" t="str">
            <v>315SG</v>
          </cell>
          <cell r="B318" t="str">
            <v>315</v>
          </cell>
          <cell r="D318">
            <v>137398743.68000001</v>
          </cell>
          <cell r="F318" t="str">
            <v>282WYP</v>
          </cell>
          <cell r="G318" t="str">
            <v>282</v>
          </cell>
          <cell r="I318">
            <v>0</v>
          </cell>
        </row>
        <row r="319">
          <cell r="A319" t="str">
            <v>315SSGCH</v>
          </cell>
          <cell r="B319" t="str">
            <v>315</v>
          </cell>
          <cell r="D319">
            <v>66675755.640000001</v>
          </cell>
          <cell r="F319" t="str">
            <v>283CA</v>
          </cell>
          <cell r="G319" t="str">
            <v>283</v>
          </cell>
          <cell r="I319">
            <v>57734.384615385003</v>
          </cell>
        </row>
        <row r="320">
          <cell r="A320" t="str">
            <v>316DGP</v>
          </cell>
          <cell r="B320" t="str">
            <v>316</v>
          </cell>
          <cell r="D320">
            <v>4684595.9800000004</v>
          </cell>
          <cell r="F320" t="str">
            <v>283GPS</v>
          </cell>
          <cell r="G320" t="str">
            <v>283</v>
          </cell>
          <cell r="I320">
            <v>-7400760.7692307597</v>
          </cell>
        </row>
        <row r="321">
          <cell r="A321" t="str">
            <v>316DGU</v>
          </cell>
          <cell r="B321" t="str">
            <v>316</v>
          </cell>
          <cell r="D321">
            <v>5085196.9400000004</v>
          </cell>
          <cell r="F321" t="str">
            <v>283ID</v>
          </cell>
          <cell r="G321" t="str">
            <v>283</v>
          </cell>
          <cell r="I321">
            <v>-1100568.3076923001</v>
          </cell>
        </row>
        <row r="322">
          <cell r="A322" t="str">
            <v>316SG</v>
          </cell>
          <cell r="B322" t="str">
            <v>316</v>
          </cell>
          <cell r="D322">
            <v>19446757.73</v>
          </cell>
          <cell r="F322" t="str">
            <v>283OR</v>
          </cell>
          <cell r="G322" t="str">
            <v>283</v>
          </cell>
          <cell r="I322">
            <v>2034475.6923076899</v>
          </cell>
        </row>
        <row r="323">
          <cell r="A323" t="str">
            <v>316SSGCH</v>
          </cell>
          <cell r="B323" t="str">
            <v>316</v>
          </cell>
          <cell r="D323">
            <v>4155951.08</v>
          </cell>
          <cell r="F323" t="str">
            <v>283OTHER</v>
          </cell>
          <cell r="G323" t="str">
            <v>283</v>
          </cell>
          <cell r="I323">
            <v>-50444304.639230698</v>
          </cell>
        </row>
        <row r="324">
          <cell r="A324" t="str">
            <v>330DGP</v>
          </cell>
          <cell r="B324" t="str">
            <v>330</v>
          </cell>
          <cell r="D324">
            <v>10537838.68</v>
          </cell>
          <cell r="F324" t="str">
            <v>283SE</v>
          </cell>
          <cell r="G324" t="str">
            <v>283</v>
          </cell>
          <cell r="I324">
            <v>-8415099.1384615395</v>
          </cell>
        </row>
        <row r="325">
          <cell r="A325" t="str">
            <v>330DGU</v>
          </cell>
          <cell r="B325" t="str">
            <v>330</v>
          </cell>
          <cell r="D325">
            <v>5268399.3600000003</v>
          </cell>
          <cell r="F325" t="str">
            <v>283SG</v>
          </cell>
          <cell r="G325" t="str">
            <v>283</v>
          </cell>
          <cell r="I325">
            <v>-2427376.3846153799</v>
          </cell>
        </row>
        <row r="326">
          <cell r="A326" t="str">
            <v>330SG-P</v>
          </cell>
          <cell r="B326" t="str">
            <v>330</v>
          </cell>
          <cell r="D326">
            <v>9571662.0099999998</v>
          </cell>
          <cell r="F326" t="str">
            <v>283SGCT</v>
          </cell>
          <cell r="G326" t="str">
            <v>283</v>
          </cell>
          <cell r="I326">
            <v>-2771545.9230769202</v>
          </cell>
        </row>
        <row r="327">
          <cell r="A327" t="str">
            <v>330SG-U</v>
          </cell>
          <cell r="B327" t="str">
            <v>330</v>
          </cell>
          <cell r="D327">
            <v>672873.25</v>
          </cell>
          <cell r="F327" t="str">
            <v>283SNP</v>
          </cell>
          <cell r="G327" t="str">
            <v>283</v>
          </cell>
          <cell r="I327">
            <v>-4292486.8461538404</v>
          </cell>
        </row>
        <row r="328">
          <cell r="A328" t="str">
            <v>331DGP</v>
          </cell>
          <cell r="B328" t="str">
            <v>331</v>
          </cell>
          <cell r="D328">
            <v>20732695.190000001</v>
          </cell>
          <cell r="F328" t="str">
            <v>283SO</v>
          </cell>
          <cell r="G328" t="str">
            <v>283</v>
          </cell>
          <cell r="I328">
            <v>-10429085.3846153</v>
          </cell>
        </row>
        <row r="329">
          <cell r="A329" t="str">
            <v>331DGU</v>
          </cell>
          <cell r="B329" t="str">
            <v>331</v>
          </cell>
          <cell r="D329">
            <v>5246815.95</v>
          </cell>
          <cell r="F329" t="str">
            <v>283TROJD</v>
          </cell>
          <cell r="G329" t="str">
            <v>283</v>
          </cell>
          <cell r="I329">
            <v>0</v>
          </cell>
        </row>
        <row r="330">
          <cell r="A330" t="str">
            <v>331SG-P</v>
          </cell>
          <cell r="B330" t="str">
            <v>331</v>
          </cell>
          <cell r="D330">
            <v>106161423.03</v>
          </cell>
          <cell r="F330" t="str">
            <v>283UT</v>
          </cell>
          <cell r="G330" t="str">
            <v>283</v>
          </cell>
          <cell r="I330">
            <v>-796644.07692307699</v>
          </cell>
        </row>
        <row r="331">
          <cell r="A331" t="str">
            <v>331SG-U</v>
          </cell>
          <cell r="B331" t="str">
            <v>331</v>
          </cell>
          <cell r="D331">
            <v>8782559</v>
          </cell>
          <cell r="F331" t="str">
            <v>283WA</v>
          </cell>
          <cell r="G331" t="str">
            <v>283</v>
          </cell>
          <cell r="I331">
            <v>-5855607.5253846096</v>
          </cell>
        </row>
        <row r="332">
          <cell r="A332" t="str">
            <v>332DGP</v>
          </cell>
          <cell r="B332" t="str">
            <v>332</v>
          </cell>
          <cell r="D332">
            <v>148261349.11000001</v>
          </cell>
          <cell r="F332" t="str">
            <v>283WYP</v>
          </cell>
          <cell r="G332" t="str">
            <v>283</v>
          </cell>
          <cell r="I332">
            <v>-540506.92307692301</v>
          </cell>
        </row>
        <row r="333">
          <cell r="A333" t="str">
            <v>332DGU</v>
          </cell>
          <cell r="B333" t="str">
            <v>332</v>
          </cell>
          <cell r="D333">
            <v>19539091.68</v>
          </cell>
          <cell r="F333" t="str">
            <v>283WYU</v>
          </cell>
          <cell r="G333" t="str">
            <v>283</v>
          </cell>
          <cell r="I333">
            <v>153145.538461538</v>
          </cell>
        </row>
        <row r="334">
          <cell r="A334" t="str">
            <v>332SG-P</v>
          </cell>
          <cell r="B334" t="str">
            <v>332</v>
          </cell>
          <cell r="D334">
            <v>134626015.68000001</v>
          </cell>
          <cell r="F334" t="str">
            <v>302DGU</v>
          </cell>
          <cell r="G334" t="str">
            <v>302</v>
          </cell>
          <cell r="I334">
            <v>600993.05000000005</v>
          </cell>
        </row>
        <row r="335">
          <cell r="A335" t="str">
            <v>332SG-U</v>
          </cell>
          <cell r="B335" t="str">
            <v>332</v>
          </cell>
          <cell r="D335">
            <v>53507795.909999996</v>
          </cell>
          <cell r="F335" t="str">
            <v>302ID</v>
          </cell>
          <cell r="G335" t="str">
            <v>302</v>
          </cell>
          <cell r="I335">
            <v>1000000</v>
          </cell>
        </row>
        <row r="336">
          <cell r="A336" t="str">
            <v>333DGP</v>
          </cell>
          <cell r="B336" t="str">
            <v>333</v>
          </cell>
          <cell r="D336">
            <v>30166203.309999999</v>
          </cell>
          <cell r="F336" t="str">
            <v>302SG</v>
          </cell>
          <cell r="G336" t="str">
            <v>302</v>
          </cell>
          <cell r="I336">
            <v>11051487.1507692</v>
          </cell>
        </row>
        <row r="337">
          <cell r="A337" t="str">
            <v>333DGU</v>
          </cell>
          <cell r="B337" t="str">
            <v>333</v>
          </cell>
          <cell r="D337">
            <v>8444612.8800000008</v>
          </cell>
          <cell r="F337" t="str">
            <v>302SG-P</v>
          </cell>
          <cell r="G337" t="str">
            <v>302</v>
          </cell>
          <cell r="I337">
            <v>173625008.02538401</v>
          </cell>
        </row>
        <row r="338">
          <cell r="A338" t="str">
            <v>333SG-P</v>
          </cell>
          <cell r="B338" t="str">
            <v>333</v>
          </cell>
          <cell r="D338">
            <v>50185008.490000002</v>
          </cell>
          <cell r="F338" t="str">
            <v>302SG-U</v>
          </cell>
          <cell r="G338" t="str">
            <v>302</v>
          </cell>
          <cell r="I338">
            <v>9197267.3676923104</v>
          </cell>
        </row>
        <row r="339">
          <cell r="A339" t="str">
            <v>333SG-U</v>
          </cell>
          <cell r="B339" t="str">
            <v>333</v>
          </cell>
          <cell r="D339">
            <v>30366711.190000001</v>
          </cell>
          <cell r="F339" t="str">
            <v>303CA</v>
          </cell>
          <cell r="G339" t="str">
            <v>303</v>
          </cell>
          <cell r="I339">
            <v>216406.59</v>
          </cell>
        </row>
        <row r="340">
          <cell r="A340" t="str">
            <v>334DGP</v>
          </cell>
          <cell r="B340" t="str">
            <v>334</v>
          </cell>
          <cell r="D340">
            <v>4242282.45</v>
          </cell>
          <cell r="F340" t="str">
            <v>303CN</v>
          </cell>
          <cell r="G340" t="str">
            <v>303</v>
          </cell>
          <cell r="I340">
            <v>120994952.25153799</v>
          </cell>
        </row>
        <row r="341">
          <cell r="A341" t="str">
            <v>334DGU</v>
          </cell>
          <cell r="B341" t="str">
            <v>334</v>
          </cell>
          <cell r="D341">
            <v>3500046.03</v>
          </cell>
          <cell r="F341" t="str">
            <v>303ID</v>
          </cell>
          <cell r="G341" t="str">
            <v>303</v>
          </cell>
          <cell r="I341">
            <v>427593.05076923099</v>
          </cell>
        </row>
        <row r="342">
          <cell r="A342" t="str">
            <v>334SG-P</v>
          </cell>
          <cell r="B342" t="str">
            <v>334</v>
          </cell>
          <cell r="D342">
            <v>50504531.060000002</v>
          </cell>
          <cell r="F342" t="str">
            <v>303OR</v>
          </cell>
          <cell r="G342" t="str">
            <v>303</v>
          </cell>
          <cell r="I342">
            <v>1853721.7476923</v>
          </cell>
        </row>
        <row r="343">
          <cell r="A343" t="str">
            <v>334SG-U</v>
          </cell>
          <cell r="B343" t="str">
            <v>334</v>
          </cell>
          <cell r="D343">
            <v>7349499.2699999996</v>
          </cell>
          <cell r="F343" t="str">
            <v>303SE</v>
          </cell>
          <cell r="G343" t="str">
            <v>303</v>
          </cell>
          <cell r="I343">
            <v>3558118.8084615301</v>
          </cell>
        </row>
        <row r="344">
          <cell r="A344" t="str">
            <v>335DGP</v>
          </cell>
          <cell r="B344" t="str">
            <v>335</v>
          </cell>
          <cell r="D344">
            <v>1145302.71</v>
          </cell>
          <cell r="F344" t="str">
            <v>303SG</v>
          </cell>
          <cell r="G344" t="str">
            <v>303</v>
          </cell>
          <cell r="I344">
            <v>123458540.621538</v>
          </cell>
        </row>
        <row r="345">
          <cell r="A345" t="str">
            <v>335DGU</v>
          </cell>
          <cell r="B345" t="str">
            <v>335</v>
          </cell>
          <cell r="D345">
            <v>159149.25</v>
          </cell>
          <cell r="F345" t="str">
            <v>303SO</v>
          </cell>
          <cell r="G345" t="str">
            <v>303</v>
          </cell>
          <cell r="I345">
            <v>375574099.14769202</v>
          </cell>
        </row>
        <row r="346">
          <cell r="A346" t="str">
            <v>335SG-P</v>
          </cell>
          <cell r="B346" t="str">
            <v>335</v>
          </cell>
          <cell r="D346">
            <v>1037376.38</v>
          </cell>
          <cell r="F346" t="str">
            <v>303UT</v>
          </cell>
          <cell r="G346" t="str">
            <v>303</v>
          </cell>
          <cell r="I346">
            <v>3002832.90615384</v>
          </cell>
        </row>
        <row r="347">
          <cell r="A347" t="str">
            <v>335SG-U</v>
          </cell>
          <cell r="B347" t="str">
            <v>335</v>
          </cell>
          <cell r="D347">
            <v>12581.61</v>
          </cell>
          <cell r="F347" t="str">
            <v>303WA</v>
          </cell>
          <cell r="G347" t="str">
            <v>303</v>
          </cell>
          <cell r="I347">
            <v>627315.88692307705</v>
          </cell>
        </row>
        <row r="348">
          <cell r="A348" t="str">
            <v>336DGP</v>
          </cell>
          <cell r="B348" t="str">
            <v>336</v>
          </cell>
          <cell r="D348">
            <v>4599788.82</v>
          </cell>
          <cell r="F348" t="str">
            <v>303WYP</v>
          </cell>
          <cell r="G348" t="str">
            <v>303</v>
          </cell>
          <cell r="I348">
            <v>1409278.24538461</v>
          </cell>
        </row>
        <row r="349">
          <cell r="A349" t="str">
            <v>336DGU</v>
          </cell>
          <cell r="B349" t="str">
            <v>336</v>
          </cell>
          <cell r="D349">
            <v>822838.78</v>
          </cell>
          <cell r="F349" t="str">
            <v>310DGP</v>
          </cell>
          <cell r="G349" t="str">
            <v>310</v>
          </cell>
          <cell r="I349">
            <v>2328228.2400000002</v>
          </cell>
        </row>
        <row r="350">
          <cell r="A350" t="str">
            <v>336SG-P</v>
          </cell>
          <cell r="B350" t="str">
            <v>336</v>
          </cell>
          <cell r="D350">
            <v>10689750.130000001</v>
          </cell>
          <cell r="F350" t="str">
            <v>310DGU</v>
          </cell>
          <cell r="G350" t="str">
            <v>310</v>
          </cell>
          <cell r="I350">
            <v>34798445.670000002</v>
          </cell>
        </row>
        <row r="351">
          <cell r="A351" t="str">
            <v>336SG-U</v>
          </cell>
          <cell r="B351" t="str">
            <v>336</v>
          </cell>
          <cell r="D351">
            <v>733077.05</v>
          </cell>
          <cell r="F351" t="str">
            <v>310SG</v>
          </cell>
          <cell r="G351" t="str">
            <v>310</v>
          </cell>
          <cell r="I351">
            <v>55144513.4815384</v>
          </cell>
        </row>
        <row r="352">
          <cell r="A352" t="str">
            <v>340SG</v>
          </cell>
          <cell r="B352" t="str">
            <v>340</v>
          </cell>
          <cell r="D352">
            <v>23516707.75</v>
          </cell>
          <cell r="F352" t="str">
            <v>310SSGCH</v>
          </cell>
          <cell r="G352" t="str">
            <v>310</v>
          </cell>
          <cell r="I352">
            <v>2468743.16</v>
          </cell>
        </row>
        <row r="353">
          <cell r="A353" t="str">
            <v>340SG-W</v>
          </cell>
          <cell r="B353" t="str">
            <v>340</v>
          </cell>
          <cell r="D353">
            <v>5395984.6900000004</v>
          </cell>
          <cell r="F353" t="str">
            <v>311DGP</v>
          </cell>
          <cell r="G353" t="str">
            <v>311</v>
          </cell>
          <cell r="I353">
            <v>233611721.628461</v>
          </cell>
        </row>
        <row r="354">
          <cell r="A354" t="str">
            <v>341DGU</v>
          </cell>
          <cell r="B354" t="str">
            <v>341</v>
          </cell>
          <cell r="D354">
            <v>163511.76999999999</v>
          </cell>
          <cell r="F354" t="str">
            <v>311DGU</v>
          </cell>
          <cell r="G354" t="str">
            <v>311</v>
          </cell>
          <cell r="I354">
            <v>324872251.083076</v>
          </cell>
        </row>
        <row r="355">
          <cell r="A355" t="str">
            <v>341SG</v>
          </cell>
          <cell r="B355" t="str">
            <v>341</v>
          </cell>
          <cell r="D355">
            <v>108023576.22</v>
          </cell>
          <cell r="F355" t="str">
            <v>311SG</v>
          </cell>
          <cell r="G355" t="str">
            <v>311</v>
          </cell>
          <cell r="I355">
            <v>309263214.49538398</v>
          </cell>
        </row>
        <row r="356">
          <cell r="A356" t="str">
            <v>341SG-W</v>
          </cell>
          <cell r="B356" t="str">
            <v>341</v>
          </cell>
          <cell r="D356">
            <v>51314430.729999997</v>
          </cell>
          <cell r="F356" t="str">
            <v>311SSGCH</v>
          </cell>
          <cell r="G356" t="str">
            <v>311</v>
          </cell>
          <cell r="I356">
            <v>58942641.619999997</v>
          </cell>
        </row>
        <row r="357">
          <cell r="A357" t="str">
            <v>341SSGCT</v>
          </cell>
          <cell r="B357" t="str">
            <v>341</v>
          </cell>
          <cell r="D357">
            <v>4240304.49</v>
          </cell>
          <cell r="F357" t="str">
            <v>312DGP</v>
          </cell>
          <cell r="G357" t="str">
            <v>312</v>
          </cell>
          <cell r="I357">
            <v>644685575.96230698</v>
          </cell>
        </row>
        <row r="358">
          <cell r="A358" t="str">
            <v>342SG</v>
          </cell>
          <cell r="B358" t="str">
            <v>342</v>
          </cell>
          <cell r="D358">
            <v>8424526.3599999994</v>
          </cell>
          <cell r="F358" t="str">
            <v>312DGU</v>
          </cell>
          <cell r="G358" t="str">
            <v>312</v>
          </cell>
          <cell r="I358">
            <v>602864651.90153801</v>
          </cell>
        </row>
        <row r="359">
          <cell r="A359" t="str">
            <v>342SSGCT</v>
          </cell>
          <cell r="B359" t="str">
            <v>342</v>
          </cell>
          <cell r="D359">
            <v>2284125.7599999998</v>
          </cell>
          <cell r="F359" t="str">
            <v>312SG</v>
          </cell>
          <cell r="G359" t="str">
            <v>312</v>
          </cell>
          <cell r="I359">
            <v>2087150339.0738399</v>
          </cell>
        </row>
        <row r="360">
          <cell r="A360" t="str">
            <v>343DGU</v>
          </cell>
          <cell r="B360" t="str">
            <v>343</v>
          </cell>
          <cell r="D360">
            <v>242141.3</v>
          </cell>
          <cell r="F360" t="str">
            <v>312SSGCH</v>
          </cell>
          <cell r="G360" t="str">
            <v>312</v>
          </cell>
          <cell r="I360">
            <v>325222328.39923</v>
          </cell>
        </row>
        <row r="361">
          <cell r="A361" t="str">
            <v>343SG</v>
          </cell>
          <cell r="B361" t="str">
            <v>343</v>
          </cell>
          <cell r="D361">
            <v>661389790.17999995</v>
          </cell>
          <cell r="F361" t="str">
            <v>314DGP</v>
          </cell>
          <cell r="G361" t="str">
            <v>314</v>
          </cell>
          <cell r="I361">
            <v>129550802.767692</v>
          </cell>
        </row>
        <row r="362">
          <cell r="A362" t="str">
            <v>343SG-W</v>
          </cell>
          <cell r="B362" t="str">
            <v>343</v>
          </cell>
          <cell r="D362">
            <v>1778060736.3499999</v>
          </cell>
          <cell r="F362" t="str">
            <v>314DGU</v>
          </cell>
          <cell r="G362" t="str">
            <v>314</v>
          </cell>
          <cell r="I362">
            <v>143458983.49846101</v>
          </cell>
        </row>
        <row r="363">
          <cell r="A363" t="str">
            <v>343SSGCT</v>
          </cell>
          <cell r="B363" t="str">
            <v>343</v>
          </cell>
          <cell r="D363">
            <v>53648952.229999997</v>
          </cell>
          <cell r="F363" t="str">
            <v>314SG</v>
          </cell>
          <cell r="G363" t="str">
            <v>314</v>
          </cell>
          <cell r="I363">
            <v>586370113.357692</v>
          </cell>
        </row>
        <row r="364">
          <cell r="A364" t="str">
            <v>344SG</v>
          </cell>
          <cell r="B364" t="str">
            <v>344</v>
          </cell>
          <cell r="D364">
            <v>282616053.62</v>
          </cell>
          <cell r="F364" t="str">
            <v>314SSGCH</v>
          </cell>
          <cell r="G364" t="str">
            <v>314</v>
          </cell>
          <cell r="I364">
            <v>64275832.984615304</v>
          </cell>
        </row>
        <row r="365">
          <cell r="A365" t="str">
            <v>344SG-W</v>
          </cell>
          <cell r="B365" t="str">
            <v>344</v>
          </cell>
          <cell r="D365">
            <v>53580359.130000003</v>
          </cell>
          <cell r="F365" t="str">
            <v>315DGP</v>
          </cell>
          <cell r="G365" t="str">
            <v>315</v>
          </cell>
          <cell r="I365">
            <v>86924349.636923</v>
          </cell>
        </row>
        <row r="366">
          <cell r="A366" t="str">
            <v>344SSGCT</v>
          </cell>
          <cell r="B366" t="str">
            <v>344</v>
          </cell>
          <cell r="D366">
            <v>16059493.890000001</v>
          </cell>
          <cell r="F366" t="str">
            <v>315DGU</v>
          </cell>
          <cell r="G366" t="str">
            <v>315</v>
          </cell>
          <cell r="I366">
            <v>137524898.64923</v>
          </cell>
        </row>
        <row r="367">
          <cell r="A367" t="str">
            <v>345DGU</v>
          </cell>
          <cell r="B367" t="str">
            <v>345</v>
          </cell>
          <cell r="D367">
            <v>156586.13</v>
          </cell>
          <cell r="F367" t="str">
            <v>315SG</v>
          </cell>
          <cell r="G367" t="str">
            <v>315</v>
          </cell>
          <cell r="I367">
            <v>129641951.624615</v>
          </cell>
        </row>
        <row r="368">
          <cell r="A368" t="str">
            <v>345SG</v>
          </cell>
          <cell r="B368" t="str">
            <v>345</v>
          </cell>
          <cell r="D368">
            <v>135143127.34</v>
          </cell>
          <cell r="F368" t="str">
            <v>315SSGCH</v>
          </cell>
          <cell r="G368" t="str">
            <v>315</v>
          </cell>
          <cell r="I368">
            <v>66648664.732307598</v>
          </cell>
        </row>
        <row r="369">
          <cell r="A369" t="str">
            <v>345SG-W</v>
          </cell>
          <cell r="B369" t="str">
            <v>345</v>
          </cell>
          <cell r="D369">
            <v>110666891.36</v>
          </cell>
          <cell r="F369" t="str">
            <v>316DGP</v>
          </cell>
          <cell r="G369" t="str">
            <v>316</v>
          </cell>
          <cell r="I369">
            <v>4703714.9523076899</v>
          </cell>
        </row>
        <row r="370">
          <cell r="A370" t="str">
            <v>345SSGCT</v>
          </cell>
          <cell r="B370" t="str">
            <v>345</v>
          </cell>
          <cell r="D370">
            <v>2919648.88</v>
          </cell>
          <cell r="F370" t="str">
            <v>316DGU</v>
          </cell>
          <cell r="G370" t="str">
            <v>316</v>
          </cell>
          <cell r="I370">
            <v>5085196.9400000004</v>
          </cell>
        </row>
        <row r="371">
          <cell r="A371" t="str">
            <v>346DGU</v>
          </cell>
          <cell r="B371" t="str">
            <v>346</v>
          </cell>
          <cell r="D371">
            <v>11813.11</v>
          </cell>
          <cell r="F371" t="str">
            <v>316SG</v>
          </cell>
          <cell r="G371" t="str">
            <v>316</v>
          </cell>
          <cell r="I371">
            <v>19488380.5638461</v>
          </cell>
        </row>
        <row r="372">
          <cell r="A372" t="str">
            <v>346SG</v>
          </cell>
          <cell r="B372" t="str">
            <v>346</v>
          </cell>
          <cell r="D372">
            <v>9858899.6699999999</v>
          </cell>
          <cell r="F372" t="str">
            <v>316SSGCH</v>
          </cell>
          <cell r="G372" t="str">
            <v>316</v>
          </cell>
          <cell r="I372">
            <v>4055159.9376923</v>
          </cell>
        </row>
        <row r="373">
          <cell r="A373" t="str">
            <v>346SG-W</v>
          </cell>
          <cell r="B373" t="str">
            <v>346</v>
          </cell>
          <cell r="D373">
            <v>2500387.8399999999</v>
          </cell>
          <cell r="F373" t="str">
            <v>330DGP</v>
          </cell>
          <cell r="G373" t="str">
            <v>330</v>
          </cell>
          <cell r="I373">
            <v>10545771.3961538</v>
          </cell>
        </row>
        <row r="374">
          <cell r="A374" t="str">
            <v>350DGP</v>
          </cell>
          <cell r="B374" t="str">
            <v>350</v>
          </cell>
          <cell r="D374">
            <v>21116231.609999999</v>
          </cell>
          <cell r="F374" t="str">
            <v>330DGU</v>
          </cell>
          <cell r="G374" t="str">
            <v>330</v>
          </cell>
          <cell r="I374">
            <v>5268399.3600000003</v>
          </cell>
        </row>
        <row r="375">
          <cell r="A375" t="str">
            <v>350DGU</v>
          </cell>
          <cell r="B375" t="str">
            <v>350</v>
          </cell>
          <cell r="D375">
            <v>48469540.57</v>
          </cell>
          <cell r="F375" t="str">
            <v>330SG-P</v>
          </cell>
          <cell r="G375" t="str">
            <v>330</v>
          </cell>
          <cell r="I375">
            <v>9602432.9976923</v>
          </cell>
        </row>
        <row r="376">
          <cell r="A376" t="str">
            <v>350SG</v>
          </cell>
          <cell r="B376" t="str">
            <v>350</v>
          </cell>
          <cell r="D376">
            <v>119863954.58</v>
          </cell>
          <cell r="F376" t="str">
            <v>330SG-U</v>
          </cell>
          <cell r="G376" t="str">
            <v>330</v>
          </cell>
          <cell r="I376">
            <v>673584.956153846</v>
          </cell>
        </row>
        <row r="377">
          <cell r="A377" t="str">
            <v>352DGP</v>
          </cell>
          <cell r="B377" t="str">
            <v>352</v>
          </cell>
          <cell r="D377">
            <v>7445267.9699999997</v>
          </cell>
          <cell r="F377" t="str">
            <v>331DGP</v>
          </cell>
          <cell r="G377" t="str">
            <v>331</v>
          </cell>
          <cell r="I377">
            <v>20779025.773076899</v>
          </cell>
        </row>
        <row r="378">
          <cell r="A378" t="str">
            <v>352DGU</v>
          </cell>
          <cell r="B378" t="str">
            <v>352</v>
          </cell>
          <cell r="D378">
            <v>18104744.739999998</v>
          </cell>
          <cell r="F378" t="str">
            <v>331DGU</v>
          </cell>
          <cell r="G378" t="str">
            <v>331</v>
          </cell>
          <cell r="I378">
            <v>5268162.63</v>
          </cell>
        </row>
        <row r="379">
          <cell r="A379" t="str">
            <v>352SG</v>
          </cell>
          <cell r="B379" t="str">
            <v>352</v>
          </cell>
          <cell r="D379">
            <v>121427716.41</v>
          </cell>
          <cell r="F379" t="str">
            <v>331SG-P</v>
          </cell>
          <cell r="G379" t="str">
            <v>331</v>
          </cell>
          <cell r="I379">
            <v>82157854.760769203</v>
          </cell>
        </row>
        <row r="380">
          <cell r="A380" t="str">
            <v>353DGP</v>
          </cell>
          <cell r="B380" t="str">
            <v>353</v>
          </cell>
          <cell r="D380">
            <v>122143715.09999999</v>
          </cell>
          <cell r="F380" t="str">
            <v>331SG-U</v>
          </cell>
          <cell r="G380" t="str">
            <v>331</v>
          </cell>
          <cell r="I380">
            <v>8255448.1299999999</v>
          </cell>
        </row>
        <row r="381">
          <cell r="A381" t="str">
            <v>353DGU</v>
          </cell>
          <cell r="B381" t="str">
            <v>353</v>
          </cell>
          <cell r="D381">
            <v>182739324.46000001</v>
          </cell>
          <cell r="F381" t="str">
            <v>332DGP</v>
          </cell>
          <cell r="G381" t="str">
            <v>332</v>
          </cell>
          <cell r="I381">
            <v>150286418.878461</v>
          </cell>
        </row>
        <row r="382">
          <cell r="A382" t="str">
            <v>353SG</v>
          </cell>
          <cell r="B382" t="str">
            <v>353</v>
          </cell>
          <cell r="D382">
            <v>1304530504.28</v>
          </cell>
          <cell r="F382" t="str">
            <v>332DGU</v>
          </cell>
          <cell r="G382" t="str">
            <v>332</v>
          </cell>
          <cell r="I382">
            <v>19587616.372307599</v>
          </cell>
        </row>
        <row r="383">
          <cell r="A383" t="str">
            <v>354DGP</v>
          </cell>
          <cell r="B383" t="str">
            <v>354</v>
          </cell>
          <cell r="D383">
            <v>155435932.93000001</v>
          </cell>
          <cell r="F383" t="str">
            <v>332SG-P</v>
          </cell>
          <cell r="G383" t="str">
            <v>332</v>
          </cell>
          <cell r="I383">
            <v>117071201.00769199</v>
          </cell>
        </row>
        <row r="384">
          <cell r="A384" t="str">
            <v>354DGU</v>
          </cell>
          <cell r="B384" t="str">
            <v>354</v>
          </cell>
          <cell r="D384">
            <v>133295648.73</v>
          </cell>
          <cell r="F384" t="str">
            <v>332SG-U</v>
          </cell>
          <cell r="G384" t="str">
            <v>332</v>
          </cell>
          <cell r="I384">
            <v>48726574.263846099</v>
          </cell>
        </row>
        <row r="385">
          <cell r="A385" t="str">
            <v>354SG</v>
          </cell>
          <cell r="B385" t="str">
            <v>354</v>
          </cell>
          <cell r="D385">
            <v>692608834.04999995</v>
          </cell>
          <cell r="F385" t="str">
            <v>333DGP</v>
          </cell>
          <cell r="G385" t="str">
            <v>333</v>
          </cell>
          <cell r="I385">
            <v>31053458.013846099</v>
          </cell>
        </row>
        <row r="386">
          <cell r="A386" t="str">
            <v>355DGP</v>
          </cell>
          <cell r="B386" t="str">
            <v>355</v>
          </cell>
          <cell r="D386">
            <v>66036567.649999999</v>
          </cell>
          <cell r="F386" t="str">
            <v>333DGU</v>
          </cell>
          <cell r="G386" t="str">
            <v>333</v>
          </cell>
          <cell r="I386">
            <v>8575438.7061538398</v>
          </cell>
        </row>
        <row r="387">
          <cell r="A387" t="str">
            <v>355DGU</v>
          </cell>
          <cell r="B387" t="str">
            <v>355</v>
          </cell>
          <cell r="D387">
            <v>116623447.22</v>
          </cell>
          <cell r="F387" t="str">
            <v>333SG-P</v>
          </cell>
          <cell r="G387" t="str">
            <v>333</v>
          </cell>
          <cell r="I387">
            <v>45470267.657692298</v>
          </cell>
        </row>
        <row r="388">
          <cell r="A388" t="str">
            <v>355SG</v>
          </cell>
          <cell r="B388" t="str">
            <v>355</v>
          </cell>
          <cell r="D388">
            <v>461693657.50999999</v>
          </cell>
          <cell r="F388" t="str">
            <v>333SG-U</v>
          </cell>
          <cell r="G388" t="str">
            <v>333</v>
          </cell>
          <cell r="I388">
            <v>29230231.819230702</v>
          </cell>
        </row>
        <row r="389">
          <cell r="A389" t="str">
            <v>356DGP</v>
          </cell>
          <cell r="B389" t="str">
            <v>356</v>
          </cell>
          <cell r="D389">
            <v>185386761.63</v>
          </cell>
          <cell r="F389" t="str">
            <v>334DGP</v>
          </cell>
          <cell r="G389" t="str">
            <v>334</v>
          </cell>
          <cell r="I389">
            <v>4337303.2946153795</v>
          </cell>
        </row>
        <row r="390">
          <cell r="A390" t="str">
            <v>356DGU</v>
          </cell>
          <cell r="B390" t="str">
            <v>356</v>
          </cell>
          <cell r="D390">
            <v>157574794.84999999</v>
          </cell>
          <cell r="F390" t="str">
            <v>334DGU</v>
          </cell>
          <cell r="G390" t="str">
            <v>334</v>
          </cell>
          <cell r="I390">
            <v>3508383.5346153802</v>
          </cell>
        </row>
        <row r="391">
          <cell r="A391" t="str">
            <v>356SG</v>
          </cell>
          <cell r="B391" t="str">
            <v>356</v>
          </cell>
          <cell r="D391">
            <v>551712900.41999996</v>
          </cell>
          <cell r="F391" t="str">
            <v>334SG-P</v>
          </cell>
          <cell r="G391" t="str">
            <v>334</v>
          </cell>
          <cell r="I391">
            <v>45837840.956923001</v>
          </cell>
        </row>
        <row r="392">
          <cell r="A392" t="str">
            <v>357DGP</v>
          </cell>
          <cell r="B392" t="str">
            <v>357</v>
          </cell>
          <cell r="D392">
            <v>6370.99</v>
          </cell>
          <cell r="F392" t="str">
            <v>334SG-U</v>
          </cell>
          <cell r="G392" t="str">
            <v>334</v>
          </cell>
          <cell r="I392">
            <v>7395951.4699999997</v>
          </cell>
        </row>
        <row r="393">
          <cell r="A393" t="str">
            <v>357DGU</v>
          </cell>
          <cell r="B393" t="str">
            <v>357</v>
          </cell>
          <cell r="D393">
            <v>91650.59</v>
          </cell>
          <cell r="F393" t="str">
            <v>335DGP</v>
          </cell>
          <cell r="G393" t="str">
            <v>335</v>
          </cell>
          <cell r="I393">
            <v>1153368.1592307601</v>
          </cell>
        </row>
        <row r="394">
          <cell r="A394" t="str">
            <v>357SG</v>
          </cell>
          <cell r="B394" t="str">
            <v>357</v>
          </cell>
          <cell r="D394">
            <v>3161596.85</v>
          </cell>
          <cell r="F394" t="str">
            <v>335DGU</v>
          </cell>
          <cell r="G394" t="str">
            <v>335</v>
          </cell>
          <cell r="I394">
            <v>159510.659230769</v>
          </cell>
        </row>
        <row r="395">
          <cell r="A395" t="str">
            <v>358DGU</v>
          </cell>
          <cell r="B395" t="str">
            <v>358</v>
          </cell>
          <cell r="D395">
            <v>1087552.1399999999</v>
          </cell>
          <cell r="F395" t="str">
            <v>335SG-P</v>
          </cell>
          <cell r="G395" t="str">
            <v>335</v>
          </cell>
          <cell r="I395">
            <v>1009212.24384615</v>
          </cell>
        </row>
        <row r="396">
          <cell r="A396" t="str">
            <v>358SG</v>
          </cell>
          <cell r="B396" t="str">
            <v>358</v>
          </cell>
          <cell r="D396">
            <v>6387542.6600000001</v>
          </cell>
          <cell r="F396" t="str">
            <v>335SG-U</v>
          </cell>
          <cell r="G396" t="str">
            <v>335</v>
          </cell>
          <cell r="I396">
            <v>13552.886923077</v>
          </cell>
        </row>
        <row r="397">
          <cell r="A397" t="str">
            <v>359DGP</v>
          </cell>
          <cell r="B397" t="str">
            <v>359</v>
          </cell>
          <cell r="D397">
            <v>1863031.54</v>
          </cell>
          <cell r="F397" t="str">
            <v>336DGP</v>
          </cell>
          <cell r="G397" t="str">
            <v>336</v>
          </cell>
          <cell r="I397">
            <v>4634458.1076923003</v>
          </cell>
        </row>
        <row r="398">
          <cell r="A398" t="str">
            <v>359DGU</v>
          </cell>
          <cell r="B398" t="str">
            <v>359</v>
          </cell>
          <cell r="D398">
            <v>440513.21</v>
          </cell>
          <cell r="F398" t="str">
            <v>336DGU</v>
          </cell>
          <cell r="G398" t="str">
            <v>336</v>
          </cell>
          <cell r="I398">
            <v>822838.78</v>
          </cell>
        </row>
        <row r="399">
          <cell r="A399" t="str">
            <v>359SG</v>
          </cell>
          <cell r="B399" t="str">
            <v>359</v>
          </cell>
          <cell r="D399">
            <v>9283136.5700000003</v>
          </cell>
          <cell r="F399" t="str">
            <v>336SG-P</v>
          </cell>
          <cell r="G399" t="str">
            <v>336</v>
          </cell>
          <cell r="I399">
            <v>10328399.560000001</v>
          </cell>
        </row>
        <row r="400">
          <cell r="A400" t="str">
            <v>360CA</v>
          </cell>
          <cell r="B400" t="str">
            <v>360</v>
          </cell>
          <cell r="D400">
            <v>1687337.23</v>
          </cell>
          <cell r="F400" t="str">
            <v>336SG-U</v>
          </cell>
          <cell r="G400" t="str">
            <v>336</v>
          </cell>
          <cell r="I400">
            <v>681599.96307692304</v>
          </cell>
        </row>
        <row r="401">
          <cell r="A401" t="str">
            <v>360ID</v>
          </cell>
          <cell r="B401" t="str">
            <v>360</v>
          </cell>
          <cell r="D401">
            <v>1383047.57</v>
          </cell>
          <cell r="F401" t="str">
            <v>340SG</v>
          </cell>
          <cell r="G401" t="str">
            <v>340</v>
          </cell>
          <cell r="I401">
            <v>23516707.75</v>
          </cell>
        </row>
        <row r="402">
          <cell r="A402" t="str">
            <v>360OR</v>
          </cell>
          <cell r="B402" t="str">
            <v>360</v>
          </cell>
          <cell r="D402">
            <v>13150633.59</v>
          </cell>
          <cell r="F402" t="str">
            <v>340SG-W</v>
          </cell>
          <cell r="G402" t="str">
            <v>340</v>
          </cell>
          <cell r="I402">
            <v>5395842.27999999</v>
          </cell>
        </row>
        <row r="403">
          <cell r="A403" t="str">
            <v>360UT</v>
          </cell>
          <cell r="B403" t="str">
            <v>360</v>
          </cell>
          <cell r="D403">
            <v>32932580.59</v>
          </cell>
          <cell r="F403" t="str">
            <v>341DGU</v>
          </cell>
          <cell r="G403" t="str">
            <v>341</v>
          </cell>
          <cell r="I403">
            <v>163511.76999999999</v>
          </cell>
        </row>
        <row r="404">
          <cell r="A404" t="str">
            <v>360WA</v>
          </cell>
          <cell r="B404" t="str">
            <v>360</v>
          </cell>
          <cell r="D404">
            <v>1505926.02</v>
          </cell>
          <cell r="F404" t="str">
            <v>341SG</v>
          </cell>
          <cell r="G404" t="str">
            <v>341</v>
          </cell>
          <cell r="I404">
            <v>107887946.047692</v>
          </cell>
        </row>
        <row r="405">
          <cell r="A405" t="str">
            <v>360WYP</v>
          </cell>
          <cell r="B405" t="str">
            <v>360</v>
          </cell>
          <cell r="D405">
            <v>2567901.38</v>
          </cell>
          <cell r="F405" t="str">
            <v>341SG-W</v>
          </cell>
          <cell r="G405" t="str">
            <v>341</v>
          </cell>
          <cell r="I405">
            <v>50000208.743846104</v>
          </cell>
        </row>
        <row r="406">
          <cell r="A406" t="str">
            <v>360WYU</v>
          </cell>
          <cell r="B406" t="str">
            <v>360</v>
          </cell>
          <cell r="D406">
            <v>2473989.36</v>
          </cell>
          <cell r="F406" t="str">
            <v>341SSGCT</v>
          </cell>
          <cell r="G406" t="str">
            <v>341</v>
          </cell>
          <cell r="I406">
            <v>4240938.2015384603</v>
          </cell>
        </row>
        <row r="407">
          <cell r="A407" t="str">
            <v>361CA</v>
          </cell>
          <cell r="B407" t="str">
            <v>361</v>
          </cell>
          <cell r="D407">
            <v>3922387.39</v>
          </cell>
          <cell r="F407" t="str">
            <v>342DGU</v>
          </cell>
          <cell r="G407" t="str">
            <v>342</v>
          </cell>
          <cell r="I407">
            <v>112005.13846153799</v>
          </cell>
        </row>
        <row r="408">
          <cell r="A408" t="str">
            <v>361ID</v>
          </cell>
          <cell r="B408" t="str">
            <v>361</v>
          </cell>
          <cell r="D408">
            <v>2121244.39</v>
          </cell>
          <cell r="F408" t="str">
            <v>342SG</v>
          </cell>
          <cell r="G408" t="str">
            <v>342</v>
          </cell>
          <cell r="I408">
            <v>8416072.3599999901</v>
          </cell>
        </row>
        <row r="409">
          <cell r="A409" t="str">
            <v>361OR</v>
          </cell>
          <cell r="B409" t="str">
            <v>361</v>
          </cell>
          <cell r="D409">
            <v>19837711.120000001</v>
          </cell>
          <cell r="F409" t="str">
            <v>342SSGCT</v>
          </cell>
          <cell r="G409" t="str">
            <v>342</v>
          </cell>
          <cell r="I409">
            <v>2284125.75999999</v>
          </cell>
        </row>
        <row r="410">
          <cell r="A410" t="str">
            <v>361UT</v>
          </cell>
          <cell r="B410" t="str">
            <v>361</v>
          </cell>
          <cell r="D410">
            <v>44128027</v>
          </cell>
          <cell r="F410" t="str">
            <v>343DGU</v>
          </cell>
          <cell r="G410" t="str">
            <v>343</v>
          </cell>
          <cell r="I410">
            <v>715032.13076923101</v>
          </cell>
        </row>
        <row r="411">
          <cell r="A411" t="str">
            <v>361WA</v>
          </cell>
          <cell r="B411" t="str">
            <v>361</v>
          </cell>
          <cell r="D411">
            <v>2241200.06</v>
          </cell>
          <cell r="F411" t="str">
            <v>343SG</v>
          </cell>
          <cell r="G411" t="str">
            <v>343</v>
          </cell>
          <cell r="I411">
            <v>660675751.67692304</v>
          </cell>
        </row>
        <row r="412">
          <cell r="A412" t="str">
            <v>361WYP</v>
          </cell>
          <cell r="B412" t="str">
            <v>361</v>
          </cell>
          <cell r="D412">
            <v>9220507.9100000001</v>
          </cell>
          <cell r="F412" t="str">
            <v>343SG-W</v>
          </cell>
          <cell r="G412" t="str">
            <v>343</v>
          </cell>
          <cell r="I412">
            <v>1780914440.6038401</v>
          </cell>
        </row>
        <row r="413">
          <cell r="A413" t="str">
            <v>361WYU</v>
          </cell>
          <cell r="B413" t="str">
            <v>361</v>
          </cell>
          <cell r="D413">
            <v>161326.28</v>
          </cell>
          <cell r="F413" t="str">
            <v>343SSGCT</v>
          </cell>
          <cell r="G413" t="str">
            <v>343</v>
          </cell>
          <cell r="I413">
            <v>53648952.229999997</v>
          </cell>
        </row>
        <row r="414">
          <cell r="A414" t="str">
            <v>362CA</v>
          </cell>
          <cell r="B414" t="str">
            <v>362</v>
          </cell>
          <cell r="D414">
            <v>21947888.82</v>
          </cell>
          <cell r="F414" t="str">
            <v>344SG</v>
          </cell>
          <cell r="G414" t="str">
            <v>344</v>
          </cell>
          <cell r="I414">
            <v>284203530.30153799</v>
          </cell>
        </row>
        <row r="415">
          <cell r="A415" t="str">
            <v>362ID</v>
          </cell>
          <cell r="B415" t="str">
            <v>362</v>
          </cell>
          <cell r="D415">
            <v>28523544.77</v>
          </cell>
          <cell r="F415" t="str">
            <v>344SG-W</v>
          </cell>
          <cell r="G415" t="str">
            <v>344</v>
          </cell>
          <cell r="I415">
            <v>52451757.954615302</v>
          </cell>
        </row>
        <row r="416">
          <cell r="A416" t="str">
            <v>362OR</v>
          </cell>
          <cell r="B416" t="str">
            <v>362</v>
          </cell>
          <cell r="D416">
            <v>208703421.16999999</v>
          </cell>
          <cell r="F416" t="str">
            <v>344SSGCT</v>
          </cell>
          <cell r="G416" t="str">
            <v>344</v>
          </cell>
          <cell r="I416">
            <v>15906779.3123076</v>
          </cell>
        </row>
        <row r="417">
          <cell r="A417" t="str">
            <v>362UT</v>
          </cell>
          <cell r="B417" t="str">
            <v>362</v>
          </cell>
          <cell r="D417">
            <v>415997661.19</v>
          </cell>
          <cell r="F417" t="str">
            <v>345DGU</v>
          </cell>
          <cell r="G417" t="str">
            <v>345</v>
          </cell>
          <cell r="I417">
            <v>156586.13</v>
          </cell>
        </row>
        <row r="418">
          <cell r="A418" t="str">
            <v>362WA</v>
          </cell>
          <cell r="B418" t="str">
            <v>362</v>
          </cell>
          <cell r="D418">
            <v>47205986.340000004</v>
          </cell>
          <cell r="F418" t="str">
            <v>345SG</v>
          </cell>
          <cell r="G418" t="str">
            <v>345</v>
          </cell>
          <cell r="I418">
            <v>134703860.62</v>
          </cell>
        </row>
        <row r="419">
          <cell r="A419" t="str">
            <v>362WYP</v>
          </cell>
          <cell r="B419" t="str">
            <v>362</v>
          </cell>
          <cell r="D419">
            <v>111730010.40000001</v>
          </cell>
          <cell r="F419" t="str">
            <v>345SG-W</v>
          </cell>
          <cell r="G419" t="str">
            <v>345</v>
          </cell>
          <cell r="I419">
            <v>107805623.57307599</v>
          </cell>
        </row>
        <row r="420">
          <cell r="A420" t="str">
            <v>362WYU</v>
          </cell>
          <cell r="B420" t="str">
            <v>362</v>
          </cell>
          <cell r="D420">
            <v>11847027.970000001</v>
          </cell>
          <cell r="F420" t="str">
            <v>345SSGCT</v>
          </cell>
          <cell r="G420" t="str">
            <v>345</v>
          </cell>
          <cell r="I420">
            <v>2919648.88</v>
          </cell>
        </row>
        <row r="421">
          <cell r="A421" t="str">
            <v>364CA</v>
          </cell>
          <cell r="B421" t="str">
            <v>364</v>
          </cell>
          <cell r="D421">
            <v>55872902.810000002</v>
          </cell>
          <cell r="F421" t="str">
            <v>346DGU</v>
          </cell>
          <cell r="G421" t="str">
            <v>346</v>
          </cell>
          <cell r="I421">
            <v>11813.11</v>
          </cell>
        </row>
        <row r="422">
          <cell r="A422" t="str">
            <v>364ID</v>
          </cell>
          <cell r="B422" t="str">
            <v>364</v>
          </cell>
          <cell r="D422">
            <v>68038926.760000005</v>
          </cell>
          <cell r="F422" t="str">
            <v>346SG</v>
          </cell>
          <cell r="G422" t="str">
            <v>346</v>
          </cell>
          <cell r="I422">
            <v>9850303.33384615</v>
          </cell>
        </row>
        <row r="423">
          <cell r="A423" t="str">
            <v>364OR</v>
          </cell>
          <cell r="B423" t="str">
            <v>364</v>
          </cell>
          <cell r="D423">
            <v>327032536.44999999</v>
          </cell>
          <cell r="F423" t="str">
            <v>346SG-W</v>
          </cell>
          <cell r="G423" t="str">
            <v>346</v>
          </cell>
          <cell r="I423">
            <v>2476935.1553846099</v>
          </cell>
        </row>
        <row r="424">
          <cell r="A424" t="str">
            <v>364UT</v>
          </cell>
          <cell r="B424" t="str">
            <v>364</v>
          </cell>
          <cell r="D424">
            <v>315967353.26999998</v>
          </cell>
          <cell r="F424" t="str">
            <v>350DGP</v>
          </cell>
          <cell r="G424" t="str">
            <v>350</v>
          </cell>
          <cell r="I424">
            <v>21116108.753846101</v>
          </cell>
        </row>
        <row r="425">
          <cell r="A425" t="str">
            <v>364WA</v>
          </cell>
          <cell r="B425" t="str">
            <v>364</v>
          </cell>
          <cell r="D425">
            <v>91284800.709999993</v>
          </cell>
          <cell r="F425" t="str">
            <v>350DGU</v>
          </cell>
          <cell r="G425" t="str">
            <v>350</v>
          </cell>
          <cell r="I425">
            <v>48483933.2330769</v>
          </cell>
        </row>
        <row r="426">
          <cell r="A426" t="str">
            <v>364WYP</v>
          </cell>
          <cell r="B426" t="str">
            <v>364</v>
          </cell>
          <cell r="D426">
            <v>98249979.450000003</v>
          </cell>
          <cell r="F426" t="str">
            <v>350SG</v>
          </cell>
          <cell r="G426" t="str">
            <v>350</v>
          </cell>
          <cell r="I426">
            <v>116550956.16230699</v>
          </cell>
        </row>
        <row r="427">
          <cell r="A427" t="str">
            <v>364WYU</v>
          </cell>
          <cell r="B427" t="str">
            <v>364</v>
          </cell>
          <cell r="D427">
            <v>20637063.890000001</v>
          </cell>
          <cell r="F427" t="str">
            <v>352DGP</v>
          </cell>
          <cell r="G427" t="str">
            <v>352</v>
          </cell>
          <cell r="I427">
            <v>7478446.4692307701</v>
          </cell>
        </row>
        <row r="428">
          <cell r="A428" t="str">
            <v>365CA</v>
          </cell>
          <cell r="B428" t="str">
            <v>365</v>
          </cell>
          <cell r="D428">
            <v>32482623.579999998</v>
          </cell>
          <cell r="F428" t="str">
            <v>352DGU</v>
          </cell>
          <cell r="G428" t="str">
            <v>352</v>
          </cell>
          <cell r="I428">
            <v>18124033.221538398</v>
          </cell>
        </row>
        <row r="429">
          <cell r="A429" t="str">
            <v>365ID</v>
          </cell>
          <cell r="B429" t="str">
            <v>365</v>
          </cell>
          <cell r="D429">
            <v>34462333.060000002</v>
          </cell>
          <cell r="F429" t="str">
            <v>352SG</v>
          </cell>
          <cell r="G429" t="str">
            <v>352</v>
          </cell>
          <cell r="I429">
            <v>110061932.81692301</v>
          </cell>
        </row>
        <row r="430">
          <cell r="A430" t="str">
            <v>365OR</v>
          </cell>
          <cell r="B430" t="str">
            <v>365</v>
          </cell>
          <cell r="D430">
            <v>233434631.68000001</v>
          </cell>
          <cell r="F430" t="str">
            <v>353DGP</v>
          </cell>
          <cell r="G430" t="str">
            <v>353</v>
          </cell>
          <cell r="I430">
            <v>124994328.89923</v>
          </cell>
        </row>
        <row r="431">
          <cell r="A431" t="str">
            <v>365UT</v>
          </cell>
          <cell r="B431" t="str">
            <v>365</v>
          </cell>
          <cell r="D431">
            <v>208548658.72999999</v>
          </cell>
          <cell r="F431" t="str">
            <v>353DGU</v>
          </cell>
          <cell r="G431" t="str">
            <v>353</v>
          </cell>
          <cell r="I431">
            <v>183397196.55230701</v>
          </cell>
        </row>
        <row r="432">
          <cell r="A432" t="str">
            <v>365WA</v>
          </cell>
          <cell r="B432" t="str">
            <v>365</v>
          </cell>
          <cell r="D432">
            <v>57844369.740000002</v>
          </cell>
          <cell r="F432" t="str">
            <v>353SG</v>
          </cell>
          <cell r="G432" t="str">
            <v>353</v>
          </cell>
          <cell r="I432">
            <v>1271609624.51384</v>
          </cell>
        </row>
        <row r="433">
          <cell r="A433" t="str">
            <v>365WYP</v>
          </cell>
          <cell r="B433" t="str">
            <v>365</v>
          </cell>
          <cell r="D433">
            <v>82883815.730000004</v>
          </cell>
          <cell r="F433" t="str">
            <v>354DGP</v>
          </cell>
          <cell r="G433" t="str">
            <v>354</v>
          </cell>
          <cell r="I433">
            <v>158015222.28999901</v>
          </cell>
        </row>
        <row r="434">
          <cell r="A434" t="str">
            <v>365WYU</v>
          </cell>
          <cell r="B434" t="str">
            <v>365</v>
          </cell>
          <cell r="D434">
            <v>11332723.08</v>
          </cell>
          <cell r="F434" t="str">
            <v>354DGU</v>
          </cell>
          <cell r="G434" t="str">
            <v>354</v>
          </cell>
          <cell r="I434">
            <v>130793569.226153</v>
          </cell>
        </row>
        <row r="435">
          <cell r="A435" t="str">
            <v>366CA</v>
          </cell>
          <cell r="B435" t="str">
            <v>366</v>
          </cell>
          <cell r="D435">
            <v>15642488.369999999</v>
          </cell>
          <cell r="F435" t="str">
            <v>354SG</v>
          </cell>
          <cell r="G435" t="str">
            <v>354</v>
          </cell>
          <cell r="I435">
            <v>616450699.663077</v>
          </cell>
        </row>
        <row r="436">
          <cell r="A436" t="str">
            <v>366ID</v>
          </cell>
          <cell r="B436" t="str">
            <v>366</v>
          </cell>
          <cell r="D436">
            <v>7852195.8899999997</v>
          </cell>
          <cell r="F436" t="str">
            <v>355DGP</v>
          </cell>
          <cell r="G436" t="str">
            <v>355</v>
          </cell>
          <cell r="I436">
            <v>66392264.988461502</v>
          </cell>
        </row>
        <row r="437">
          <cell r="A437" t="str">
            <v>366OR</v>
          </cell>
          <cell r="B437" t="str">
            <v>366</v>
          </cell>
          <cell r="D437">
            <v>84105209.209999993</v>
          </cell>
          <cell r="F437" t="str">
            <v>355DGU</v>
          </cell>
          <cell r="G437" t="str">
            <v>355</v>
          </cell>
          <cell r="I437">
            <v>116808967.537692</v>
          </cell>
        </row>
        <row r="438">
          <cell r="A438" t="str">
            <v>366UT</v>
          </cell>
          <cell r="B438" t="str">
            <v>366</v>
          </cell>
          <cell r="D438">
            <v>168062192.77000001</v>
          </cell>
          <cell r="F438" t="str">
            <v>355SG</v>
          </cell>
          <cell r="G438" t="str">
            <v>355</v>
          </cell>
          <cell r="I438">
            <v>440142739.53692299</v>
          </cell>
        </row>
        <row r="439">
          <cell r="A439" t="str">
            <v>366WA</v>
          </cell>
          <cell r="B439" t="str">
            <v>366</v>
          </cell>
          <cell r="D439">
            <v>15992065.460000001</v>
          </cell>
          <cell r="F439" t="str">
            <v>356DGP</v>
          </cell>
          <cell r="G439" t="str">
            <v>356</v>
          </cell>
          <cell r="I439">
            <v>187440983.930769</v>
          </cell>
        </row>
        <row r="440">
          <cell r="A440" t="str">
            <v>366WYP</v>
          </cell>
          <cell r="B440" t="str">
            <v>366</v>
          </cell>
          <cell r="D440">
            <v>14302290.25</v>
          </cell>
          <cell r="F440" t="str">
            <v>356DGU</v>
          </cell>
          <cell r="G440" t="str">
            <v>356</v>
          </cell>
          <cell r="I440">
            <v>156124301.63615301</v>
          </cell>
        </row>
        <row r="441">
          <cell r="A441" t="str">
            <v>366WYU</v>
          </cell>
          <cell r="B441" t="str">
            <v>366</v>
          </cell>
          <cell r="D441">
            <v>3889250.55</v>
          </cell>
          <cell r="F441" t="str">
            <v>356SG</v>
          </cell>
          <cell r="G441" t="str">
            <v>356</v>
          </cell>
          <cell r="I441">
            <v>523987004.07999903</v>
          </cell>
        </row>
        <row r="442">
          <cell r="A442" t="str">
            <v>367CA</v>
          </cell>
          <cell r="B442" t="str">
            <v>367</v>
          </cell>
          <cell r="D442">
            <v>16983553.940000001</v>
          </cell>
          <cell r="F442" t="str">
            <v>357DGP</v>
          </cell>
          <cell r="G442" t="str">
            <v>357</v>
          </cell>
          <cell r="I442">
            <v>6370.99</v>
          </cell>
        </row>
        <row r="443">
          <cell r="A443" t="str">
            <v>367ID</v>
          </cell>
          <cell r="B443" t="str">
            <v>367</v>
          </cell>
          <cell r="D443">
            <v>24535345.219999999</v>
          </cell>
          <cell r="F443" t="str">
            <v>357DGU</v>
          </cell>
          <cell r="G443" t="str">
            <v>357</v>
          </cell>
          <cell r="I443">
            <v>91650.59</v>
          </cell>
        </row>
        <row r="444">
          <cell r="A444" t="str">
            <v>367OR</v>
          </cell>
          <cell r="B444" t="str">
            <v>367</v>
          </cell>
          <cell r="D444">
            <v>156667132.69999999</v>
          </cell>
          <cell r="F444" t="str">
            <v>357SG</v>
          </cell>
          <cell r="G444" t="str">
            <v>357</v>
          </cell>
          <cell r="I444">
            <v>3161494.6323076901</v>
          </cell>
        </row>
        <row r="445">
          <cell r="A445" t="str">
            <v>367UT</v>
          </cell>
          <cell r="B445" t="str">
            <v>367</v>
          </cell>
          <cell r="D445">
            <v>465078587.60000002</v>
          </cell>
          <cell r="F445" t="str">
            <v>358DGU</v>
          </cell>
          <cell r="G445" t="str">
            <v>358</v>
          </cell>
          <cell r="I445">
            <v>1087552.1399999999</v>
          </cell>
        </row>
        <row r="446">
          <cell r="A446" t="str">
            <v>367WA</v>
          </cell>
          <cell r="B446" t="str">
            <v>367</v>
          </cell>
          <cell r="D446">
            <v>21912130.57</v>
          </cell>
          <cell r="F446" t="str">
            <v>358SG</v>
          </cell>
          <cell r="G446" t="str">
            <v>358</v>
          </cell>
          <cell r="I446">
            <v>6387542.6599999899</v>
          </cell>
        </row>
        <row r="447">
          <cell r="A447" t="str">
            <v>367WYP</v>
          </cell>
          <cell r="B447" t="str">
            <v>367</v>
          </cell>
          <cell r="D447">
            <v>32298496.48</v>
          </cell>
          <cell r="F447" t="str">
            <v>359DGP</v>
          </cell>
          <cell r="G447" t="str">
            <v>359</v>
          </cell>
          <cell r="I447">
            <v>1863031.53999999</v>
          </cell>
        </row>
        <row r="448">
          <cell r="A448" t="str">
            <v>367WYU</v>
          </cell>
          <cell r="B448" t="str">
            <v>367</v>
          </cell>
          <cell r="D448">
            <v>16491612.289999999</v>
          </cell>
          <cell r="F448" t="str">
            <v>359DGU</v>
          </cell>
          <cell r="G448" t="str">
            <v>359</v>
          </cell>
          <cell r="I448">
            <v>440513.21</v>
          </cell>
        </row>
        <row r="449">
          <cell r="A449" t="str">
            <v>368CA</v>
          </cell>
          <cell r="B449" t="str">
            <v>368</v>
          </cell>
          <cell r="D449">
            <v>47874198.240000002</v>
          </cell>
          <cell r="F449" t="str">
            <v>359SG</v>
          </cell>
          <cell r="G449" t="str">
            <v>359</v>
          </cell>
          <cell r="I449">
            <v>9292185.7115384508</v>
          </cell>
        </row>
        <row r="450">
          <cell r="A450" t="str">
            <v>368ID</v>
          </cell>
          <cell r="B450" t="str">
            <v>368</v>
          </cell>
          <cell r="D450">
            <v>69514986.980000004</v>
          </cell>
          <cell r="F450" t="str">
            <v>360CA</v>
          </cell>
          <cell r="G450" t="str">
            <v>360</v>
          </cell>
          <cell r="I450">
            <v>1674273.7692307699</v>
          </cell>
        </row>
        <row r="451">
          <cell r="A451" t="str">
            <v>368OR</v>
          </cell>
          <cell r="B451" t="str">
            <v>368</v>
          </cell>
          <cell r="D451">
            <v>391706140.13999999</v>
          </cell>
          <cell r="F451" t="str">
            <v>360ID</v>
          </cell>
          <cell r="G451" t="str">
            <v>360</v>
          </cell>
          <cell r="I451">
            <v>1369378.95076923</v>
          </cell>
        </row>
        <row r="452">
          <cell r="A452" t="str">
            <v>368UT</v>
          </cell>
          <cell r="B452" t="str">
            <v>368</v>
          </cell>
          <cell r="D452">
            <v>423729579.54000002</v>
          </cell>
          <cell r="F452" t="str">
            <v>360OR</v>
          </cell>
          <cell r="G452" t="str">
            <v>360</v>
          </cell>
          <cell r="I452">
            <v>12805256.3353846</v>
          </cell>
        </row>
        <row r="453">
          <cell r="A453" t="str">
            <v>368WA</v>
          </cell>
          <cell r="B453" t="str">
            <v>368</v>
          </cell>
          <cell r="D453">
            <v>97770618.810000002</v>
          </cell>
          <cell r="F453" t="str">
            <v>360UT</v>
          </cell>
          <cell r="G453" t="str">
            <v>360</v>
          </cell>
          <cell r="I453">
            <v>31633155.4892307</v>
          </cell>
        </row>
        <row r="454">
          <cell r="A454" t="str">
            <v>368WYP</v>
          </cell>
          <cell r="B454" t="str">
            <v>368</v>
          </cell>
          <cell r="D454">
            <v>82473712.819999993</v>
          </cell>
          <cell r="F454" t="str">
            <v>360WA</v>
          </cell>
          <cell r="G454" t="str">
            <v>360</v>
          </cell>
          <cell r="I454">
            <v>1505268.6976923</v>
          </cell>
        </row>
        <row r="455">
          <cell r="A455" t="str">
            <v>368WYU</v>
          </cell>
          <cell r="B455" t="str">
            <v>368</v>
          </cell>
          <cell r="D455">
            <v>12936738.76</v>
          </cell>
          <cell r="F455" t="str">
            <v>360WYP</v>
          </cell>
          <cell r="G455" t="str">
            <v>360</v>
          </cell>
          <cell r="I455">
            <v>2567901.3799999901</v>
          </cell>
        </row>
        <row r="456">
          <cell r="A456" t="str">
            <v>369CA</v>
          </cell>
          <cell r="B456" t="str">
            <v>369</v>
          </cell>
          <cell r="D456">
            <v>23145883.75</v>
          </cell>
          <cell r="F456" t="str">
            <v>360WYU</v>
          </cell>
          <cell r="G456" t="str">
            <v>360</v>
          </cell>
          <cell r="I456">
            <v>2024698.75</v>
          </cell>
        </row>
        <row r="457">
          <cell r="A457" t="str">
            <v>369ID</v>
          </cell>
          <cell r="B457" t="str">
            <v>369</v>
          </cell>
          <cell r="D457">
            <v>30457923.969999999</v>
          </cell>
          <cell r="F457" t="str">
            <v>361CA</v>
          </cell>
          <cell r="G457" t="str">
            <v>361</v>
          </cell>
          <cell r="I457">
            <v>3885021.59615384</v>
          </cell>
        </row>
        <row r="458">
          <cell r="A458" t="str">
            <v>369OR</v>
          </cell>
          <cell r="B458" t="str">
            <v>369</v>
          </cell>
          <cell r="D458">
            <v>225477030.88999999</v>
          </cell>
          <cell r="F458" t="str">
            <v>361ID</v>
          </cell>
          <cell r="G458" t="str">
            <v>361</v>
          </cell>
          <cell r="I458">
            <v>1842011.22230769</v>
          </cell>
        </row>
        <row r="459">
          <cell r="A459" t="str">
            <v>369UT</v>
          </cell>
          <cell r="B459" t="str">
            <v>369</v>
          </cell>
          <cell r="D459">
            <v>224795047.11000001</v>
          </cell>
          <cell r="F459" t="str">
            <v>361OR</v>
          </cell>
          <cell r="G459" t="str">
            <v>361</v>
          </cell>
          <cell r="I459">
            <v>19367042.7238461</v>
          </cell>
        </row>
        <row r="460">
          <cell r="A460" t="str">
            <v>369WA</v>
          </cell>
          <cell r="B460" t="str">
            <v>369</v>
          </cell>
          <cell r="D460">
            <v>51352919.899999999</v>
          </cell>
          <cell r="F460" t="str">
            <v>361UT</v>
          </cell>
          <cell r="G460" t="str">
            <v>361</v>
          </cell>
          <cell r="I460">
            <v>42601291.415384598</v>
          </cell>
        </row>
        <row r="461">
          <cell r="A461" t="str">
            <v>369WYP</v>
          </cell>
          <cell r="B461" t="str">
            <v>369</v>
          </cell>
          <cell r="D461">
            <v>39232170.310000002</v>
          </cell>
          <cell r="F461" t="str">
            <v>361WA</v>
          </cell>
          <cell r="G461" t="str">
            <v>361</v>
          </cell>
          <cell r="I461">
            <v>2240784.37846153</v>
          </cell>
        </row>
        <row r="462">
          <cell r="A462" t="str">
            <v>369WYU</v>
          </cell>
          <cell r="B462" t="str">
            <v>369</v>
          </cell>
          <cell r="D462">
            <v>10219468.83</v>
          </cell>
          <cell r="F462" t="str">
            <v>361WYP</v>
          </cell>
          <cell r="G462" t="str">
            <v>361</v>
          </cell>
          <cell r="I462">
            <v>8784501.2146153804</v>
          </cell>
        </row>
        <row r="463">
          <cell r="A463" t="str">
            <v>370CA</v>
          </cell>
          <cell r="B463" t="str">
            <v>370</v>
          </cell>
          <cell r="D463">
            <v>3901131.94</v>
          </cell>
          <cell r="F463" t="str">
            <v>361WYU</v>
          </cell>
          <cell r="G463" t="str">
            <v>361</v>
          </cell>
          <cell r="I463">
            <v>141760.823846154</v>
          </cell>
        </row>
        <row r="464">
          <cell r="A464" t="str">
            <v>370ID</v>
          </cell>
          <cell r="B464" t="str">
            <v>370</v>
          </cell>
          <cell r="D464">
            <v>13315346.99</v>
          </cell>
          <cell r="F464" t="str">
            <v>362CA</v>
          </cell>
          <cell r="G464" t="str">
            <v>362</v>
          </cell>
          <cell r="I464">
            <v>21643357.418461502</v>
          </cell>
        </row>
        <row r="465">
          <cell r="A465" t="str">
            <v>370OR</v>
          </cell>
          <cell r="B465" t="str">
            <v>370</v>
          </cell>
          <cell r="D465">
            <v>59656267.950000003</v>
          </cell>
          <cell r="F465" t="str">
            <v>362ID</v>
          </cell>
          <cell r="G465" t="str">
            <v>362</v>
          </cell>
          <cell r="I465">
            <v>28357282.0015384</v>
          </cell>
        </row>
        <row r="466">
          <cell r="A466" t="str">
            <v>370UT</v>
          </cell>
          <cell r="B466" t="str">
            <v>370</v>
          </cell>
          <cell r="D466">
            <v>73237990.219999999</v>
          </cell>
          <cell r="F466" t="str">
            <v>362OR</v>
          </cell>
          <cell r="G466" t="str">
            <v>362</v>
          </cell>
          <cell r="I466">
            <v>203704681.98538399</v>
          </cell>
        </row>
        <row r="467">
          <cell r="A467" t="str">
            <v>370WA</v>
          </cell>
          <cell r="B467" t="str">
            <v>370</v>
          </cell>
          <cell r="D467">
            <v>11342266.380000001</v>
          </cell>
          <cell r="F467" t="str">
            <v>362UT</v>
          </cell>
          <cell r="G467" t="str">
            <v>362</v>
          </cell>
          <cell r="I467">
            <v>404071409.81538397</v>
          </cell>
        </row>
        <row r="468">
          <cell r="A468" t="str">
            <v>370WYP</v>
          </cell>
          <cell r="B468" t="str">
            <v>370</v>
          </cell>
          <cell r="D468">
            <v>11943332.720000001</v>
          </cell>
          <cell r="F468" t="str">
            <v>362WA</v>
          </cell>
          <cell r="G468" t="str">
            <v>362</v>
          </cell>
          <cell r="I468">
            <v>47083423.796922997</v>
          </cell>
        </row>
        <row r="469">
          <cell r="A469" t="str">
            <v>370WYU</v>
          </cell>
          <cell r="B469" t="str">
            <v>370</v>
          </cell>
          <cell r="D469">
            <v>2126506.27</v>
          </cell>
          <cell r="F469" t="str">
            <v>362WYP</v>
          </cell>
          <cell r="G469" t="str">
            <v>362</v>
          </cell>
          <cell r="I469">
            <v>107495397.496923</v>
          </cell>
        </row>
        <row r="470">
          <cell r="A470" t="str">
            <v>371CA</v>
          </cell>
          <cell r="B470" t="str">
            <v>371</v>
          </cell>
          <cell r="D470">
            <v>271230.94</v>
          </cell>
          <cell r="F470" t="str">
            <v>362WYU</v>
          </cell>
          <cell r="G470" t="str">
            <v>362</v>
          </cell>
          <cell r="I470">
            <v>11665661.442307601</v>
          </cell>
        </row>
        <row r="471">
          <cell r="A471" t="str">
            <v>371ID</v>
          </cell>
          <cell r="B471" t="str">
            <v>371</v>
          </cell>
          <cell r="D471">
            <v>169110.18</v>
          </cell>
          <cell r="F471" t="str">
            <v>363UT</v>
          </cell>
          <cell r="G471" t="str">
            <v>363</v>
          </cell>
          <cell r="I471">
            <v>0</v>
          </cell>
        </row>
        <row r="472">
          <cell r="A472" t="str">
            <v>371OR</v>
          </cell>
          <cell r="B472" t="str">
            <v>371</v>
          </cell>
          <cell r="D472">
            <v>2475610.15</v>
          </cell>
          <cell r="F472" t="str">
            <v>364CA</v>
          </cell>
          <cell r="G472" t="str">
            <v>364</v>
          </cell>
          <cell r="I472">
            <v>53311487.105384603</v>
          </cell>
        </row>
        <row r="473">
          <cell r="A473" t="str">
            <v>371UT</v>
          </cell>
          <cell r="B473" t="str">
            <v>371</v>
          </cell>
          <cell r="D473">
            <v>4418312.74</v>
          </cell>
          <cell r="F473" t="str">
            <v>364ID</v>
          </cell>
          <cell r="G473" t="str">
            <v>364</v>
          </cell>
          <cell r="I473">
            <v>66050517.079230703</v>
          </cell>
        </row>
        <row r="474">
          <cell r="A474" t="str">
            <v>371WA</v>
          </cell>
          <cell r="B474" t="str">
            <v>371</v>
          </cell>
          <cell r="D474">
            <v>521367.77</v>
          </cell>
          <cell r="F474" t="str">
            <v>364OR</v>
          </cell>
          <cell r="G474" t="str">
            <v>364</v>
          </cell>
          <cell r="I474">
            <v>322373224.67384601</v>
          </cell>
        </row>
        <row r="475">
          <cell r="A475" t="str">
            <v>371WYP</v>
          </cell>
          <cell r="B475" t="str">
            <v>371</v>
          </cell>
          <cell r="D475">
            <v>781711.99</v>
          </cell>
          <cell r="F475" t="str">
            <v>364UT</v>
          </cell>
          <cell r="G475" t="str">
            <v>364</v>
          </cell>
          <cell r="I475">
            <v>307795319.43307602</v>
          </cell>
        </row>
        <row r="476">
          <cell r="A476" t="str">
            <v>371WYU</v>
          </cell>
          <cell r="B476" t="str">
            <v>371</v>
          </cell>
          <cell r="D476">
            <v>149713.57999999999</v>
          </cell>
          <cell r="F476" t="str">
            <v>364WA</v>
          </cell>
          <cell r="G476" t="str">
            <v>364</v>
          </cell>
          <cell r="I476">
            <v>90203639.750769198</v>
          </cell>
        </row>
        <row r="477">
          <cell r="A477" t="str">
            <v>373CA</v>
          </cell>
          <cell r="B477" t="str">
            <v>373</v>
          </cell>
          <cell r="D477">
            <v>672642.15</v>
          </cell>
          <cell r="F477" t="str">
            <v>364WYP</v>
          </cell>
          <cell r="G477" t="str">
            <v>364</v>
          </cell>
          <cell r="I477">
            <v>95268209.409230694</v>
          </cell>
        </row>
        <row r="478">
          <cell r="A478" t="str">
            <v>373ID</v>
          </cell>
          <cell r="B478" t="str">
            <v>373</v>
          </cell>
          <cell r="D478">
            <v>618578.57999999996</v>
          </cell>
          <cell r="F478" t="str">
            <v>364WYU</v>
          </cell>
          <cell r="G478" t="str">
            <v>364</v>
          </cell>
          <cell r="I478">
            <v>19855616.689230699</v>
          </cell>
        </row>
        <row r="479">
          <cell r="A479" t="str">
            <v>373OR</v>
          </cell>
          <cell r="B479" t="str">
            <v>373</v>
          </cell>
          <cell r="D479">
            <v>22114089.91</v>
          </cell>
          <cell r="F479" t="str">
            <v>365CA</v>
          </cell>
          <cell r="G479" t="str">
            <v>365</v>
          </cell>
          <cell r="I479">
            <v>32309911.909230702</v>
          </cell>
        </row>
        <row r="480">
          <cell r="A480" t="str">
            <v>373UT</v>
          </cell>
          <cell r="B480" t="str">
            <v>373</v>
          </cell>
          <cell r="D480">
            <v>23767481.890000001</v>
          </cell>
          <cell r="F480" t="str">
            <v>365ID</v>
          </cell>
          <cell r="G480" t="str">
            <v>365</v>
          </cell>
          <cell r="I480">
            <v>34499089.864615299</v>
          </cell>
        </row>
        <row r="481">
          <cell r="A481" t="str">
            <v>373WA</v>
          </cell>
          <cell r="B481" t="str">
            <v>373</v>
          </cell>
          <cell r="D481">
            <v>3992505.5</v>
          </cell>
          <cell r="F481" t="str">
            <v>365OR</v>
          </cell>
          <cell r="G481" t="str">
            <v>365</v>
          </cell>
          <cell r="I481">
            <v>231156536.47</v>
          </cell>
        </row>
        <row r="482">
          <cell r="A482" t="str">
            <v>373WYP</v>
          </cell>
          <cell r="B482" t="str">
            <v>373</v>
          </cell>
          <cell r="D482">
            <v>7695347.25</v>
          </cell>
          <cell r="F482" t="str">
            <v>365UT</v>
          </cell>
          <cell r="G482" t="str">
            <v>365</v>
          </cell>
          <cell r="I482">
            <v>205437531.82384601</v>
          </cell>
        </row>
        <row r="483">
          <cell r="A483" t="str">
            <v>373WYU</v>
          </cell>
          <cell r="B483" t="str">
            <v>373</v>
          </cell>
          <cell r="D483">
            <v>2233780.94</v>
          </cell>
          <cell r="F483" t="str">
            <v>365WA</v>
          </cell>
          <cell r="G483" t="str">
            <v>365</v>
          </cell>
          <cell r="I483">
            <v>57365831.242307603</v>
          </cell>
        </row>
        <row r="484">
          <cell r="A484" t="str">
            <v>389CA</v>
          </cell>
          <cell r="B484" t="str">
            <v>389</v>
          </cell>
          <cell r="D484">
            <v>635346.82999999996</v>
          </cell>
          <cell r="F484" t="str">
            <v>365WYP</v>
          </cell>
          <cell r="G484" t="str">
            <v>365</v>
          </cell>
          <cell r="I484">
            <v>81869141.107692301</v>
          </cell>
        </row>
        <row r="485">
          <cell r="A485" t="str">
            <v>389CN</v>
          </cell>
          <cell r="B485" t="str">
            <v>389</v>
          </cell>
          <cell r="D485">
            <v>1128505.79</v>
          </cell>
          <cell r="F485" t="str">
            <v>365WYU</v>
          </cell>
          <cell r="G485" t="str">
            <v>365</v>
          </cell>
          <cell r="I485">
            <v>11033124.703076901</v>
          </cell>
        </row>
        <row r="486">
          <cell r="A486" t="str">
            <v>389DGU</v>
          </cell>
          <cell r="B486" t="str">
            <v>389</v>
          </cell>
          <cell r="D486">
            <v>332.32</v>
          </cell>
          <cell r="F486" t="str">
            <v>366CA</v>
          </cell>
          <cell r="G486" t="str">
            <v>366</v>
          </cell>
          <cell r="I486">
            <v>15435453.259230699</v>
          </cell>
        </row>
        <row r="487">
          <cell r="A487" t="str">
            <v>389ID</v>
          </cell>
          <cell r="B487" t="str">
            <v>389</v>
          </cell>
          <cell r="D487">
            <v>197638.82</v>
          </cell>
          <cell r="F487" t="str">
            <v>366ID</v>
          </cell>
          <cell r="G487" t="str">
            <v>366</v>
          </cell>
          <cell r="I487">
            <v>7750764.9276922997</v>
          </cell>
        </row>
        <row r="488">
          <cell r="A488" t="str">
            <v>389OR</v>
          </cell>
          <cell r="B488" t="str">
            <v>389</v>
          </cell>
          <cell r="D488">
            <v>4600811.09</v>
          </cell>
          <cell r="F488" t="str">
            <v>366OR</v>
          </cell>
          <cell r="G488" t="str">
            <v>366</v>
          </cell>
          <cell r="I488">
            <v>83181163.429999903</v>
          </cell>
        </row>
        <row r="489">
          <cell r="A489" t="str">
            <v>389SG</v>
          </cell>
          <cell r="B489" t="str">
            <v>389</v>
          </cell>
          <cell r="D489">
            <v>1227.55</v>
          </cell>
          <cell r="F489" t="str">
            <v>366UT</v>
          </cell>
          <cell r="G489" t="str">
            <v>366</v>
          </cell>
          <cell r="I489">
            <v>165286908.94922999</v>
          </cell>
        </row>
        <row r="490">
          <cell r="A490" t="str">
            <v>389SO</v>
          </cell>
          <cell r="B490" t="str">
            <v>389</v>
          </cell>
          <cell r="D490">
            <v>5596700.2199999997</v>
          </cell>
          <cell r="F490" t="str">
            <v>366WA</v>
          </cell>
          <cell r="G490" t="str">
            <v>366</v>
          </cell>
          <cell r="I490">
            <v>15815337.334615299</v>
          </cell>
        </row>
        <row r="491">
          <cell r="A491" t="str">
            <v>389UT</v>
          </cell>
          <cell r="B491" t="str">
            <v>389</v>
          </cell>
          <cell r="D491">
            <v>4018301.73</v>
          </cell>
          <cell r="F491" t="str">
            <v>366WYP</v>
          </cell>
          <cell r="G491" t="str">
            <v>366</v>
          </cell>
          <cell r="I491">
            <v>13495794.446923001</v>
          </cell>
        </row>
        <row r="492">
          <cell r="A492" t="str">
            <v>389WA</v>
          </cell>
          <cell r="B492" t="str">
            <v>389</v>
          </cell>
          <cell r="D492">
            <v>1098826.3500000001</v>
          </cell>
          <cell r="F492" t="str">
            <v>366WYU</v>
          </cell>
          <cell r="G492" t="str">
            <v>366</v>
          </cell>
          <cell r="I492">
            <v>3828521.3061538399</v>
          </cell>
        </row>
        <row r="493">
          <cell r="A493" t="str">
            <v>389WYP</v>
          </cell>
          <cell r="B493" t="str">
            <v>389</v>
          </cell>
          <cell r="D493">
            <v>1731379.03</v>
          </cell>
          <cell r="F493" t="str">
            <v>367CA</v>
          </cell>
          <cell r="G493" t="str">
            <v>367</v>
          </cell>
          <cell r="I493">
            <v>16873108.828461502</v>
          </cell>
        </row>
        <row r="494">
          <cell r="A494" t="str">
            <v>389WYU</v>
          </cell>
          <cell r="B494" t="str">
            <v>389</v>
          </cell>
          <cell r="D494">
            <v>528370.06999999995</v>
          </cell>
          <cell r="F494" t="str">
            <v>367ID</v>
          </cell>
          <cell r="G494" t="str">
            <v>367</v>
          </cell>
          <cell r="I494">
            <v>24318664.463846099</v>
          </cell>
        </row>
        <row r="495">
          <cell r="A495" t="str">
            <v>390CA</v>
          </cell>
          <cell r="B495" t="str">
            <v>390</v>
          </cell>
          <cell r="D495">
            <v>3313179.69</v>
          </cell>
          <cell r="F495" t="str">
            <v>367OR</v>
          </cell>
          <cell r="G495" t="str">
            <v>367</v>
          </cell>
          <cell r="I495">
            <v>154514016.01538399</v>
          </cell>
        </row>
        <row r="496">
          <cell r="A496" t="str">
            <v>390CN</v>
          </cell>
          <cell r="B496" t="str">
            <v>390</v>
          </cell>
          <cell r="D496">
            <v>12314660.130000001</v>
          </cell>
          <cell r="F496" t="str">
            <v>367UT</v>
          </cell>
          <cell r="G496" t="str">
            <v>367</v>
          </cell>
          <cell r="I496">
            <v>459338479.76538402</v>
          </cell>
        </row>
        <row r="497">
          <cell r="A497" t="str">
            <v>390DGP</v>
          </cell>
          <cell r="B497" t="str">
            <v>390</v>
          </cell>
          <cell r="D497">
            <v>355885.6</v>
          </cell>
          <cell r="F497" t="str">
            <v>367WA</v>
          </cell>
          <cell r="G497" t="str">
            <v>367</v>
          </cell>
          <cell r="I497">
            <v>21515976.086922999</v>
          </cell>
        </row>
        <row r="498">
          <cell r="A498" t="str">
            <v>390DGU</v>
          </cell>
          <cell r="B498" t="str">
            <v>390</v>
          </cell>
          <cell r="D498">
            <v>1638043.31</v>
          </cell>
          <cell r="F498" t="str">
            <v>367WYP</v>
          </cell>
          <cell r="G498" t="str">
            <v>367</v>
          </cell>
          <cell r="I498">
            <v>31286160.431538399</v>
          </cell>
        </row>
        <row r="499">
          <cell r="A499" t="str">
            <v>390ID</v>
          </cell>
          <cell r="B499" t="str">
            <v>390</v>
          </cell>
          <cell r="D499">
            <v>10173966.02</v>
          </cell>
          <cell r="F499" t="str">
            <v>367WYU</v>
          </cell>
          <cell r="G499" t="str">
            <v>367</v>
          </cell>
          <cell r="I499">
            <v>16374352.628461501</v>
          </cell>
        </row>
        <row r="500">
          <cell r="A500" t="str">
            <v>390OR</v>
          </cell>
          <cell r="B500" t="str">
            <v>390</v>
          </cell>
          <cell r="D500">
            <v>36558298.439999998</v>
          </cell>
          <cell r="F500" t="str">
            <v>368CA</v>
          </cell>
          <cell r="G500" t="str">
            <v>368</v>
          </cell>
          <cell r="I500">
            <v>47280465.408461504</v>
          </cell>
        </row>
        <row r="501">
          <cell r="A501" t="str">
            <v>390SG</v>
          </cell>
          <cell r="B501" t="str">
            <v>390</v>
          </cell>
          <cell r="D501">
            <v>5345735.59</v>
          </cell>
          <cell r="F501" t="str">
            <v>368ID</v>
          </cell>
          <cell r="G501" t="str">
            <v>368</v>
          </cell>
          <cell r="I501">
            <v>68551820.9646153</v>
          </cell>
        </row>
        <row r="502">
          <cell r="A502" t="str">
            <v>390SO</v>
          </cell>
          <cell r="B502" t="str">
            <v>390</v>
          </cell>
          <cell r="D502">
            <v>106475576.92</v>
          </cell>
          <cell r="F502" t="str">
            <v>368OR</v>
          </cell>
          <cell r="G502" t="str">
            <v>368</v>
          </cell>
          <cell r="I502">
            <v>387605861.53922999</v>
          </cell>
        </row>
        <row r="503">
          <cell r="A503" t="str">
            <v>390UT</v>
          </cell>
          <cell r="B503" t="str">
            <v>390</v>
          </cell>
          <cell r="D503">
            <v>39728804.979999997</v>
          </cell>
          <cell r="F503" t="str">
            <v>368UT</v>
          </cell>
          <cell r="G503" t="str">
            <v>368</v>
          </cell>
          <cell r="I503">
            <v>415156078.10615301</v>
          </cell>
        </row>
        <row r="504">
          <cell r="A504" t="str">
            <v>390WA</v>
          </cell>
          <cell r="B504" t="str">
            <v>390</v>
          </cell>
          <cell r="D504">
            <v>13877468.380000001</v>
          </cell>
          <cell r="F504" t="str">
            <v>368WA</v>
          </cell>
          <cell r="G504" t="str">
            <v>368</v>
          </cell>
          <cell r="I504">
            <v>96600181.336153805</v>
          </cell>
        </row>
        <row r="505">
          <cell r="A505" t="str">
            <v>390WYP</v>
          </cell>
          <cell r="B505" t="str">
            <v>390</v>
          </cell>
          <cell r="D505">
            <v>14454695.949999999</v>
          </cell>
          <cell r="F505" t="str">
            <v>368WYP</v>
          </cell>
          <cell r="G505" t="str">
            <v>368</v>
          </cell>
          <cell r="I505">
            <v>80221638.177692294</v>
          </cell>
        </row>
        <row r="506">
          <cell r="A506" t="str">
            <v>390WYU</v>
          </cell>
          <cell r="B506" t="str">
            <v>390</v>
          </cell>
          <cell r="D506">
            <v>2566926.62</v>
          </cell>
          <cell r="F506" t="str">
            <v>368WYU</v>
          </cell>
          <cell r="G506" t="str">
            <v>368</v>
          </cell>
          <cell r="I506">
            <v>12732268.4138461</v>
          </cell>
        </row>
        <row r="507">
          <cell r="A507" t="str">
            <v>391CA</v>
          </cell>
          <cell r="B507" t="str">
            <v>391</v>
          </cell>
          <cell r="D507">
            <v>245254.49</v>
          </cell>
          <cell r="F507" t="str">
            <v>369CA</v>
          </cell>
          <cell r="G507" t="str">
            <v>369</v>
          </cell>
          <cell r="I507">
            <v>22873184.471538398</v>
          </cell>
        </row>
        <row r="508">
          <cell r="A508" t="str">
            <v>391CN</v>
          </cell>
          <cell r="B508" t="str">
            <v>391</v>
          </cell>
          <cell r="D508">
            <v>8451759.7200000007</v>
          </cell>
          <cell r="F508" t="str">
            <v>369ID</v>
          </cell>
          <cell r="G508" t="str">
            <v>369</v>
          </cell>
          <cell r="I508">
            <v>29705821.5746153</v>
          </cell>
        </row>
        <row r="509">
          <cell r="A509" t="str">
            <v>391DGU</v>
          </cell>
          <cell r="B509" t="str">
            <v>391</v>
          </cell>
          <cell r="D509">
            <v>5295.12</v>
          </cell>
          <cell r="F509" t="str">
            <v>369OR</v>
          </cell>
          <cell r="G509" t="str">
            <v>369</v>
          </cell>
          <cell r="I509">
            <v>222008558.28307599</v>
          </cell>
        </row>
        <row r="510">
          <cell r="A510" t="str">
            <v>391ID</v>
          </cell>
          <cell r="B510" t="str">
            <v>391</v>
          </cell>
          <cell r="D510">
            <v>738611.06</v>
          </cell>
          <cell r="F510" t="str">
            <v>369UT</v>
          </cell>
          <cell r="G510" t="str">
            <v>369</v>
          </cell>
          <cell r="I510">
            <v>219624278.306153</v>
          </cell>
        </row>
        <row r="511">
          <cell r="A511" t="str">
            <v>391OR</v>
          </cell>
          <cell r="B511" t="str">
            <v>391</v>
          </cell>
          <cell r="D511">
            <v>3996511.78</v>
          </cell>
          <cell r="F511" t="str">
            <v>369WA</v>
          </cell>
          <cell r="G511" t="str">
            <v>369</v>
          </cell>
          <cell r="I511">
            <v>50322980.179230697</v>
          </cell>
        </row>
        <row r="512">
          <cell r="A512" t="str">
            <v>391SE</v>
          </cell>
          <cell r="B512" t="str">
            <v>391</v>
          </cell>
          <cell r="D512">
            <v>61520.66</v>
          </cell>
          <cell r="F512" t="str">
            <v>369WYP</v>
          </cell>
          <cell r="G512" t="str">
            <v>369</v>
          </cell>
          <cell r="I512">
            <v>38181178.281538397</v>
          </cell>
        </row>
        <row r="513">
          <cell r="A513" t="str">
            <v>391SG</v>
          </cell>
          <cell r="B513" t="str">
            <v>391</v>
          </cell>
          <cell r="D513">
            <v>4659873.18</v>
          </cell>
          <cell r="F513" t="str">
            <v>369WYU</v>
          </cell>
          <cell r="G513" t="str">
            <v>369</v>
          </cell>
          <cell r="I513">
            <v>9885220.3723076899</v>
          </cell>
        </row>
        <row r="514">
          <cell r="A514" t="str">
            <v>391SO</v>
          </cell>
          <cell r="B514" t="str">
            <v>391</v>
          </cell>
          <cell r="D514">
            <v>55197006.420000002</v>
          </cell>
          <cell r="F514" t="str">
            <v>370CA</v>
          </cell>
          <cell r="G514" t="str">
            <v>370</v>
          </cell>
          <cell r="I514">
            <v>3889593.5761538399</v>
          </cell>
        </row>
        <row r="515">
          <cell r="A515" t="str">
            <v>391SSGCH</v>
          </cell>
          <cell r="B515" t="str">
            <v>391</v>
          </cell>
          <cell r="D515">
            <v>90667.14</v>
          </cell>
          <cell r="F515" t="str">
            <v>370ID</v>
          </cell>
          <cell r="G515" t="str">
            <v>370</v>
          </cell>
          <cell r="I515">
            <v>13886770.359999999</v>
          </cell>
        </row>
        <row r="516">
          <cell r="A516" t="str">
            <v>391UT</v>
          </cell>
          <cell r="B516" t="str">
            <v>391</v>
          </cell>
          <cell r="D516">
            <v>2805148.84</v>
          </cell>
          <cell r="F516" t="str">
            <v>370OR</v>
          </cell>
          <cell r="G516" t="str">
            <v>370</v>
          </cell>
          <cell r="I516">
            <v>59771897.676153801</v>
          </cell>
        </row>
        <row r="517">
          <cell r="A517" t="str">
            <v>391WA</v>
          </cell>
          <cell r="B517" t="str">
            <v>391</v>
          </cell>
          <cell r="D517">
            <v>1390094.68</v>
          </cell>
          <cell r="F517" t="str">
            <v>370UT</v>
          </cell>
          <cell r="G517" t="str">
            <v>370</v>
          </cell>
          <cell r="I517">
            <v>72780106.209999993</v>
          </cell>
        </row>
        <row r="518">
          <cell r="A518" t="str">
            <v>391WYP</v>
          </cell>
          <cell r="B518" t="str">
            <v>391</v>
          </cell>
          <cell r="D518">
            <v>2894753.07</v>
          </cell>
          <cell r="F518" t="str">
            <v>370WA</v>
          </cell>
          <cell r="G518" t="str">
            <v>370</v>
          </cell>
          <cell r="I518">
            <v>13234098.763846099</v>
          </cell>
        </row>
        <row r="519">
          <cell r="A519" t="str">
            <v>391WYU</v>
          </cell>
          <cell r="B519" t="str">
            <v>391</v>
          </cell>
          <cell r="D519">
            <v>111475.88</v>
          </cell>
          <cell r="F519" t="str">
            <v>370WYP</v>
          </cell>
          <cell r="G519" t="str">
            <v>370</v>
          </cell>
          <cell r="I519">
            <v>11900128.1384615</v>
          </cell>
        </row>
        <row r="520">
          <cell r="A520" t="str">
            <v>392CA</v>
          </cell>
          <cell r="B520" t="str">
            <v>392</v>
          </cell>
          <cell r="D520">
            <v>2039642.81</v>
          </cell>
          <cell r="F520" t="str">
            <v>370WYU</v>
          </cell>
          <cell r="G520" t="str">
            <v>370</v>
          </cell>
          <cell r="I520">
            <v>2399825.9269230701</v>
          </cell>
        </row>
        <row r="521">
          <cell r="A521" t="str">
            <v>392DGP</v>
          </cell>
          <cell r="B521" t="str">
            <v>392</v>
          </cell>
          <cell r="D521">
            <v>119115.85</v>
          </cell>
          <cell r="F521" t="str">
            <v>371CA</v>
          </cell>
          <cell r="G521" t="str">
            <v>371</v>
          </cell>
          <cell r="I521">
            <v>271322.957692308</v>
          </cell>
        </row>
        <row r="522">
          <cell r="A522" t="str">
            <v>392DGU</v>
          </cell>
          <cell r="B522" t="str">
            <v>392</v>
          </cell>
          <cell r="D522">
            <v>779128.98</v>
          </cell>
          <cell r="F522" t="str">
            <v>371ID</v>
          </cell>
          <cell r="G522" t="str">
            <v>371</v>
          </cell>
          <cell r="I522">
            <v>169281.895384615</v>
          </cell>
        </row>
        <row r="523">
          <cell r="A523" t="str">
            <v>392ID</v>
          </cell>
          <cell r="B523" t="str">
            <v>392</v>
          </cell>
          <cell r="D523">
            <v>5372641.5199999996</v>
          </cell>
          <cell r="F523" t="str">
            <v>371OR</v>
          </cell>
          <cell r="G523" t="str">
            <v>371</v>
          </cell>
          <cell r="I523">
            <v>2470443.4469230701</v>
          </cell>
        </row>
        <row r="524">
          <cell r="A524" t="str">
            <v>392OR</v>
          </cell>
          <cell r="B524" t="str">
            <v>392</v>
          </cell>
          <cell r="D524">
            <v>21963493.66</v>
          </cell>
          <cell r="F524" t="str">
            <v>371UT</v>
          </cell>
          <cell r="G524" t="str">
            <v>371</v>
          </cell>
          <cell r="I524">
            <v>4433666.5261538401</v>
          </cell>
        </row>
        <row r="525">
          <cell r="A525" t="str">
            <v>392SE</v>
          </cell>
          <cell r="B525" t="str">
            <v>392</v>
          </cell>
          <cell r="D525">
            <v>404148</v>
          </cell>
          <cell r="F525" t="str">
            <v>371WA</v>
          </cell>
          <cell r="G525" t="str">
            <v>371</v>
          </cell>
          <cell r="I525">
            <v>523306.8</v>
          </cell>
        </row>
        <row r="526">
          <cell r="A526" t="str">
            <v>392SG</v>
          </cell>
          <cell r="B526" t="str">
            <v>392</v>
          </cell>
          <cell r="D526">
            <v>17841846.559999999</v>
          </cell>
          <cell r="F526" t="str">
            <v>371WYP</v>
          </cell>
          <cell r="G526" t="str">
            <v>371</v>
          </cell>
          <cell r="I526">
            <v>781110.41846153897</v>
          </cell>
        </row>
        <row r="527">
          <cell r="A527" t="str">
            <v>392SO</v>
          </cell>
          <cell r="B527" t="str">
            <v>392</v>
          </cell>
          <cell r="D527">
            <v>6663843.4900000002</v>
          </cell>
          <cell r="F527" t="str">
            <v>371WYU</v>
          </cell>
          <cell r="G527" t="str">
            <v>371</v>
          </cell>
          <cell r="I527">
            <v>148415.233076923</v>
          </cell>
        </row>
        <row r="528">
          <cell r="A528" t="str">
            <v>392SSGCH</v>
          </cell>
          <cell r="B528" t="str">
            <v>392</v>
          </cell>
          <cell r="D528">
            <v>343984</v>
          </cell>
          <cell r="F528" t="str">
            <v>373CA</v>
          </cell>
          <cell r="G528" t="str">
            <v>373</v>
          </cell>
          <cell r="I528">
            <v>670934.19769230799</v>
          </cell>
        </row>
        <row r="529">
          <cell r="A529" t="str">
            <v>392SSGCT</v>
          </cell>
          <cell r="B529" t="str">
            <v>392</v>
          </cell>
          <cell r="D529">
            <v>44655.09</v>
          </cell>
          <cell r="F529" t="str">
            <v>373ID</v>
          </cell>
          <cell r="G529" t="str">
            <v>373</v>
          </cell>
          <cell r="I529">
            <v>617166.78923076903</v>
          </cell>
        </row>
        <row r="530">
          <cell r="A530" t="str">
            <v>392UT</v>
          </cell>
          <cell r="B530" t="str">
            <v>392</v>
          </cell>
          <cell r="D530">
            <v>32380214.449999999</v>
          </cell>
          <cell r="F530" t="str">
            <v>373OR</v>
          </cell>
          <cell r="G530" t="str">
            <v>373</v>
          </cell>
          <cell r="I530">
            <v>21961746.4207692</v>
          </cell>
        </row>
        <row r="531">
          <cell r="A531" t="str">
            <v>392WA</v>
          </cell>
          <cell r="B531" t="str">
            <v>392</v>
          </cell>
          <cell r="D531">
            <v>4998546.07</v>
          </cell>
          <cell r="F531" t="str">
            <v>373UT</v>
          </cell>
          <cell r="G531" t="str">
            <v>373</v>
          </cell>
          <cell r="I531">
            <v>23692295.471538398</v>
          </cell>
        </row>
        <row r="532">
          <cell r="A532" t="str">
            <v>392WYP</v>
          </cell>
          <cell r="B532" t="str">
            <v>392</v>
          </cell>
          <cell r="D532">
            <v>7932240.7699999996</v>
          </cell>
          <cell r="F532" t="str">
            <v>373WA</v>
          </cell>
          <cell r="G532" t="str">
            <v>373</v>
          </cell>
          <cell r="I532">
            <v>3978910.93307692</v>
          </cell>
        </row>
        <row r="533">
          <cell r="A533" t="str">
            <v>392WYU</v>
          </cell>
          <cell r="B533" t="str">
            <v>392</v>
          </cell>
          <cell r="D533">
            <v>1667938.58</v>
          </cell>
          <cell r="F533" t="str">
            <v>373WYP</v>
          </cell>
          <cell r="G533" t="str">
            <v>373</v>
          </cell>
          <cell r="I533">
            <v>7638224.40615384</v>
          </cell>
        </row>
        <row r="534">
          <cell r="A534" t="str">
            <v>393CA</v>
          </cell>
          <cell r="B534" t="str">
            <v>393</v>
          </cell>
          <cell r="D534">
            <v>198276.61</v>
          </cell>
          <cell r="F534" t="str">
            <v>373WYU</v>
          </cell>
          <cell r="G534" t="str">
            <v>373</v>
          </cell>
          <cell r="I534">
            <v>2222043.14846153</v>
          </cell>
        </row>
        <row r="535">
          <cell r="A535" t="str">
            <v>393DGP</v>
          </cell>
          <cell r="B535" t="str">
            <v>393</v>
          </cell>
          <cell r="D535">
            <v>69749.95</v>
          </cell>
          <cell r="F535" t="str">
            <v>389CA</v>
          </cell>
          <cell r="G535" t="str">
            <v>389</v>
          </cell>
          <cell r="I535">
            <v>249705.24846153799</v>
          </cell>
        </row>
        <row r="536">
          <cell r="A536" t="str">
            <v>393DGU</v>
          </cell>
          <cell r="B536" t="str">
            <v>393</v>
          </cell>
          <cell r="D536">
            <v>268272.18</v>
          </cell>
          <cell r="F536" t="str">
            <v>389CN</v>
          </cell>
          <cell r="G536" t="str">
            <v>389</v>
          </cell>
          <cell r="I536">
            <v>1128505.79</v>
          </cell>
        </row>
        <row r="537">
          <cell r="A537" t="str">
            <v>393ID</v>
          </cell>
          <cell r="B537" t="str">
            <v>393</v>
          </cell>
          <cell r="D537">
            <v>458102.22</v>
          </cell>
          <cell r="F537" t="str">
            <v>389DGU</v>
          </cell>
          <cell r="G537" t="str">
            <v>389</v>
          </cell>
          <cell r="I537">
            <v>332.32</v>
          </cell>
        </row>
        <row r="538">
          <cell r="A538" t="str">
            <v>393OR</v>
          </cell>
          <cell r="B538" t="str">
            <v>393</v>
          </cell>
          <cell r="D538">
            <v>2795009.09</v>
          </cell>
          <cell r="F538" t="str">
            <v>389ID</v>
          </cell>
          <cell r="G538" t="str">
            <v>389</v>
          </cell>
          <cell r="I538">
            <v>197638.82</v>
          </cell>
        </row>
        <row r="539">
          <cell r="A539" t="str">
            <v>393SG</v>
          </cell>
          <cell r="B539" t="str">
            <v>393</v>
          </cell>
          <cell r="D539">
            <v>4708909.72</v>
          </cell>
          <cell r="F539" t="str">
            <v>389OR</v>
          </cell>
          <cell r="G539" t="str">
            <v>389</v>
          </cell>
          <cell r="I539">
            <v>3166026.9176922999</v>
          </cell>
        </row>
        <row r="540">
          <cell r="A540" t="str">
            <v>393SO</v>
          </cell>
          <cell r="B540" t="str">
            <v>393</v>
          </cell>
          <cell r="D540">
            <v>324919.37</v>
          </cell>
          <cell r="F540" t="str">
            <v>389SG</v>
          </cell>
          <cell r="G540" t="str">
            <v>389</v>
          </cell>
          <cell r="I540">
            <v>1227.55</v>
          </cell>
        </row>
        <row r="541">
          <cell r="A541" t="str">
            <v>393SSGCT</v>
          </cell>
          <cell r="B541" t="str">
            <v>393</v>
          </cell>
          <cell r="D541">
            <v>53970.76</v>
          </cell>
          <cell r="F541" t="str">
            <v>389SO</v>
          </cell>
          <cell r="G541" t="str">
            <v>389</v>
          </cell>
          <cell r="I541">
            <v>5597325.43846153</v>
          </cell>
        </row>
        <row r="542">
          <cell r="A542" t="str">
            <v>393UT</v>
          </cell>
          <cell r="B542" t="str">
            <v>393</v>
          </cell>
          <cell r="D542">
            <v>3443028.13</v>
          </cell>
          <cell r="F542" t="str">
            <v>389UT</v>
          </cell>
          <cell r="G542" t="str">
            <v>389</v>
          </cell>
          <cell r="I542">
            <v>4018301.7299999902</v>
          </cell>
        </row>
        <row r="543">
          <cell r="A543" t="str">
            <v>393WA</v>
          </cell>
          <cell r="B543" t="str">
            <v>393</v>
          </cell>
          <cell r="D543">
            <v>580484.79</v>
          </cell>
          <cell r="F543" t="str">
            <v>389WA</v>
          </cell>
          <cell r="G543" t="str">
            <v>389</v>
          </cell>
          <cell r="I543">
            <v>1098826.3500000001</v>
          </cell>
        </row>
        <row r="544">
          <cell r="A544" t="str">
            <v>393WYP</v>
          </cell>
          <cell r="B544" t="str">
            <v>393</v>
          </cell>
          <cell r="D544">
            <v>1053467.3999999999</v>
          </cell>
          <cell r="F544" t="str">
            <v>389WYP</v>
          </cell>
          <cell r="G544" t="str">
            <v>389</v>
          </cell>
          <cell r="I544">
            <v>470205.43</v>
          </cell>
        </row>
        <row r="545">
          <cell r="A545" t="str">
            <v>393WYU</v>
          </cell>
          <cell r="B545" t="str">
            <v>393</v>
          </cell>
          <cell r="D545">
            <v>98621.19</v>
          </cell>
          <cell r="F545" t="str">
            <v>389WYU</v>
          </cell>
          <cell r="G545" t="str">
            <v>389</v>
          </cell>
          <cell r="I545">
            <v>528370.06999999995</v>
          </cell>
        </row>
        <row r="546">
          <cell r="A546" t="str">
            <v>394CA</v>
          </cell>
          <cell r="B546" t="str">
            <v>394</v>
          </cell>
          <cell r="D546">
            <v>778327.6</v>
          </cell>
          <cell r="F546" t="str">
            <v>390CA</v>
          </cell>
          <cell r="G546" t="str">
            <v>390</v>
          </cell>
          <cell r="I546">
            <v>3047117.4753846098</v>
          </cell>
        </row>
        <row r="547">
          <cell r="A547" t="str">
            <v>394DGP</v>
          </cell>
          <cell r="B547" t="str">
            <v>394</v>
          </cell>
          <cell r="D547">
            <v>1342024.95</v>
          </cell>
          <cell r="F547" t="str">
            <v>390CN</v>
          </cell>
          <cell r="G547" t="str">
            <v>390</v>
          </cell>
          <cell r="I547">
            <v>12313527.692307601</v>
          </cell>
        </row>
        <row r="548">
          <cell r="A548" t="str">
            <v>394DGU</v>
          </cell>
          <cell r="B548" t="str">
            <v>394</v>
          </cell>
          <cell r="D548">
            <v>907806.77</v>
          </cell>
          <cell r="F548" t="str">
            <v>390DGP</v>
          </cell>
          <cell r="G548" t="str">
            <v>390</v>
          </cell>
          <cell r="I548">
            <v>356225.26153846201</v>
          </cell>
        </row>
        <row r="549">
          <cell r="A549" t="str">
            <v>394ID</v>
          </cell>
          <cell r="B549" t="str">
            <v>394</v>
          </cell>
          <cell r="D549">
            <v>1904906.57</v>
          </cell>
          <cell r="F549" t="str">
            <v>390DGU</v>
          </cell>
          <cell r="G549" t="str">
            <v>390</v>
          </cell>
          <cell r="I549">
            <v>1638182.15615384</v>
          </cell>
        </row>
        <row r="550">
          <cell r="A550" t="str">
            <v>394OR</v>
          </cell>
          <cell r="B550" t="str">
            <v>394</v>
          </cell>
          <cell r="D550">
            <v>10525491.42</v>
          </cell>
          <cell r="F550" t="str">
            <v>390ID</v>
          </cell>
          <cell r="G550" t="str">
            <v>390</v>
          </cell>
          <cell r="I550">
            <v>10036874.5861538</v>
          </cell>
        </row>
        <row r="551">
          <cell r="A551" t="str">
            <v>394SE</v>
          </cell>
          <cell r="B551" t="str">
            <v>394</v>
          </cell>
          <cell r="D551">
            <v>7106.36</v>
          </cell>
          <cell r="F551" t="str">
            <v>390OR</v>
          </cell>
          <cell r="G551" t="str">
            <v>390</v>
          </cell>
          <cell r="I551">
            <v>34374377.263076901</v>
          </cell>
        </row>
        <row r="552">
          <cell r="A552" t="str">
            <v>394SG</v>
          </cell>
          <cell r="B552" t="str">
            <v>394</v>
          </cell>
          <cell r="D552">
            <v>21177705.190000001</v>
          </cell>
          <cell r="F552" t="str">
            <v>390SG</v>
          </cell>
          <cell r="G552" t="str">
            <v>390</v>
          </cell>
          <cell r="I552">
            <v>5148855.4107692298</v>
          </cell>
        </row>
        <row r="553">
          <cell r="A553" t="str">
            <v>394SO</v>
          </cell>
          <cell r="B553" t="str">
            <v>394</v>
          </cell>
          <cell r="D553">
            <v>3801734.56</v>
          </cell>
          <cell r="F553" t="str">
            <v>390SO</v>
          </cell>
          <cell r="G553" t="str">
            <v>390</v>
          </cell>
          <cell r="I553">
            <v>104247391.658461</v>
          </cell>
        </row>
        <row r="554">
          <cell r="A554" t="str">
            <v>394SSGCH</v>
          </cell>
          <cell r="B554" t="str">
            <v>394</v>
          </cell>
          <cell r="D554">
            <v>1817198.89</v>
          </cell>
          <cell r="F554" t="str">
            <v>390UT</v>
          </cell>
          <cell r="G554" t="str">
            <v>390</v>
          </cell>
          <cell r="I554">
            <v>38103246.962307602</v>
          </cell>
        </row>
        <row r="555">
          <cell r="A555" t="str">
            <v>394SSGCT</v>
          </cell>
          <cell r="B555" t="str">
            <v>394</v>
          </cell>
          <cell r="D555">
            <v>89913.38</v>
          </cell>
          <cell r="F555" t="str">
            <v>390WA</v>
          </cell>
          <cell r="G555" t="str">
            <v>390</v>
          </cell>
          <cell r="I555">
            <v>13851837.3899999</v>
          </cell>
        </row>
        <row r="556">
          <cell r="A556" t="str">
            <v>394UT</v>
          </cell>
          <cell r="B556" t="str">
            <v>394</v>
          </cell>
          <cell r="D556">
            <v>13111323.640000001</v>
          </cell>
          <cell r="F556" t="str">
            <v>390WYP</v>
          </cell>
          <cell r="G556" t="str">
            <v>390</v>
          </cell>
          <cell r="I556">
            <v>12118760.6615384</v>
          </cell>
        </row>
        <row r="557">
          <cell r="A557" t="str">
            <v>394WA</v>
          </cell>
          <cell r="B557" t="str">
            <v>394</v>
          </cell>
          <cell r="D557">
            <v>2696905.34</v>
          </cell>
          <cell r="F557" t="str">
            <v>390WYU</v>
          </cell>
          <cell r="G557" t="str">
            <v>390</v>
          </cell>
          <cell r="I557">
            <v>2463674.5099999998</v>
          </cell>
        </row>
        <row r="558">
          <cell r="A558" t="str">
            <v>394WYP</v>
          </cell>
          <cell r="B558" t="str">
            <v>394</v>
          </cell>
          <cell r="D558">
            <v>4017302.79</v>
          </cell>
          <cell r="F558" t="str">
            <v>391CA</v>
          </cell>
          <cell r="G558" t="str">
            <v>391</v>
          </cell>
          <cell r="I558">
            <v>232539.72923076901</v>
          </cell>
        </row>
        <row r="559">
          <cell r="A559" t="str">
            <v>394WYU</v>
          </cell>
          <cell r="B559" t="str">
            <v>394</v>
          </cell>
          <cell r="D559">
            <v>511487.85</v>
          </cell>
          <cell r="F559" t="str">
            <v>391CN</v>
          </cell>
          <cell r="G559" t="str">
            <v>391</v>
          </cell>
          <cell r="I559">
            <v>8297646.0861538397</v>
          </cell>
        </row>
        <row r="560">
          <cell r="A560" t="str">
            <v>395CA</v>
          </cell>
          <cell r="B560" t="str">
            <v>395</v>
          </cell>
          <cell r="D560">
            <v>482079.53</v>
          </cell>
          <cell r="F560" t="str">
            <v>391DGP</v>
          </cell>
          <cell r="G560" t="str">
            <v>391</v>
          </cell>
          <cell r="I560">
            <v>80.434615385000001</v>
          </cell>
        </row>
        <row r="561">
          <cell r="A561" t="str">
            <v>395DGP</v>
          </cell>
          <cell r="B561" t="str">
            <v>395</v>
          </cell>
          <cell r="D561">
            <v>1517.68</v>
          </cell>
          <cell r="F561" t="str">
            <v>391DGU</v>
          </cell>
          <cell r="G561" t="str">
            <v>391</v>
          </cell>
          <cell r="I561">
            <v>5295.12</v>
          </cell>
        </row>
        <row r="562">
          <cell r="A562" t="str">
            <v>395DGU</v>
          </cell>
          <cell r="B562" t="str">
            <v>395</v>
          </cell>
          <cell r="D562">
            <v>5370.69</v>
          </cell>
          <cell r="F562" t="str">
            <v>391ID</v>
          </cell>
          <cell r="G562" t="str">
            <v>391</v>
          </cell>
          <cell r="I562">
            <v>721618.00384615397</v>
          </cell>
        </row>
        <row r="563">
          <cell r="A563" t="str">
            <v>395ID</v>
          </cell>
          <cell r="B563" t="str">
            <v>395</v>
          </cell>
          <cell r="D563">
            <v>1413961.08</v>
          </cell>
          <cell r="F563" t="str">
            <v>391OR</v>
          </cell>
          <cell r="G563" t="str">
            <v>391</v>
          </cell>
          <cell r="I563">
            <v>3480010.4769230699</v>
          </cell>
        </row>
        <row r="564">
          <cell r="A564" t="str">
            <v>395OR</v>
          </cell>
          <cell r="B564" t="str">
            <v>395</v>
          </cell>
          <cell r="D564">
            <v>10324536.109999999</v>
          </cell>
          <cell r="F564" t="str">
            <v>391SE</v>
          </cell>
          <cell r="G564" t="str">
            <v>391</v>
          </cell>
          <cell r="I564">
            <v>68718.415384615</v>
          </cell>
        </row>
        <row r="565">
          <cell r="A565" t="str">
            <v>395SE</v>
          </cell>
          <cell r="B565" t="str">
            <v>395</v>
          </cell>
          <cell r="D565">
            <v>7593.35</v>
          </cell>
          <cell r="F565" t="str">
            <v>391SG</v>
          </cell>
          <cell r="G565" t="str">
            <v>391</v>
          </cell>
          <cell r="I565">
            <v>4636520.2923076898</v>
          </cell>
        </row>
        <row r="566">
          <cell r="A566" t="str">
            <v>395SG</v>
          </cell>
          <cell r="B566" t="str">
            <v>395</v>
          </cell>
          <cell r="D566">
            <v>6379281</v>
          </cell>
          <cell r="F566" t="str">
            <v>391SO</v>
          </cell>
          <cell r="G566" t="str">
            <v>391</v>
          </cell>
          <cell r="I566">
            <v>54396946.946923003</v>
          </cell>
        </row>
        <row r="567">
          <cell r="A567" t="str">
            <v>395SO</v>
          </cell>
          <cell r="B567" t="str">
            <v>395</v>
          </cell>
          <cell r="D567">
            <v>5719947.9800000004</v>
          </cell>
          <cell r="F567" t="str">
            <v>391SSGCH</v>
          </cell>
          <cell r="G567" t="str">
            <v>391</v>
          </cell>
          <cell r="I567">
            <v>84025.778461537993</v>
          </cell>
        </row>
        <row r="568">
          <cell r="A568" t="str">
            <v>395SSGCH</v>
          </cell>
          <cell r="B568" t="str">
            <v>395</v>
          </cell>
          <cell r="D568">
            <v>253000.61</v>
          </cell>
          <cell r="F568" t="str">
            <v>391UT</v>
          </cell>
          <cell r="G568" t="str">
            <v>391</v>
          </cell>
          <cell r="I568">
            <v>2532046.3692307598</v>
          </cell>
        </row>
        <row r="569">
          <cell r="A569" t="str">
            <v>395SSGCT</v>
          </cell>
          <cell r="B569" t="str">
            <v>395</v>
          </cell>
          <cell r="D569">
            <v>14021.51</v>
          </cell>
          <cell r="F569" t="str">
            <v>391WA</v>
          </cell>
          <cell r="G569" t="str">
            <v>391</v>
          </cell>
          <cell r="I569">
            <v>1385555.8307692299</v>
          </cell>
        </row>
        <row r="570">
          <cell r="A570" t="str">
            <v>395UT</v>
          </cell>
          <cell r="B570" t="str">
            <v>395</v>
          </cell>
          <cell r="D570">
            <v>7764976.0199999996</v>
          </cell>
          <cell r="F570" t="str">
            <v>391WYP</v>
          </cell>
          <cell r="G570" t="str">
            <v>391</v>
          </cell>
          <cell r="I570">
            <v>2771276.1107692299</v>
          </cell>
        </row>
        <row r="571">
          <cell r="A571" t="str">
            <v>395WA</v>
          </cell>
          <cell r="B571" t="str">
            <v>395</v>
          </cell>
          <cell r="D571">
            <v>2020542.93</v>
          </cell>
          <cell r="F571" t="str">
            <v>391WYU</v>
          </cell>
          <cell r="G571" t="str">
            <v>391</v>
          </cell>
          <cell r="I571">
            <v>98189.601538461997</v>
          </cell>
        </row>
        <row r="572">
          <cell r="A572" t="str">
            <v>395WYP</v>
          </cell>
          <cell r="B572" t="str">
            <v>395</v>
          </cell>
          <cell r="D572">
            <v>2842982.35</v>
          </cell>
          <cell r="F572" t="str">
            <v>392CA</v>
          </cell>
          <cell r="G572" t="str">
            <v>392</v>
          </cell>
          <cell r="I572">
            <v>1879327.65307692</v>
          </cell>
        </row>
        <row r="573">
          <cell r="A573" t="str">
            <v>395WYU</v>
          </cell>
          <cell r="B573" t="str">
            <v>395</v>
          </cell>
          <cell r="D573">
            <v>613654.55000000005</v>
          </cell>
          <cell r="F573" t="str">
            <v>392DGP</v>
          </cell>
          <cell r="G573" t="str">
            <v>392</v>
          </cell>
          <cell r="I573">
            <v>120195.85</v>
          </cell>
        </row>
        <row r="574">
          <cell r="A574" t="str">
            <v>396CA</v>
          </cell>
          <cell r="B574" t="str">
            <v>396</v>
          </cell>
          <cell r="D574">
            <v>4599757.16</v>
          </cell>
          <cell r="F574" t="str">
            <v>392DGU</v>
          </cell>
          <cell r="G574" t="str">
            <v>392</v>
          </cell>
          <cell r="I574">
            <v>779829.02692307695</v>
          </cell>
        </row>
        <row r="575">
          <cell r="A575" t="str">
            <v>396DGP</v>
          </cell>
          <cell r="B575" t="str">
            <v>396</v>
          </cell>
          <cell r="D575">
            <v>845108.12</v>
          </cell>
          <cell r="F575" t="str">
            <v>392ID</v>
          </cell>
          <cell r="G575" t="str">
            <v>392</v>
          </cell>
          <cell r="I575">
            <v>5196841.5799999898</v>
          </cell>
        </row>
        <row r="576">
          <cell r="A576" t="str">
            <v>396DGU</v>
          </cell>
          <cell r="B576" t="str">
            <v>396</v>
          </cell>
          <cell r="D576">
            <v>1574204.83</v>
          </cell>
          <cell r="F576" t="str">
            <v>392OR</v>
          </cell>
          <cell r="G576" t="str">
            <v>392</v>
          </cell>
          <cell r="I576">
            <v>21166769.389230698</v>
          </cell>
        </row>
        <row r="577">
          <cell r="A577" t="str">
            <v>396ID</v>
          </cell>
          <cell r="B577" t="str">
            <v>396</v>
          </cell>
          <cell r="D577">
            <v>8073762.9699999997</v>
          </cell>
          <cell r="F577" t="str">
            <v>392SE</v>
          </cell>
          <cell r="G577" t="str">
            <v>392</v>
          </cell>
          <cell r="I577">
            <v>404148</v>
          </cell>
        </row>
        <row r="578">
          <cell r="A578" t="str">
            <v>396OR</v>
          </cell>
          <cell r="B578" t="str">
            <v>396</v>
          </cell>
          <cell r="D578">
            <v>34233413.18</v>
          </cell>
          <cell r="F578" t="str">
            <v>392SG</v>
          </cell>
          <cell r="G578" t="str">
            <v>392</v>
          </cell>
          <cell r="I578">
            <v>17134926.546923</v>
          </cell>
        </row>
        <row r="579">
          <cell r="A579" t="str">
            <v>396SE</v>
          </cell>
          <cell r="B579" t="str">
            <v>396</v>
          </cell>
          <cell r="D579">
            <v>45031.42</v>
          </cell>
          <cell r="F579" t="str">
            <v>392SO</v>
          </cell>
          <cell r="G579" t="str">
            <v>392</v>
          </cell>
          <cell r="I579">
            <v>7174812.1361538405</v>
          </cell>
        </row>
        <row r="580">
          <cell r="A580" t="str">
            <v>396SG</v>
          </cell>
          <cell r="B580" t="str">
            <v>396</v>
          </cell>
          <cell r="D580">
            <v>33475258.699999999</v>
          </cell>
          <cell r="F580" t="str">
            <v>392SSGCH</v>
          </cell>
          <cell r="G580" t="str">
            <v>392</v>
          </cell>
          <cell r="I580">
            <v>343984</v>
          </cell>
        </row>
        <row r="581">
          <cell r="A581" t="str">
            <v>396SO</v>
          </cell>
          <cell r="B581" t="str">
            <v>396</v>
          </cell>
          <cell r="D581">
            <v>1028104.38</v>
          </cell>
          <cell r="F581" t="str">
            <v>392SSGCT</v>
          </cell>
          <cell r="G581" t="str">
            <v>392</v>
          </cell>
          <cell r="I581">
            <v>44655.09</v>
          </cell>
        </row>
        <row r="582">
          <cell r="A582" t="str">
            <v>396SSGCH</v>
          </cell>
          <cell r="B582" t="str">
            <v>396</v>
          </cell>
          <cell r="D582">
            <v>999837.19</v>
          </cell>
          <cell r="F582" t="str">
            <v>392UT</v>
          </cell>
          <cell r="G582" t="str">
            <v>392</v>
          </cell>
          <cell r="I582">
            <v>31371326.296923</v>
          </cell>
        </row>
        <row r="583">
          <cell r="A583" t="str">
            <v>396UT</v>
          </cell>
          <cell r="B583" t="str">
            <v>396</v>
          </cell>
          <cell r="D583">
            <v>42866340.159999996</v>
          </cell>
          <cell r="F583" t="str">
            <v>392WA</v>
          </cell>
          <cell r="G583" t="str">
            <v>392</v>
          </cell>
          <cell r="I583">
            <v>4778864.2584615303</v>
          </cell>
        </row>
        <row r="584">
          <cell r="A584" t="str">
            <v>396WA</v>
          </cell>
          <cell r="B584" t="str">
            <v>396</v>
          </cell>
          <cell r="D584">
            <v>8084470.6100000003</v>
          </cell>
          <cell r="F584" t="str">
            <v>392WYP</v>
          </cell>
          <cell r="G584" t="str">
            <v>392</v>
          </cell>
          <cell r="I584">
            <v>7786773.3530769199</v>
          </cell>
        </row>
        <row r="585">
          <cell r="A585" t="str">
            <v>396WYP</v>
          </cell>
          <cell r="B585" t="str">
            <v>396</v>
          </cell>
          <cell r="D585">
            <v>12108955.82</v>
          </cell>
          <cell r="F585" t="str">
            <v>392WYU</v>
          </cell>
          <cell r="G585" t="str">
            <v>392</v>
          </cell>
          <cell r="I585">
            <v>1526153.05692307</v>
          </cell>
        </row>
        <row r="586">
          <cell r="A586" t="str">
            <v>396WYU</v>
          </cell>
          <cell r="B586" t="str">
            <v>396</v>
          </cell>
          <cell r="D586">
            <v>2953011.88</v>
          </cell>
          <cell r="F586" t="str">
            <v>393CA</v>
          </cell>
          <cell r="G586" t="str">
            <v>393</v>
          </cell>
          <cell r="I586">
            <v>198613.19076923101</v>
          </cell>
        </row>
        <row r="587">
          <cell r="A587" t="str">
            <v>397CA</v>
          </cell>
          <cell r="B587" t="str">
            <v>397</v>
          </cell>
          <cell r="D587">
            <v>3179824.52</v>
          </cell>
          <cell r="F587" t="str">
            <v>393DGP</v>
          </cell>
          <cell r="G587" t="str">
            <v>393</v>
          </cell>
          <cell r="I587">
            <v>72725.426923077001</v>
          </cell>
        </row>
        <row r="588">
          <cell r="A588" t="str">
            <v>397CN</v>
          </cell>
          <cell r="B588" t="str">
            <v>397</v>
          </cell>
          <cell r="D588">
            <v>2855125.17</v>
          </cell>
          <cell r="F588" t="str">
            <v>393DGU</v>
          </cell>
          <cell r="G588" t="str">
            <v>393</v>
          </cell>
          <cell r="I588">
            <v>275332.999230769</v>
          </cell>
        </row>
        <row r="589">
          <cell r="A589" t="str">
            <v>397DGP</v>
          </cell>
          <cell r="B589" t="str">
            <v>397</v>
          </cell>
          <cell r="D589">
            <v>1471320.94</v>
          </cell>
          <cell r="F589" t="str">
            <v>393ID</v>
          </cell>
          <cell r="G589" t="str">
            <v>393</v>
          </cell>
          <cell r="I589">
            <v>450488.46769230801</v>
          </cell>
        </row>
        <row r="590">
          <cell r="A590" t="str">
            <v>397DGU</v>
          </cell>
          <cell r="B590" t="str">
            <v>397</v>
          </cell>
          <cell r="D590">
            <v>2381433.77</v>
          </cell>
          <cell r="F590" t="str">
            <v>393OR</v>
          </cell>
          <cell r="G590" t="str">
            <v>393</v>
          </cell>
          <cell r="I590">
            <v>2683937.9446153799</v>
          </cell>
        </row>
        <row r="591">
          <cell r="A591" t="str">
            <v>397ID</v>
          </cell>
          <cell r="B591" t="str">
            <v>397</v>
          </cell>
          <cell r="D591">
            <v>6661751.3200000003</v>
          </cell>
          <cell r="F591" t="str">
            <v>393SG</v>
          </cell>
          <cell r="G591" t="str">
            <v>393</v>
          </cell>
          <cell r="I591">
            <v>4193587.4176922999</v>
          </cell>
        </row>
        <row r="592">
          <cell r="A592" t="str">
            <v>397OR</v>
          </cell>
          <cell r="B592" t="str">
            <v>397</v>
          </cell>
          <cell r="D592">
            <v>40697680.380000003</v>
          </cell>
          <cell r="F592" t="str">
            <v>393SO</v>
          </cell>
          <cell r="G592" t="str">
            <v>393</v>
          </cell>
          <cell r="I592">
            <v>328099.21000000002</v>
          </cell>
        </row>
        <row r="593">
          <cell r="A593" t="str">
            <v>397SE</v>
          </cell>
          <cell r="B593" t="str">
            <v>397</v>
          </cell>
          <cell r="D593">
            <v>126614.68</v>
          </cell>
          <cell r="F593" t="str">
            <v>393SSGCT</v>
          </cell>
          <cell r="G593" t="str">
            <v>393</v>
          </cell>
          <cell r="I593">
            <v>53970.76</v>
          </cell>
        </row>
        <row r="594">
          <cell r="A594" t="str">
            <v>397SG</v>
          </cell>
          <cell r="B594" t="str">
            <v>397</v>
          </cell>
          <cell r="D594">
            <v>102117346.73999999</v>
          </cell>
          <cell r="F594" t="str">
            <v>393UT</v>
          </cell>
          <cell r="G594" t="str">
            <v>393</v>
          </cell>
          <cell r="I594">
            <v>3435598.1069230698</v>
          </cell>
        </row>
        <row r="595">
          <cell r="A595" t="str">
            <v>397SO</v>
          </cell>
          <cell r="B595" t="str">
            <v>397</v>
          </cell>
          <cell r="D595">
            <v>57588013.939999998</v>
          </cell>
          <cell r="F595" t="str">
            <v>393WA</v>
          </cell>
          <cell r="G595" t="str">
            <v>393</v>
          </cell>
          <cell r="I595">
            <v>579482.50384615397</v>
          </cell>
        </row>
        <row r="596">
          <cell r="A596" t="str">
            <v>397SSGCH</v>
          </cell>
          <cell r="B596" t="str">
            <v>397</v>
          </cell>
          <cell r="D596">
            <v>619180.43999999994</v>
          </cell>
          <cell r="F596" t="str">
            <v>393WYP</v>
          </cell>
          <cell r="G596" t="str">
            <v>393</v>
          </cell>
          <cell r="I596">
            <v>1054998.67538461</v>
          </cell>
        </row>
        <row r="597">
          <cell r="A597" t="str">
            <v>397SSGCT</v>
          </cell>
          <cell r="B597" t="str">
            <v>397</v>
          </cell>
          <cell r="D597">
            <v>1590.16</v>
          </cell>
          <cell r="F597" t="str">
            <v>393WYU</v>
          </cell>
          <cell r="G597" t="str">
            <v>393</v>
          </cell>
          <cell r="I597">
            <v>99346.826923076995</v>
          </cell>
        </row>
        <row r="598">
          <cell r="A598" t="str">
            <v>397UT</v>
          </cell>
          <cell r="B598" t="str">
            <v>397</v>
          </cell>
          <cell r="D598">
            <v>37610339.649999999</v>
          </cell>
          <cell r="F598" t="str">
            <v>394CA</v>
          </cell>
          <cell r="G598" t="str">
            <v>394</v>
          </cell>
          <cell r="I598">
            <v>745301.61923076899</v>
          </cell>
        </row>
        <row r="599">
          <cell r="A599" t="str">
            <v>397WA</v>
          </cell>
          <cell r="B599" t="str">
            <v>397</v>
          </cell>
          <cell r="D599">
            <v>11487234.43</v>
          </cell>
          <cell r="F599" t="str">
            <v>394DGP</v>
          </cell>
          <cell r="G599" t="str">
            <v>394</v>
          </cell>
          <cell r="I599">
            <v>1355356.6</v>
          </cell>
        </row>
        <row r="600">
          <cell r="A600" t="str">
            <v>397WYP</v>
          </cell>
          <cell r="B600" t="str">
            <v>397</v>
          </cell>
          <cell r="D600">
            <v>19122208.539999999</v>
          </cell>
          <cell r="F600" t="str">
            <v>394DGU</v>
          </cell>
          <cell r="G600" t="str">
            <v>394</v>
          </cell>
          <cell r="I600">
            <v>974874.15307692299</v>
          </cell>
        </row>
        <row r="601">
          <cell r="A601" t="str">
            <v>397WYU</v>
          </cell>
          <cell r="B601" t="str">
            <v>397</v>
          </cell>
          <cell r="D601">
            <v>3416135.09</v>
          </cell>
          <cell r="F601" t="str">
            <v>394ID</v>
          </cell>
          <cell r="G601" t="str">
            <v>394</v>
          </cell>
          <cell r="I601">
            <v>1833258.6969230699</v>
          </cell>
        </row>
        <row r="602">
          <cell r="A602" t="str">
            <v>398CA</v>
          </cell>
          <cell r="B602" t="str">
            <v>398</v>
          </cell>
          <cell r="D602">
            <v>52038.49</v>
          </cell>
          <cell r="F602" t="str">
            <v>394OR</v>
          </cell>
          <cell r="G602" t="str">
            <v>394</v>
          </cell>
          <cell r="I602">
            <v>10293300.9307692</v>
          </cell>
        </row>
        <row r="603">
          <cell r="A603" t="str">
            <v>398CN</v>
          </cell>
          <cell r="B603" t="str">
            <v>398</v>
          </cell>
          <cell r="D603">
            <v>212837.16</v>
          </cell>
          <cell r="F603" t="str">
            <v>394SE</v>
          </cell>
          <cell r="G603" t="str">
            <v>394</v>
          </cell>
          <cell r="I603">
            <v>7106.36</v>
          </cell>
        </row>
        <row r="604">
          <cell r="A604" t="str">
            <v>398ID</v>
          </cell>
          <cell r="B604" t="str">
            <v>398</v>
          </cell>
          <cell r="D604">
            <v>64352.46</v>
          </cell>
          <cell r="F604" t="str">
            <v>394SG</v>
          </cell>
          <cell r="G604" t="str">
            <v>394</v>
          </cell>
          <cell r="I604">
            <v>20932952.904615302</v>
          </cell>
        </row>
        <row r="605">
          <cell r="A605" t="str">
            <v>398OR</v>
          </cell>
          <cell r="B605" t="str">
            <v>398</v>
          </cell>
          <cell r="D605">
            <v>1073546.25</v>
          </cell>
          <cell r="F605" t="str">
            <v>394SO</v>
          </cell>
          <cell r="G605" t="str">
            <v>394</v>
          </cell>
          <cell r="I605">
            <v>3812473.9946153802</v>
          </cell>
        </row>
        <row r="606">
          <cell r="A606" t="str">
            <v>398SE</v>
          </cell>
          <cell r="B606" t="str">
            <v>398</v>
          </cell>
          <cell r="D606">
            <v>1667.75</v>
          </cell>
          <cell r="F606" t="str">
            <v>394SSGCH</v>
          </cell>
          <cell r="G606" t="str">
            <v>394</v>
          </cell>
          <cell r="I606">
            <v>1716277.09692307</v>
          </cell>
        </row>
        <row r="607">
          <cell r="A607" t="str">
            <v>398SG</v>
          </cell>
          <cell r="B607" t="str">
            <v>398</v>
          </cell>
          <cell r="D607">
            <v>1982711.99</v>
          </cell>
          <cell r="F607" t="str">
            <v>394SSGCT</v>
          </cell>
          <cell r="G607" t="str">
            <v>394</v>
          </cell>
          <cell r="I607">
            <v>89913.38</v>
          </cell>
        </row>
        <row r="608">
          <cell r="A608" t="str">
            <v>398SO</v>
          </cell>
          <cell r="B608" t="str">
            <v>398</v>
          </cell>
          <cell r="D608">
            <v>2927007.35</v>
          </cell>
          <cell r="F608" t="str">
            <v>394UT</v>
          </cell>
          <cell r="G608" t="str">
            <v>394</v>
          </cell>
          <cell r="I608">
            <v>12192111.6592307</v>
          </cell>
        </row>
        <row r="609">
          <cell r="A609" t="str">
            <v>398UT</v>
          </cell>
          <cell r="B609" t="str">
            <v>398</v>
          </cell>
          <cell r="D609">
            <v>503216.31</v>
          </cell>
          <cell r="F609" t="str">
            <v>394WA</v>
          </cell>
          <cell r="G609" t="str">
            <v>394</v>
          </cell>
          <cell r="I609">
            <v>2626423.3961538398</v>
          </cell>
        </row>
        <row r="610">
          <cell r="A610" t="str">
            <v>398WA</v>
          </cell>
          <cell r="B610" t="str">
            <v>398</v>
          </cell>
          <cell r="D610">
            <v>201896.47</v>
          </cell>
          <cell r="F610" t="str">
            <v>394WYP</v>
          </cell>
          <cell r="G610" t="str">
            <v>394</v>
          </cell>
          <cell r="I610">
            <v>3834921.35923076</v>
          </cell>
        </row>
        <row r="611">
          <cell r="A611" t="str">
            <v>398WYP</v>
          </cell>
          <cell r="B611" t="str">
            <v>398</v>
          </cell>
          <cell r="D611">
            <v>183569.55</v>
          </cell>
          <cell r="F611" t="str">
            <v>394WYU</v>
          </cell>
          <cell r="G611" t="str">
            <v>394</v>
          </cell>
          <cell r="I611">
            <v>515308.74</v>
          </cell>
        </row>
        <row r="612">
          <cell r="A612" t="str">
            <v>398WYU</v>
          </cell>
          <cell r="B612" t="str">
            <v>398</v>
          </cell>
          <cell r="D612">
            <v>9803.91</v>
          </cell>
          <cell r="F612" t="str">
            <v>395CA</v>
          </cell>
          <cell r="G612" t="str">
            <v>395</v>
          </cell>
          <cell r="I612">
            <v>437175.78384615399</v>
          </cell>
        </row>
        <row r="613">
          <cell r="A613" t="str">
            <v>399SE</v>
          </cell>
          <cell r="B613" t="str">
            <v>399</v>
          </cell>
          <cell r="D613">
            <v>290691312.81999999</v>
          </cell>
          <cell r="F613" t="str">
            <v>395DGP</v>
          </cell>
          <cell r="G613" t="str">
            <v>395</v>
          </cell>
          <cell r="I613">
            <v>1517.68</v>
          </cell>
        </row>
        <row r="614">
          <cell r="A614" t="str">
            <v>DPCA</v>
          </cell>
          <cell r="B614" t="str">
            <v>DP</v>
          </cell>
          <cell r="D614">
            <v>1365808.42</v>
          </cell>
          <cell r="F614" t="str">
            <v>395DGU</v>
          </cell>
          <cell r="G614" t="str">
            <v>395</v>
          </cell>
          <cell r="I614">
            <v>5370.69</v>
          </cell>
        </row>
        <row r="615">
          <cell r="A615" t="str">
            <v>DPID</v>
          </cell>
          <cell r="B615" t="str">
            <v>DP</v>
          </cell>
          <cell r="D615">
            <v>1369499.97</v>
          </cell>
          <cell r="F615" t="str">
            <v>395ID</v>
          </cell>
          <cell r="G615" t="str">
            <v>395</v>
          </cell>
          <cell r="I615">
            <v>1313402.3946153801</v>
          </cell>
        </row>
        <row r="616">
          <cell r="A616" t="str">
            <v>DPOR</v>
          </cell>
          <cell r="B616" t="str">
            <v>DP</v>
          </cell>
          <cell r="D616">
            <v>11650419.689999999</v>
          </cell>
          <cell r="F616" t="str">
            <v>395OR</v>
          </cell>
          <cell r="G616" t="str">
            <v>395</v>
          </cell>
          <cell r="I616">
            <v>9564973.7246153802</v>
          </cell>
        </row>
        <row r="617">
          <cell r="A617" t="str">
            <v>DPUT</v>
          </cell>
          <cell r="B617" t="str">
            <v>DP</v>
          </cell>
          <cell r="D617">
            <v>12469351.539999999</v>
          </cell>
          <cell r="F617" t="str">
            <v>395SE</v>
          </cell>
          <cell r="G617" t="str">
            <v>395</v>
          </cell>
          <cell r="I617">
            <v>7593.35</v>
          </cell>
        </row>
        <row r="618">
          <cell r="A618" t="str">
            <v>DPWA</v>
          </cell>
          <cell r="B618" t="str">
            <v>DP</v>
          </cell>
          <cell r="D618">
            <v>2419843.59</v>
          </cell>
          <cell r="F618" t="str">
            <v>395SG</v>
          </cell>
          <cell r="G618" t="str">
            <v>395</v>
          </cell>
          <cell r="I618">
            <v>6299355.8023076896</v>
          </cell>
        </row>
        <row r="619">
          <cell r="A619" t="str">
            <v>DPWYU</v>
          </cell>
          <cell r="B619" t="str">
            <v>DP</v>
          </cell>
          <cell r="D619">
            <v>5724889.2000000002</v>
          </cell>
          <cell r="F619" t="str">
            <v>395SO</v>
          </cell>
          <cell r="G619" t="str">
            <v>395</v>
          </cell>
          <cell r="I619">
            <v>5394159.9453846104</v>
          </cell>
        </row>
        <row r="620">
          <cell r="A620" t="str">
            <v>GPSO</v>
          </cell>
          <cell r="B620" t="str">
            <v>GP</v>
          </cell>
          <cell r="D620">
            <v>13789707.42</v>
          </cell>
          <cell r="F620" t="str">
            <v>395SSGCH</v>
          </cell>
          <cell r="G620" t="str">
            <v>395</v>
          </cell>
          <cell r="I620">
            <v>253000.61</v>
          </cell>
        </row>
        <row r="621">
          <cell r="A621" t="str">
            <v>OPSG</v>
          </cell>
          <cell r="B621" t="str">
            <v>OP</v>
          </cell>
          <cell r="D621">
            <v>1028.02</v>
          </cell>
          <cell r="F621" t="str">
            <v>395SSGCT</v>
          </cell>
          <cell r="G621" t="str">
            <v>395</v>
          </cell>
          <cell r="I621">
            <v>14021.51</v>
          </cell>
        </row>
        <row r="622">
          <cell r="A622" t="str">
            <v>SPSG</v>
          </cell>
          <cell r="B622" t="str">
            <v>SP</v>
          </cell>
          <cell r="D622">
            <v>17214532.57</v>
          </cell>
          <cell r="F622" t="str">
            <v>395UT</v>
          </cell>
          <cell r="G622" t="str">
            <v>395</v>
          </cell>
          <cell r="I622">
            <v>7245491.1930769198</v>
          </cell>
        </row>
        <row r="623">
          <cell r="A623" t="str">
            <v>TPSG</v>
          </cell>
          <cell r="B623" t="str">
            <v>TP</v>
          </cell>
          <cell r="D623">
            <v>11887119.6</v>
          </cell>
          <cell r="F623" t="str">
            <v>395WA</v>
          </cell>
          <cell r="G623" t="str">
            <v>395</v>
          </cell>
          <cell r="I623">
            <v>1880514.7776923</v>
          </cell>
        </row>
        <row r="624">
          <cell r="A624" t="str">
            <v>143SO</v>
          </cell>
          <cell r="B624" t="str">
            <v>143</v>
          </cell>
          <cell r="D624">
            <v>57045902.364999898</v>
          </cell>
          <cell r="F624" t="str">
            <v>395WYP</v>
          </cell>
          <cell r="G624" t="str">
            <v>395</v>
          </cell>
          <cell r="I624">
            <v>2808383.9269230701</v>
          </cell>
        </row>
        <row r="625">
          <cell r="A625" t="str">
            <v>230SE</v>
          </cell>
          <cell r="B625" t="str">
            <v>230</v>
          </cell>
          <cell r="D625">
            <v>-2533541.69</v>
          </cell>
          <cell r="F625" t="str">
            <v>395WYU</v>
          </cell>
          <cell r="G625" t="str">
            <v>395</v>
          </cell>
          <cell r="I625">
            <v>613805.22153846105</v>
          </cell>
        </row>
        <row r="626">
          <cell r="A626" t="str">
            <v>232DGU</v>
          </cell>
          <cell r="B626" t="str">
            <v>232</v>
          </cell>
          <cell r="D626">
            <v>-85625</v>
          </cell>
          <cell r="F626" t="str">
            <v>396CA</v>
          </cell>
          <cell r="G626" t="str">
            <v>396</v>
          </cell>
          <cell r="I626">
            <v>3852411.7261538398</v>
          </cell>
        </row>
        <row r="627">
          <cell r="A627" t="str">
            <v>232OTHER</v>
          </cell>
          <cell r="B627" t="str">
            <v>232</v>
          </cell>
          <cell r="D627">
            <v>-911.25</v>
          </cell>
          <cell r="F627" t="str">
            <v>396DGP</v>
          </cell>
          <cell r="G627" t="str">
            <v>396</v>
          </cell>
          <cell r="I627">
            <v>845108.12</v>
          </cell>
        </row>
        <row r="628">
          <cell r="A628" t="str">
            <v>232SE</v>
          </cell>
          <cell r="B628" t="str">
            <v>232</v>
          </cell>
          <cell r="D628">
            <v>-3282800.8224999998</v>
          </cell>
          <cell r="F628" t="str">
            <v>396DGU</v>
          </cell>
          <cell r="G628" t="str">
            <v>396</v>
          </cell>
          <cell r="I628">
            <v>1643568.32384615</v>
          </cell>
        </row>
        <row r="629">
          <cell r="A629" t="str">
            <v>232SO</v>
          </cell>
          <cell r="B629" t="str">
            <v>232</v>
          </cell>
          <cell r="D629">
            <v>-4950825.74916666</v>
          </cell>
          <cell r="F629" t="str">
            <v>396ID</v>
          </cell>
          <cell r="G629" t="str">
            <v>396</v>
          </cell>
          <cell r="I629">
            <v>7367586.9507692298</v>
          </cell>
        </row>
        <row r="630">
          <cell r="A630" t="str">
            <v>2533SE</v>
          </cell>
          <cell r="B630" t="str">
            <v>2533</v>
          </cell>
          <cell r="D630">
            <v>-6496179.3416666603</v>
          </cell>
          <cell r="F630" t="str">
            <v>396OR</v>
          </cell>
          <cell r="G630" t="str">
            <v>396</v>
          </cell>
          <cell r="I630">
            <v>30942375.600769199</v>
          </cell>
        </row>
        <row r="631">
          <cell r="A631" t="str">
            <v>254105SE</v>
          </cell>
          <cell r="B631" t="str">
            <v>254105</v>
          </cell>
          <cell r="D631">
            <v>-915681.26500000001</v>
          </cell>
          <cell r="F631" t="str">
            <v>396SE</v>
          </cell>
          <cell r="G631" t="str">
            <v>396</v>
          </cell>
          <cell r="I631">
            <v>56105.039230768998</v>
          </cell>
        </row>
        <row r="632">
          <cell r="A632" t="str">
            <v>41010CA</v>
          </cell>
          <cell r="B632">
            <v>41010</v>
          </cell>
          <cell r="D632">
            <v>101390</v>
          </cell>
          <cell r="F632" t="str">
            <v>396SG</v>
          </cell>
          <cell r="G632" t="str">
            <v>396</v>
          </cell>
          <cell r="I632">
            <v>31569285.4176923</v>
          </cell>
        </row>
        <row r="633">
          <cell r="A633" t="str">
            <v>41010CN</v>
          </cell>
          <cell r="B633">
            <v>41010</v>
          </cell>
          <cell r="D633">
            <v>18276</v>
          </cell>
          <cell r="F633" t="str">
            <v>396SO</v>
          </cell>
          <cell r="G633" t="str">
            <v>396</v>
          </cell>
          <cell r="I633">
            <v>1129012.74</v>
          </cell>
        </row>
        <row r="634">
          <cell r="A634" t="str">
            <v>41010GPS</v>
          </cell>
          <cell r="B634">
            <v>41010</v>
          </cell>
          <cell r="D634">
            <v>36446362</v>
          </cell>
          <cell r="F634" t="str">
            <v>396SSGCH</v>
          </cell>
          <cell r="G634" t="str">
            <v>396</v>
          </cell>
          <cell r="I634">
            <v>999837.19</v>
          </cell>
        </row>
        <row r="635">
          <cell r="A635" t="str">
            <v>41010ID</v>
          </cell>
          <cell r="B635">
            <v>41010</v>
          </cell>
          <cell r="D635">
            <v>36110</v>
          </cell>
          <cell r="F635" t="str">
            <v>396UT</v>
          </cell>
          <cell r="G635" t="str">
            <v>396</v>
          </cell>
          <cell r="I635">
            <v>38041680.506922998</v>
          </cell>
        </row>
        <row r="636">
          <cell r="A636" t="str">
            <v>41010OR</v>
          </cell>
          <cell r="B636">
            <v>41010</v>
          </cell>
          <cell r="D636">
            <v>249502</v>
          </cell>
          <cell r="F636" t="str">
            <v>396WA</v>
          </cell>
          <cell r="G636" t="str">
            <v>396</v>
          </cell>
          <cell r="I636">
            <v>7155123.0876922999</v>
          </cell>
        </row>
        <row r="637">
          <cell r="A637" t="str">
            <v>41010OTHER</v>
          </cell>
          <cell r="B637">
            <v>41010</v>
          </cell>
          <cell r="D637">
            <v>45698882.999999985</v>
          </cell>
          <cell r="F637" t="str">
            <v>396WYP</v>
          </cell>
          <cell r="G637" t="str">
            <v>396</v>
          </cell>
          <cell r="I637">
            <v>10785195.126923</v>
          </cell>
        </row>
        <row r="638">
          <cell r="A638" t="str">
            <v>41010SE</v>
          </cell>
          <cell r="B638">
            <v>41010</v>
          </cell>
          <cell r="D638">
            <v>12803034</v>
          </cell>
          <cell r="F638" t="str">
            <v>396WYU</v>
          </cell>
          <cell r="G638" t="str">
            <v>396</v>
          </cell>
          <cell r="I638">
            <v>2861330.77461538</v>
          </cell>
        </row>
        <row r="639">
          <cell r="A639" t="str">
            <v>41010SG</v>
          </cell>
          <cell r="B639">
            <v>41010</v>
          </cell>
          <cell r="D639">
            <v>58541735</v>
          </cell>
          <cell r="F639" t="str">
            <v>397CA</v>
          </cell>
          <cell r="G639" t="str">
            <v>397</v>
          </cell>
          <cell r="I639">
            <v>2934908.7361538401</v>
          </cell>
        </row>
        <row r="640">
          <cell r="A640" t="str">
            <v>41010SNP</v>
          </cell>
          <cell r="B640">
            <v>41010</v>
          </cell>
          <cell r="D640">
            <v>26092078.999999996</v>
          </cell>
          <cell r="F640" t="str">
            <v>397CN</v>
          </cell>
          <cell r="G640" t="str">
            <v>397</v>
          </cell>
          <cell r="I640">
            <v>2853609.8061538399</v>
          </cell>
        </row>
        <row r="641">
          <cell r="A641" t="str">
            <v>41010SNPD</v>
          </cell>
          <cell r="B641">
            <v>41010</v>
          </cell>
          <cell r="D641">
            <v>986927</v>
          </cell>
          <cell r="F641" t="str">
            <v>397DGP</v>
          </cell>
          <cell r="G641" t="str">
            <v>397</v>
          </cell>
          <cell r="I641">
            <v>1516437.7738461499</v>
          </cell>
        </row>
        <row r="642">
          <cell r="A642" t="str">
            <v>41010SO</v>
          </cell>
          <cell r="B642">
            <v>41010</v>
          </cell>
          <cell r="D642">
            <v>7353797</v>
          </cell>
          <cell r="F642" t="str">
            <v>397DGU</v>
          </cell>
          <cell r="G642" t="str">
            <v>397</v>
          </cell>
          <cell r="I642">
            <v>2409093.2769230702</v>
          </cell>
        </row>
        <row r="643">
          <cell r="A643" t="str">
            <v>41010SSGCH</v>
          </cell>
          <cell r="B643">
            <v>41010</v>
          </cell>
          <cell r="D643">
            <v>37085</v>
          </cell>
          <cell r="F643" t="str">
            <v>397ID</v>
          </cell>
          <cell r="G643" t="str">
            <v>397</v>
          </cell>
          <cell r="I643">
            <v>6594614.5207692301</v>
          </cell>
        </row>
        <row r="644">
          <cell r="A644" t="str">
            <v>41010TAXDEPR</v>
          </cell>
          <cell r="B644">
            <v>41010</v>
          </cell>
          <cell r="D644">
            <v>620182307</v>
          </cell>
          <cell r="F644" t="str">
            <v>397OR</v>
          </cell>
          <cell r="G644" t="str">
            <v>397</v>
          </cell>
          <cell r="I644">
            <v>37294895.929230697</v>
          </cell>
        </row>
        <row r="645">
          <cell r="A645" t="str">
            <v>41010UT</v>
          </cell>
          <cell r="B645">
            <v>41010</v>
          </cell>
          <cell r="D645">
            <v>586910</v>
          </cell>
          <cell r="F645" t="str">
            <v>397SE</v>
          </cell>
          <cell r="G645" t="str">
            <v>397</v>
          </cell>
          <cell r="I645">
            <v>126632.45384615401</v>
          </cell>
        </row>
        <row r="646">
          <cell r="A646" t="str">
            <v>41010WA</v>
          </cell>
          <cell r="B646">
            <v>41010</v>
          </cell>
          <cell r="D646">
            <v>82603</v>
          </cell>
          <cell r="F646" t="str">
            <v>397SG</v>
          </cell>
          <cell r="G646" t="str">
            <v>397</v>
          </cell>
          <cell r="I646">
            <v>96434615.350769207</v>
          </cell>
        </row>
        <row r="647">
          <cell r="A647" t="str">
            <v>41010WYP</v>
          </cell>
          <cell r="B647">
            <v>41010</v>
          </cell>
          <cell r="D647">
            <v>631472</v>
          </cell>
          <cell r="F647" t="str">
            <v>397SO</v>
          </cell>
          <cell r="G647" t="str">
            <v>397</v>
          </cell>
          <cell r="I647">
            <v>56998623.203076899</v>
          </cell>
        </row>
        <row r="648">
          <cell r="A648" t="str">
            <v>41110BADDEBT</v>
          </cell>
          <cell r="B648">
            <v>41110</v>
          </cell>
          <cell r="D648">
            <v>-1670977.0016709999</v>
          </cell>
          <cell r="F648" t="str">
            <v>397SSGCH</v>
          </cell>
          <cell r="G648" t="str">
            <v>397</v>
          </cell>
          <cell r="I648">
            <v>615368.51769230701</v>
          </cell>
        </row>
        <row r="649">
          <cell r="A649" t="str">
            <v>41110CA</v>
          </cell>
          <cell r="B649">
            <v>41110</v>
          </cell>
          <cell r="D649">
            <v>-504634.06999999995</v>
          </cell>
          <cell r="F649" t="str">
            <v>397SSGCT</v>
          </cell>
          <cell r="G649" t="str">
            <v>397</v>
          </cell>
          <cell r="I649">
            <v>1590.16</v>
          </cell>
        </row>
        <row r="650">
          <cell r="A650" t="str">
            <v>41110CIAC</v>
          </cell>
          <cell r="B650">
            <v>41110</v>
          </cell>
          <cell r="D650">
            <v>-14673990</v>
          </cell>
          <cell r="F650" t="str">
            <v>397UT</v>
          </cell>
          <cell r="G650" t="str">
            <v>397</v>
          </cell>
          <cell r="I650">
            <v>35033356.492307603</v>
          </cell>
        </row>
        <row r="651">
          <cell r="A651" t="str">
            <v>41110FERC</v>
          </cell>
          <cell r="B651">
            <v>41110</v>
          </cell>
          <cell r="D651">
            <v>33888.36</v>
          </cell>
          <cell r="F651" t="str">
            <v>397WA</v>
          </cell>
          <cell r="G651" t="str">
            <v>397</v>
          </cell>
          <cell r="I651">
            <v>9861227.3084615301</v>
          </cell>
        </row>
        <row r="652">
          <cell r="A652" t="str">
            <v>41110GPS</v>
          </cell>
          <cell r="B652">
            <v>41110</v>
          </cell>
          <cell r="D652">
            <v>-1739033</v>
          </cell>
          <cell r="F652" t="str">
            <v>397WYP</v>
          </cell>
          <cell r="G652" t="str">
            <v>397</v>
          </cell>
          <cell r="I652">
            <v>17645134.160769202</v>
          </cell>
        </row>
        <row r="653">
          <cell r="A653" t="str">
            <v>41110ID</v>
          </cell>
          <cell r="B653">
            <v>41110</v>
          </cell>
          <cell r="D653">
            <v>-650046.16</v>
          </cell>
          <cell r="F653" t="str">
            <v>397WYU</v>
          </cell>
          <cell r="G653" t="str">
            <v>397</v>
          </cell>
          <cell r="I653">
            <v>3289931.6746153799</v>
          </cell>
        </row>
        <row r="654">
          <cell r="A654" t="str">
            <v>41110OR</v>
          </cell>
          <cell r="B654">
            <v>41110</v>
          </cell>
          <cell r="D654">
            <v>81640.35999999987</v>
          </cell>
          <cell r="F654" t="str">
            <v>398CA</v>
          </cell>
          <cell r="G654" t="str">
            <v>398</v>
          </cell>
          <cell r="I654">
            <v>41376.030769231002</v>
          </cell>
        </row>
        <row r="655">
          <cell r="A655" t="str">
            <v>41110OTHER</v>
          </cell>
          <cell r="B655">
            <v>41110</v>
          </cell>
          <cell r="D655">
            <v>-25698100.869999997</v>
          </cell>
          <cell r="F655" t="str">
            <v>398CN</v>
          </cell>
          <cell r="G655" t="str">
            <v>398</v>
          </cell>
          <cell r="I655">
            <v>212216.94615384599</v>
          </cell>
        </row>
        <row r="656">
          <cell r="A656" t="str">
            <v>41110SCHMDEXP</v>
          </cell>
          <cell r="B656">
            <v>41110</v>
          </cell>
          <cell r="D656">
            <v>-234421709</v>
          </cell>
          <cell r="F656" t="str">
            <v>398DGU</v>
          </cell>
          <cell r="G656" t="str">
            <v>398</v>
          </cell>
          <cell r="I656">
            <v>0</v>
          </cell>
        </row>
        <row r="657">
          <cell r="A657" t="str">
            <v>41110SE</v>
          </cell>
          <cell r="B657">
            <v>41110</v>
          </cell>
          <cell r="D657">
            <v>-9879322</v>
          </cell>
          <cell r="F657" t="str">
            <v>398ID</v>
          </cell>
          <cell r="G657" t="str">
            <v>398</v>
          </cell>
          <cell r="I657">
            <v>64352.46</v>
          </cell>
        </row>
        <row r="658">
          <cell r="A658" t="str">
            <v>41110SG</v>
          </cell>
          <cell r="B658">
            <v>41110</v>
          </cell>
          <cell r="D658">
            <v>-3118792.2500000005</v>
          </cell>
          <cell r="F658" t="str">
            <v>398OR</v>
          </cell>
          <cell r="G658" t="str">
            <v>398</v>
          </cell>
          <cell r="I658">
            <v>701943.21461538505</v>
          </cell>
        </row>
        <row r="659">
          <cell r="A659" t="str">
            <v>41110SGCT</v>
          </cell>
          <cell r="B659">
            <v>41110</v>
          </cell>
          <cell r="D659">
            <v>-425972</v>
          </cell>
          <cell r="F659" t="str">
            <v>398SE</v>
          </cell>
          <cell r="G659" t="str">
            <v>398</v>
          </cell>
          <cell r="I659">
            <v>1667.75</v>
          </cell>
        </row>
        <row r="660">
          <cell r="A660" t="str">
            <v>41110SNP</v>
          </cell>
          <cell r="B660">
            <v>41110</v>
          </cell>
          <cell r="D660">
            <v>-19602856</v>
          </cell>
          <cell r="F660" t="str">
            <v>398SG</v>
          </cell>
          <cell r="G660" t="str">
            <v>398</v>
          </cell>
          <cell r="I660">
            <v>1914977.5092307599</v>
          </cell>
        </row>
        <row r="661">
          <cell r="A661" t="str">
            <v>41110SNPD</v>
          </cell>
          <cell r="B661">
            <v>41110</v>
          </cell>
          <cell r="D661">
            <v>-3627116</v>
          </cell>
          <cell r="F661" t="str">
            <v>398SO</v>
          </cell>
          <cell r="G661" t="str">
            <v>398</v>
          </cell>
          <cell r="I661">
            <v>2953167.2330769198</v>
          </cell>
        </row>
        <row r="662">
          <cell r="A662" t="str">
            <v>41110SO</v>
          </cell>
          <cell r="B662">
            <v>41110</v>
          </cell>
          <cell r="D662">
            <v>-7552138</v>
          </cell>
          <cell r="F662" t="str">
            <v>398UT</v>
          </cell>
          <cell r="G662" t="str">
            <v>398</v>
          </cell>
          <cell r="I662">
            <v>426034.27</v>
          </cell>
        </row>
        <row r="663">
          <cell r="A663" t="str">
            <v>41110SSGCH</v>
          </cell>
          <cell r="B663">
            <v>41110</v>
          </cell>
          <cell r="D663">
            <v>-538368</v>
          </cell>
          <cell r="F663" t="str">
            <v>398WA</v>
          </cell>
          <cell r="G663" t="str">
            <v>398</v>
          </cell>
          <cell r="I663">
            <v>139284.612307692</v>
          </cell>
        </row>
        <row r="664">
          <cell r="A664" t="str">
            <v>41110TROJD</v>
          </cell>
          <cell r="B664">
            <v>41110</v>
          </cell>
          <cell r="D664">
            <v>-5054</v>
          </cell>
          <cell r="F664" t="str">
            <v>398WYP</v>
          </cell>
          <cell r="G664" t="str">
            <v>398</v>
          </cell>
          <cell r="I664">
            <v>180372.39461538501</v>
          </cell>
        </row>
        <row r="665">
          <cell r="A665" t="str">
            <v>41110UT</v>
          </cell>
          <cell r="B665">
            <v>41110</v>
          </cell>
          <cell r="D665">
            <v>-4820648.8500000006</v>
          </cell>
          <cell r="F665" t="str">
            <v>398WYU</v>
          </cell>
          <cell r="G665" t="str">
            <v>398</v>
          </cell>
          <cell r="I665">
            <v>9803.91</v>
          </cell>
        </row>
        <row r="666">
          <cell r="A666" t="str">
            <v>41110WA</v>
          </cell>
          <cell r="B666">
            <v>41110</v>
          </cell>
          <cell r="D666">
            <v>85613.479999999603</v>
          </cell>
          <cell r="F666" t="str">
            <v>399SE</v>
          </cell>
          <cell r="G666" t="str">
            <v>399</v>
          </cell>
          <cell r="I666">
            <v>284116584.50923002</v>
          </cell>
        </row>
        <row r="667">
          <cell r="A667" t="str">
            <v>41110WYP</v>
          </cell>
          <cell r="B667">
            <v>41110</v>
          </cell>
          <cell r="D667">
            <v>1108436.8300000003</v>
          </cell>
          <cell r="F667" t="str">
            <v>DPCA</v>
          </cell>
          <cell r="G667" t="str">
            <v>DP</v>
          </cell>
          <cell r="I667">
            <v>689972.81230769202</v>
          </cell>
        </row>
        <row r="668">
          <cell r="A668" t="str">
            <v>41110WYU</v>
          </cell>
          <cell r="B668">
            <v>41110</v>
          </cell>
          <cell r="D668">
            <v>85776.6</v>
          </cell>
          <cell r="F668" t="str">
            <v>DPID</v>
          </cell>
          <cell r="G668" t="str">
            <v>DP</v>
          </cell>
          <cell r="I668">
            <v>1312274.0030769201</v>
          </cell>
        </row>
        <row r="669">
          <cell r="A669" t="str">
            <v>40910SE</v>
          </cell>
          <cell r="B669" t="str">
            <v>40910</v>
          </cell>
          <cell r="D669">
            <v>-107215</v>
          </cell>
          <cell r="F669" t="str">
            <v>DPOR</v>
          </cell>
          <cell r="G669" t="str">
            <v>DP</v>
          </cell>
          <cell r="I669">
            <v>6091110.1684615295</v>
          </cell>
        </row>
        <row r="670">
          <cell r="A670" t="str">
            <v>40910SG</v>
          </cell>
          <cell r="B670" t="str">
            <v>40910</v>
          </cell>
          <cell r="D670">
            <v>-71942648</v>
          </cell>
          <cell r="F670" t="str">
            <v>DPSG</v>
          </cell>
          <cell r="G670" t="str">
            <v>DP</v>
          </cell>
          <cell r="I670">
            <v>0</v>
          </cell>
        </row>
        <row r="671">
          <cell r="A671" t="str">
            <v>40910SO</v>
          </cell>
          <cell r="B671" t="str">
            <v>40910</v>
          </cell>
          <cell r="D671">
            <v>-36303</v>
          </cell>
          <cell r="F671" t="str">
            <v>DPSNPD</v>
          </cell>
          <cell r="G671" t="str">
            <v>DP</v>
          </cell>
          <cell r="I671">
            <v>0</v>
          </cell>
        </row>
        <row r="672">
          <cell r="A672" t="str">
            <v>40911SG</v>
          </cell>
          <cell r="B672" t="str">
            <v>40911</v>
          </cell>
          <cell r="D672">
            <v>-297808</v>
          </cell>
          <cell r="F672" t="str">
            <v>DPUT</v>
          </cell>
          <cell r="G672" t="str">
            <v>DP</v>
          </cell>
          <cell r="I672">
            <v>8231029.4953846103</v>
          </cell>
        </row>
        <row r="673">
          <cell r="A673" t="str">
            <v>SCHMAPOTHER</v>
          </cell>
          <cell r="B673" t="str">
            <v>SCHMAP</v>
          </cell>
          <cell r="D673">
            <v>303</v>
          </cell>
          <cell r="F673" t="str">
            <v>DPWA</v>
          </cell>
          <cell r="G673" t="str">
            <v>DP</v>
          </cell>
          <cell r="I673">
            <v>1058022.4092307601</v>
          </cell>
        </row>
        <row r="674">
          <cell r="A674" t="str">
            <v>SCHMAPSE</v>
          </cell>
          <cell r="B674" t="str">
            <v>SCHMAP</v>
          </cell>
          <cell r="D674">
            <v>114420</v>
          </cell>
          <cell r="F674" t="str">
            <v>DPWYU</v>
          </cell>
          <cell r="G674" t="str">
            <v>DP</v>
          </cell>
          <cell r="I674">
            <v>4779649.5615384597</v>
          </cell>
        </row>
        <row r="675">
          <cell r="A675" t="str">
            <v>SCHMAPSO</v>
          </cell>
          <cell r="B675" t="str">
            <v>SCHMAP</v>
          </cell>
          <cell r="D675">
            <v>9365366</v>
          </cell>
          <cell r="F675" t="str">
            <v>GPSG</v>
          </cell>
          <cell r="G675" t="str">
            <v>GP</v>
          </cell>
          <cell r="I675">
            <v>-30368.615384615001</v>
          </cell>
        </row>
        <row r="676">
          <cell r="A676" t="str">
            <v>SCHMATBADDEBT</v>
          </cell>
          <cell r="B676" t="str">
            <v>SCHMAT</v>
          </cell>
          <cell r="D676">
            <v>4402986.0044029998</v>
          </cell>
          <cell r="F676" t="str">
            <v>GPSO</v>
          </cell>
          <cell r="G676" t="str">
            <v>GP</v>
          </cell>
          <cell r="I676">
            <v>2583554.5161538399</v>
          </cell>
        </row>
        <row r="677">
          <cell r="A677" t="str">
            <v>SCHMATCA</v>
          </cell>
          <cell r="B677" t="str">
            <v>SCHMAT</v>
          </cell>
          <cell r="D677">
            <v>669834</v>
          </cell>
          <cell r="F677" t="str">
            <v>IPSO</v>
          </cell>
          <cell r="G677" t="str">
            <v>IP</v>
          </cell>
          <cell r="I677">
            <v>0</v>
          </cell>
        </row>
        <row r="678">
          <cell r="A678" t="str">
            <v>SCHMATCIAC</v>
          </cell>
          <cell r="B678" t="str">
            <v>SCHMAT</v>
          </cell>
          <cell r="D678">
            <v>38665618</v>
          </cell>
          <cell r="F678" t="str">
            <v>OPSG</v>
          </cell>
          <cell r="G678" t="str">
            <v>OP</v>
          </cell>
          <cell r="I678">
            <v>-1034637.7630769199</v>
          </cell>
        </row>
        <row r="679">
          <cell r="A679" t="str">
            <v>SCHMATGPS</v>
          </cell>
          <cell r="B679" t="str">
            <v>SCHMAT</v>
          </cell>
          <cell r="D679">
            <v>4582312</v>
          </cell>
          <cell r="F679" t="str">
            <v>SPSG</v>
          </cell>
          <cell r="G679" t="str">
            <v>SP</v>
          </cell>
          <cell r="I679">
            <v>6661823.8899999997</v>
          </cell>
        </row>
        <row r="680">
          <cell r="A680" t="str">
            <v>SCHMATID</v>
          </cell>
          <cell r="B680" t="str">
            <v>SCHMAT</v>
          </cell>
          <cell r="D680">
            <v>207418.99999999997</v>
          </cell>
          <cell r="F680" t="str">
            <v>SPSG-W</v>
          </cell>
          <cell r="G680" t="str">
            <v>SP</v>
          </cell>
          <cell r="I680">
            <v>0</v>
          </cell>
        </row>
        <row r="681">
          <cell r="A681" t="str">
            <v>SCHMATOR</v>
          </cell>
          <cell r="B681" t="str">
            <v>SCHMAT</v>
          </cell>
          <cell r="D681">
            <v>7491514</v>
          </cell>
          <cell r="F681" t="str">
            <v>TPSG</v>
          </cell>
          <cell r="G681" t="str">
            <v>TP</v>
          </cell>
          <cell r="I681">
            <v>111394770.98307601</v>
          </cell>
        </row>
        <row r="682">
          <cell r="A682" t="str">
            <v>SCHMATOTHER</v>
          </cell>
          <cell r="B682" t="str">
            <v>SCHMAT</v>
          </cell>
          <cell r="D682">
            <v>67655235.999999985</v>
          </cell>
          <cell r="F682" t="str">
            <v>TPSG-W</v>
          </cell>
          <cell r="G682" t="str">
            <v>TP</v>
          </cell>
          <cell r="I682">
            <v>0</v>
          </cell>
        </row>
        <row r="683">
          <cell r="A683" t="str">
            <v>SCHMATSCHMDEXP</v>
          </cell>
          <cell r="B683" t="str">
            <v>SCHMAT</v>
          </cell>
          <cell r="D683">
            <v>617695737</v>
          </cell>
          <cell r="F683" t="str">
            <v>143SO</v>
          </cell>
          <cell r="G683" t="str">
            <v>143</v>
          </cell>
          <cell r="I683">
            <v>57045902.364999898</v>
          </cell>
        </row>
        <row r="684">
          <cell r="A684" t="str">
            <v>SCHMATSE</v>
          </cell>
          <cell r="B684" t="str">
            <v>SCHMAT</v>
          </cell>
          <cell r="D684">
            <v>26031777.999999996</v>
          </cell>
          <cell r="F684" t="str">
            <v>230SE</v>
          </cell>
          <cell r="G684" t="str">
            <v>230</v>
          </cell>
          <cell r="I684">
            <v>-2533541.69</v>
          </cell>
        </row>
        <row r="685">
          <cell r="A685" t="str">
            <v>SCHMATSG</v>
          </cell>
          <cell r="B685" t="str">
            <v>SCHMAT</v>
          </cell>
          <cell r="D685">
            <v>5181265</v>
          </cell>
          <cell r="F685" t="str">
            <v>232DGU</v>
          </cell>
          <cell r="G685" t="str">
            <v>232</v>
          </cell>
          <cell r="I685">
            <v>-85625</v>
          </cell>
        </row>
        <row r="686">
          <cell r="A686" t="str">
            <v>SCHMATSGCT</v>
          </cell>
          <cell r="B686" t="str">
            <v>SCHMAT</v>
          </cell>
          <cell r="D686">
            <v>1122425</v>
          </cell>
          <cell r="F686" t="str">
            <v>232OTHER</v>
          </cell>
          <cell r="G686" t="str">
            <v>232</v>
          </cell>
          <cell r="I686">
            <v>-911.25</v>
          </cell>
        </row>
        <row r="687">
          <cell r="A687" t="str">
            <v>SCHMATSNP</v>
          </cell>
          <cell r="B687" t="str">
            <v>SCHMAT</v>
          </cell>
          <cell r="D687">
            <v>51653068</v>
          </cell>
          <cell r="F687" t="str">
            <v>232SE</v>
          </cell>
          <cell r="G687" t="str">
            <v>232</v>
          </cell>
          <cell r="I687">
            <v>-3282800.8224999998</v>
          </cell>
        </row>
        <row r="688">
          <cell r="A688" t="str">
            <v>SCHMATSNPD</v>
          </cell>
          <cell r="B688" t="str">
            <v>SCHMAT</v>
          </cell>
          <cell r="D688">
            <v>9557365</v>
          </cell>
          <cell r="F688" t="str">
            <v>232SG</v>
          </cell>
          <cell r="G688" t="str">
            <v>232</v>
          </cell>
          <cell r="I688">
            <v>0</v>
          </cell>
        </row>
        <row r="689">
          <cell r="A689" t="str">
            <v>SCHMATSO</v>
          </cell>
          <cell r="B689" t="str">
            <v>SCHMAT</v>
          </cell>
          <cell r="D689">
            <v>19899706.000000004</v>
          </cell>
          <cell r="F689" t="str">
            <v>232SO</v>
          </cell>
          <cell r="G689" t="str">
            <v>232</v>
          </cell>
          <cell r="I689">
            <v>-4950825.74916666</v>
          </cell>
        </row>
        <row r="690">
          <cell r="A690" t="str">
            <v>SCHMATTROJD</v>
          </cell>
          <cell r="B690" t="str">
            <v>SCHMAT</v>
          </cell>
          <cell r="D690">
            <v>13316</v>
          </cell>
          <cell r="F690" t="str">
            <v>2533SE</v>
          </cell>
          <cell r="G690" t="str">
            <v>2533</v>
          </cell>
          <cell r="I690">
            <v>-6496179.3416666603</v>
          </cell>
        </row>
        <row r="691">
          <cell r="A691" t="str">
            <v>SCHMATUT</v>
          </cell>
          <cell r="B691" t="str">
            <v>SCHMAT</v>
          </cell>
          <cell r="D691">
            <v>1115120</v>
          </cell>
          <cell r="F691" t="str">
            <v>2533SSECH</v>
          </cell>
          <cell r="G691" t="str">
            <v>2533</v>
          </cell>
          <cell r="I691">
            <v>0</v>
          </cell>
        </row>
        <row r="692">
          <cell r="A692" t="str">
            <v>SCHMATWA</v>
          </cell>
          <cell r="B692" t="str">
            <v>SCHMAT</v>
          </cell>
          <cell r="D692">
            <v>5502705</v>
          </cell>
          <cell r="F692" t="str">
            <v>254105OTHER</v>
          </cell>
          <cell r="G692" t="str">
            <v>254105</v>
          </cell>
          <cell r="I692">
            <v>0</v>
          </cell>
        </row>
        <row r="693">
          <cell r="A693" t="str">
            <v>SCHMATWYP</v>
          </cell>
          <cell r="B693" t="str">
            <v>SCHMAT</v>
          </cell>
          <cell r="D693">
            <v>923479</v>
          </cell>
          <cell r="F693" t="str">
            <v>254105SE</v>
          </cell>
          <cell r="G693" t="str">
            <v>254105</v>
          </cell>
          <cell r="I693">
            <v>-915681.26500000001</v>
          </cell>
        </row>
        <row r="694">
          <cell r="A694" t="str">
            <v>SCHMDPSCHMDEXP</v>
          </cell>
          <cell r="B694" t="str">
            <v>SCHMDP</v>
          </cell>
          <cell r="D694">
            <v>267291</v>
          </cell>
          <cell r="F694" t="str">
            <v>41010CA</v>
          </cell>
          <cell r="G694">
            <v>41010</v>
          </cell>
          <cell r="I694">
            <v>101390</v>
          </cell>
        </row>
        <row r="695">
          <cell r="A695" t="str">
            <v>SCHMDPSE</v>
          </cell>
          <cell r="B695" t="str">
            <v>SCHMDP</v>
          </cell>
          <cell r="D695">
            <v>472272</v>
          </cell>
          <cell r="F695" t="str">
            <v>41010CN</v>
          </cell>
          <cell r="G695">
            <v>41010</v>
          </cell>
          <cell r="I695">
            <v>18276</v>
          </cell>
        </row>
        <row r="696">
          <cell r="A696" t="str">
            <v>SCHMDPSNP</v>
          </cell>
          <cell r="B696" t="str">
            <v>SCHMDP</v>
          </cell>
          <cell r="D696">
            <v>381063</v>
          </cell>
          <cell r="F696" t="str">
            <v>41010GPS</v>
          </cell>
          <cell r="G696">
            <v>41010</v>
          </cell>
          <cell r="I696">
            <v>36446362</v>
          </cell>
        </row>
        <row r="697">
          <cell r="A697" t="str">
            <v>SCHMDPSO</v>
          </cell>
          <cell r="B697" t="str">
            <v>SCHMDP</v>
          </cell>
          <cell r="D697">
            <v>16024752</v>
          </cell>
          <cell r="F697" t="str">
            <v>41010ID</v>
          </cell>
          <cell r="G697">
            <v>41010</v>
          </cell>
          <cell r="I697">
            <v>36110</v>
          </cell>
        </row>
        <row r="698">
          <cell r="A698" t="str">
            <v>SCHMDTCA</v>
          </cell>
          <cell r="B698" t="str">
            <v>SCHMDT</v>
          </cell>
          <cell r="D698">
            <v>267161</v>
          </cell>
          <cell r="F698" t="str">
            <v>41010OR</v>
          </cell>
          <cell r="G698">
            <v>41010</v>
          </cell>
          <cell r="I698">
            <v>249502</v>
          </cell>
        </row>
        <row r="699">
          <cell r="A699" t="str">
            <v>SCHMDTCN</v>
          </cell>
          <cell r="B699" t="str">
            <v>SCHMDT</v>
          </cell>
          <cell r="D699">
            <v>48156</v>
          </cell>
          <cell r="F699" t="str">
            <v>41010OTHER</v>
          </cell>
          <cell r="G699">
            <v>41010</v>
          </cell>
          <cell r="I699">
            <v>45698882.999999985</v>
          </cell>
        </row>
        <row r="700">
          <cell r="A700" t="str">
            <v>SCHMDTGPS</v>
          </cell>
          <cell r="B700" t="str">
            <v>SCHMDT</v>
          </cell>
          <cell r="D700">
            <v>96035313</v>
          </cell>
          <cell r="F700" t="str">
            <v>41010SE</v>
          </cell>
          <cell r="G700">
            <v>41010</v>
          </cell>
          <cell r="I700">
            <v>12803034</v>
          </cell>
        </row>
        <row r="701">
          <cell r="A701" t="str">
            <v>SCHMDTID</v>
          </cell>
          <cell r="B701" t="str">
            <v>SCHMDT</v>
          </cell>
          <cell r="D701">
            <v>95148</v>
          </cell>
          <cell r="F701" t="str">
            <v>41010SG</v>
          </cell>
          <cell r="G701">
            <v>41010</v>
          </cell>
          <cell r="I701">
            <v>58541735</v>
          </cell>
        </row>
        <row r="702">
          <cell r="A702" t="str">
            <v>SCHMDTOR</v>
          </cell>
          <cell r="B702" t="str">
            <v>SCHMDT</v>
          </cell>
          <cell r="D702">
            <v>657429</v>
          </cell>
          <cell r="F702" t="str">
            <v>41010SNP</v>
          </cell>
          <cell r="G702">
            <v>41010</v>
          </cell>
          <cell r="I702">
            <v>26092078.999999996</v>
          </cell>
        </row>
        <row r="703">
          <cell r="A703" t="str">
            <v>SCHMDTOTHER</v>
          </cell>
          <cell r="B703" t="str">
            <v>SCHMDT</v>
          </cell>
          <cell r="D703">
            <v>120415489</v>
          </cell>
          <cell r="F703" t="str">
            <v>41010SNPD</v>
          </cell>
          <cell r="G703">
            <v>41010</v>
          </cell>
          <cell r="I703">
            <v>986927</v>
          </cell>
        </row>
        <row r="704">
          <cell r="A704" t="str">
            <v>SCHMDTSE</v>
          </cell>
          <cell r="B704" t="str">
            <v>SCHMDT</v>
          </cell>
          <cell r="D704">
            <v>33735695</v>
          </cell>
          <cell r="F704" t="str">
            <v>41010SO</v>
          </cell>
          <cell r="G704">
            <v>41010</v>
          </cell>
          <cell r="I704">
            <v>7353797</v>
          </cell>
        </row>
        <row r="705">
          <cell r="A705" t="str">
            <v>SCHMDTSG</v>
          </cell>
          <cell r="B705" t="str">
            <v>SCHMDT</v>
          </cell>
          <cell r="D705">
            <v>154256106.00000006</v>
          </cell>
          <cell r="F705" t="str">
            <v>41010SSGCH</v>
          </cell>
          <cell r="G705">
            <v>41010</v>
          </cell>
          <cell r="I705">
            <v>37085</v>
          </cell>
        </row>
        <row r="706">
          <cell r="A706" t="str">
            <v>SCHMDTSNP</v>
          </cell>
          <cell r="B706" t="str">
            <v>SCHMDT</v>
          </cell>
          <cell r="D706">
            <v>68752021.000000015</v>
          </cell>
          <cell r="F706" t="str">
            <v>41010TAXDEPR</v>
          </cell>
          <cell r="G706">
            <v>41010</v>
          </cell>
          <cell r="I706">
            <v>620182307</v>
          </cell>
        </row>
        <row r="707">
          <cell r="A707" t="str">
            <v>SCHMDTSNPD</v>
          </cell>
          <cell r="B707" t="str">
            <v>SCHMDT</v>
          </cell>
          <cell r="D707">
            <v>2600530</v>
          </cell>
          <cell r="F707" t="str">
            <v>41010UT</v>
          </cell>
          <cell r="G707">
            <v>41010</v>
          </cell>
          <cell r="I707">
            <v>586910</v>
          </cell>
        </row>
        <row r="708">
          <cell r="A708" t="str">
            <v>SCHMDTSO</v>
          </cell>
          <cell r="B708" t="str">
            <v>SCHMDT</v>
          </cell>
          <cell r="D708">
            <v>19377084.000000004</v>
          </cell>
          <cell r="F708" t="str">
            <v>41010WA</v>
          </cell>
          <cell r="G708">
            <v>41010</v>
          </cell>
          <cell r="I708">
            <v>82603</v>
          </cell>
        </row>
        <row r="709">
          <cell r="A709" t="str">
            <v>SCHMDTSSGCH</v>
          </cell>
          <cell r="B709" t="str">
            <v>SCHMDT</v>
          </cell>
          <cell r="D709">
            <v>97718</v>
          </cell>
          <cell r="F709" t="str">
            <v>41010WYP</v>
          </cell>
          <cell r="G709">
            <v>41010</v>
          </cell>
          <cell r="I709">
            <v>631472</v>
          </cell>
        </row>
        <row r="710">
          <cell r="A710" t="str">
            <v>SCHMDTTAXDEPR</v>
          </cell>
          <cell r="B710" t="str">
            <v>SCHMDT</v>
          </cell>
          <cell r="D710">
            <v>1634165916</v>
          </cell>
          <cell r="F710" t="str">
            <v>41110BADDEBT</v>
          </cell>
          <cell r="G710">
            <v>41110</v>
          </cell>
          <cell r="I710">
            <v>-1670977.0016709999</v>
          </cell>
        </row>
        <row r="711">
          <cell r="A711" t="str">
            <v>SCHMDTUT</v>
          </cell>
          <cell r="B711" t="str">
            <v>SCHMDT</v>
          </cell>
          <cell r="D711">
            <v>1546493</v>
          </cell>
          <cell r="F711" t="str">
            <v>41110CA</v>
          </cell>
          <cell r="G711">
            <v>41110</v>
          </cell>
          <cell r="I711">
            <v>-504634.06999999995</v>
          </cell>
        </row>
        <row r="712">
          <cell r="A712" t="str">
            <v>SCHMDTWA</v>
          </cell>
          <cell r="B712" t="str">
            <v>SCHMDT</v>
          </cell>
          <cell r="D712">
            <v>217654</v>
          </cell>
          <cell r="F712" t="str">
            <v>41110CIAC</v>
          </cell>
          <cell r="G712">
            <v>41110</v>
          </cell>
          <cell r="I712">
            <v>-14673990</v>
          </cell>
        </row>
        <row r="713">
          <cell r="A713" t="str">
            <v>SCHMDTWYP</v>
          </cell>
          <cell r="B713" t="str">
            <v>SCHMDT</v>
          </cell>
          <cell r="D713">
            <v>1663914</v>
          </cell>
          <cell r="F713" t="str">
            <v>41110FERC</v>
          </cell>
          <cell r="G713">
            <v>41110</v>
          </cell>
          <cell r="I713">
            <v>33888.36</v>
          </cell>
        </row>
        <row r="714">
          <cell r="A714" t="str">
            <v>403360CA</v>
          </cell>
          <cell r="B714" t="str">
            <v>403360</v>
          </cell>
          <cell r="D714">
            <v>21798.89</v>
          </cell>
          <cell r="F714" t="str">
            <v>41110GPS</v>
          </cell>
          <cell r="G714">
            <v>41110</v>
          </cell>
          <cell r="I714">
            <v>-1739033</v>
          </cell>
        </row>
        <row r="715">
          <cell r="A715" t="str">
            <v>403360ID</v>
          </cell>
          <cell r="B715" t="str">
            <v>403360</v>
          </cell>
          <cell r="D715">
            <v>18208.97</v>
          </cell>
          <cell r="F715" t="str">
            <v>41110ID</v>
          </cell>
          <cell r="G715">
            <v>41110</v>
          </cell>
          <cell r="I715">
            <v>-650046.16</v>
          </cell>
        </row>
        <row r="716">
          <cell r="A716" t="str">
            <v>403360OR</v>
          </cell>
          <cell r="B716" t="str">
            <v>403360</v>
          </cell>
          <cell r="D716">
            <v>70219.03</v>
          </cell>
          <cell r="F716" t="str">
            <v>41110OR</v>
          </cell>
          <cell r="G716">
            <v>41110</v>
          </cell>
          <cell r="I716">
            <v>81640.35999999987</v>
          </cell>
        </row>
        <row r="717">
          <cell r="A717" t="str">
            <v>403360UT</v>
          </cell>
          <cell r="B717" t="str">
            <v>403360</v>
          </cell>
          <cell r="D717">
            <v>140757.29</v>
          </cell>
          <cell r="F717" t="str">
            <v>41110OTHER</v>
          </cell>
          <cell r="G717">
            <v>41110</v>
          </cell>
          <cell r="I717">
            <v>-25698100.869999997</v>
          </cell>
        </row>
        <row r="718">
          <cell r="A718" t="str">
            <v>403360WA</v>
          </cell>
          <cell r="B718" t="str">
            <v>403360</v>
          </cell>
          <cell r="D718">
            <v>4634.21</v>
          </cell>
          <cell r="F718" t="str">
            <v>41110SCHMDEXP</v>
          </cell>
          <cell r="G718">
            <v>41110</v>
          </cell>
          <cell r="I718">
            <v>-234421709</v>
          </cell>
        </row>
        <row r="719">
          <cell r="A719" t="str">
            <v>403360WYP</v>
          </cell>
          <cell r="B719" t="str">
            <v>403360</v>
          </cell>
          <cell r="D719">
            <v>35218.120000000003</v>
          </cell>
          <cell r="F719" t="str">
            <v>41110SE</v>
          </cell>
          <cell r="G719">
            <v>41110</v>
          </cell>
          <cell r="I719">
            <v>-9879322</v>
          </cell>
        </row>
        <row r="720">
          <cell r="A720" t="str">
            <v>403360WYU</v>
          </cell>
          <cell r="B720" t="str">
            <v>403360</v>
          </cell>
          <cell r="D720">
            <v>35092.660000000003</v>
          </cell>
          <cell r="F720" t="str">
            <v>41110SG</v>
          </cell>
          <cell r="G720">
            <v>41110</v>
          </cell>
          <cell r="I720">
            <v>-3118792.2500000005</v>
          </cell>
        </row>
        <row r="721">
          <cell r="A721" t="str">
            <v>403361CA</v>
          </cell>
          <cell r="B721" t="str">
            <v>403361</v>
          </cell>
          <cell r="D721">
            <v>79409.41</v>
          </cell>
          <cell r="F721" t="str">
            <v>41110SGCT</v>
          </cell>
          <cell r="G721">
            <v>41110</v>
          </cell>
          <cell r="I721">
            <v>-425972</v>
          </cell>
        </row>
        <row r="722">
          <cell r="A722" t="str">
            <v>403361ID</v>
          </cell>
          <cell r="B722" t="str">
            <v>403361</v>
          </cell>
          <cell r="D722">
            <v>28401.439999999999</v>
          </cell>
          <cell r="F722" t="str">
            <v>41110SNP</v>
          </cell>
          <cell r="G722">
            <v>41110</v>
          </cell>
          <cell r="I722">
            <v>-19602856</v>
          </cell>
        </row>
        <row r="723">
          <cell r="A723" t="str">
            <v>403361OR</v>
          </cell>
          <cell r="B723" t="str">
            <v>403361</v>
          </cell>
          <cell r="D723">
            <v>304812.45</v>
          </cell>
          <cell r="F723" t="str">
            <v>41110SNPD</v>
          </cell>
          <cell r="G723">
            <v>41110</v>
          </cell>
          <cell r="I723">
            <v>-3627116</v>
          </cell>
        </row>
        <row r="724">
          <cell r="A724" t="str">
            <v>403361UT</v>
          </cell>
          <cell r="B724" t="str">
            <v>403361</v>
          </cell>
          <cell r="D724">
            <v>677495.96</v>
          </cell>
          <cell r="F724" t="str">
            <v>41110SO</v>
          </cell>
          <cell r="G724">
            <v>41110</v>
          </cell>
          <cell r="I724">
            <v>-7552138</v>
          </cell>
        </row>
        <row r="725">
          <cell r="A725" t="str">
            <v>403361WA</v>
          </cell>
          <cell r="B725" t="str">
            <v>403361</v>
          </cell>
          <cell r="D725">
            <v>38752.720000000001</v>
          </cell>
          <cell r="F725" t="str">
            <v>41110SSGCH</v>
          </cell>
          <cell r="G725">
            <v>41110</v>
          </cell>
          <cell r="I725">
            <v>-538368</v>
          </cell>
        </row>
        <row r="726">
          <cell r="A726" t="str">
            <v>403361WYP</v>
          </cell>
          <cell r="B726" t="str">
            <v>403361</v>
          </cell>
          <cell r="D726">
            <v>161836.04999999999</v>
          </cell>
          <cell r="F726" t="str">
            <v>41110TROJD</v>
          </cell>
          <cell r="G726">
            <v>41110</v>
          </cell>
          <cell r="I726">
            <v>-5054</v>
          </cell>
        </row>
        <row r="727">
          <cell r="A727" t="str">
            <v>403361WYU</v>
          </cell>
          <cell r="B727" t="str">
            <v>403361</v>
          </cell>
          <cell r="D727">
            <v>3647.99</v>
          </cell>
          <cell r="F727" t="str">
            <v>41110UT</v>
          </cell>
          <cell r="G727">
            <v>41110</v>
          </cell>
          <cell r="I727">
            <v>-4820648.8500000006</v>
          </cell>
        </row>
        <row r="728">
          <cell r="A728" t="str">
            <v>403362CA</v>
          </cell>
          <cell r="B728" t="str">
            <v>403362</v>
          </cell>
          <cell r="D728">
            <v>545571.63</v>
          </cell>
          <cell r="F728" t="str">
            <v>41110WA</v>
          </cell>
          <cell r="G728">
            <v>41110</v>
          </cell>
          <cell r="I728">
            <v>85613.479999999603</v>
          </cell>
        </row>
        <row r="729">
          <cell r="A729" t="str">
            <v>403362ID</v>
          </cell>
          <cell r="B729" t="str">
            <v>403362</v>
          </cell>
          <cell r="D729">
            <v>662257.9</v>
          </cell>
          <cell r="F729" t="str">
            <v>41110WYP</v>
          </cell>
          <cell r="G729">
            <v>41110</v>
          </cell>
          <cell r="I729">
            <v>1108436.8300000003</v>
          </cell>
        </row>
        <row r="730">
          <cell r="A730" t="str">
            <v>403362OR</v>
          </cell>
          <cell r="B730" t="str">
            <v>403362</v>
          </cell>
          <cell r="D730">
            <v>4401785.67</v>
          </cell>
          <cell r="F730" t="str">
            <v>41110WYU</v>
          </cell>
          <cell r="G730">
            <v>41110</v>
          </cell>
          <cell r="I730">
            <v>85776.6</v>
          </cell>
        </row>
        <row r="731">
          <cell r="A731" t="str">
            <v>403362UT</v>
          </cell>
          <cell r="B731" t="str">
            <v>403362</v>
          </cell>
          <cell r="D731">
            <v>9421242.3599999901</v>
          </cell>
          <cell r="F731" t="str">
            <v>40910SE</v>
          </cell>
          <cell r="G731" t="str">
            <v>40910</v>
          </cell>
          <cell r="I731">
            <v>-107215</v>
          </cell>
        </row>
        <row r="732">
          <cell r="A732" t="str">
            <v>403362WA</v>
          </cell>
          <cell r="B732" t="str">
            <v>403362</v>
          </cell>
          <cell r="D732">
            <v>1015726.03</v>
          </cell>
          <cell r="F732" t="str">
            <v>40910SG</v>
          </cell>
          <cell r="G732" t="str">
            <v>40910</v>
          </cell>
          <cell r="I732">
            <v>-71942648</v>
          </cell>
        </row>
        <row r="733">
          <cell r="A733" t="str">
            <v>403362WYP</v>
          </cell>
          <cell r="B733" t="str">
            <v>403362</v>
          </cell>
          <cell r="D733">
            <v>2464816.2000000002</v>
          </cell>
          <cell r="F733" t="str">
            <v>40910SO</v>
          </cell>
          <cell r="G733" t="str">
            <v>40910</v>
          </cell>
          <cell r="I733">
            <v>-36303</v>
          </cell>
        </row>
        <row r="734">
          <cell r="A734" t="str">
            <v>403362WYU</v>
          </cell>
          <cell r="B734" t="str">
            <v>403362</v>
          </cell>
          <cell r="D734">
            <v>249940.11</v>
          </cell>
          <cell r="F734" t="str">
            <v>40911SG</v>
          </cell>
          <cell r="G734" t="str">
            <v>40911</v>
          </cell>
          <cell r="I734">
            <v>-297808</v>
          </cell>
        </row>
        <row r="735">
          <cell r="A735" t="str">
            <v>403364CA</v>
          </cell>
          <cell r="B735" t="str">
            <v>403364</v>
          </cell>
          <cell r="D735">
            <v>2023074.23</v>
          </cell>
          <cell r="F735" t="str">
            <v>SCHMAPOTHER</v>
          </cell>
          <cell r="G735" t="str">
            <v>SCHMAP</v>
          </cell>
          <cell r="I735">
            <v>303</v>
          </cell>
        </row>
        <row r="736">
          <cell r="A736" t="str">
            <v>403364ID</v>
          </cell>
          <cell r="B736" t="str">
            <v>403364</v>
          </cell>
          <cell r="D736">
            <v>2252898.2799999998</v>
          </cell>
          <cell r="F736" t="str">
            <v>SCHMAPSE</v>
          </cell>
          <cell r="G736" t="str">
            <v>SCHMAP</v>
          </cell>
          <cell r="I736">
            <v>114420</v>
          </cell>
        </row>
        <row r="737">
          <cell r="A737" t="str">
            <v>403364OR</v>
          </cell>
          <cell r="B737" t="str">
            <v>403364</v>
          </cell>
          <cell r="D737">
            <v>12728995.199999999</v>
          </cell>
          <cell r="F737" t="str">
            <v>SCHMAPSO</v>
          </cell>
          <cell r="G737" t="str">
            <v>SCHMAP</v>
          </cell>
          <cell r="I737">
            <v>9365366</v>
          </cell>
        </row>
        <row r="738">
          <cell r="A738" t="str">
            <v>403364UT</v>
          </cell>
          <cell r="B738" t="str">
            <v>403364</v>
          </cell>
          <cell r="D738">
            <v>10879827.5</v>
          </cell>
          <cell r="F738" t="str">
            <v>SCHMATBADDEBT</v>
          </cell>
          <cell r="G738" t="str">
            <v>SCHMAT</v>
          </cell>
          <cell r="I738">
            <v>4402986.0044029998</v>
          </cell>
        </row>
        <row r="739">
          <cell r="A739" t="str">
            <v>403364WA</v>
          </cell>
          <cell r="B739" t="str">
            <v>403364</v>
          </cell>
          <cell r="D739">
            <v>3733375.97</v>
          </cell>
          <cell r="F739" t="str">
            <v>SCHMATCA</v>
          </cell>
          <cell r="G739" t="str">
            <v>SCHMAT</v>
          </cell>
          <cell r="I739">
            <v>669834</v>
          </cell>
        </row>
        <row r="740">
          <cell r="A740" t="str">
            <v>403364WYP</v>
          </cell>
          <cell r="B740" t="str">
            <v>403364</v>
          </cell>
          <cell r="D740">
            <v>3147441.02</v>
          </cell>
          <cell r="F740" t="str">
            <v>SCHMATCIAC</v>
          </cell>
          <cell r="G740" t="str">
            <v>SCHMAT</v>
          </cell>
          <cell r="I740">
            <v>38665618</v>
          </cell>
        </row>
        <row r="741">
          <cell r="A741" t="str">
            <v>403364WYU</v>
          </cell>
          <cell r="B741" t="str">
            <v>403364</v>
          </cell>
          <cell r="D741">
            <v>658679.61</v>
          </cell>
          <cell r="F741" t="str">
            <v>SCHMATGPS</v>
          </cell>
          <cell r="G741" t="str">
            <v>SCHMAT</v>
          </cell>
          <cell r="I741">
            <v>4582312</v>
          </cell>
        </row>
        <row r="742">
          <cell r="A742" t="str">
            <v>403365CA</v>
          </cell>
          <cell r="B742" t="str">
            <v>403365</v>
          </cell>
          <cell r="D742">
            <v>1006964.99</v>
          </cell>
          <cell r="F742" t="str">
            <v>SCHMATID</v>
          </cell>
          <cell r="G742" t="str">
            <v>SCHMAT</v>
          </cell>
          <cell r="I742">
            <v>207418.99999999997</v>
          </cell>
        </row>
        <row r="743">
          <cell r="A743" t="str">
            <v>403365ID</v>
          </cell>
          <cell r="B743" t="str">
            <v>403365</v>
          </cell>
          <cell r="D743">
            <v>982118.24</v>
          </cell>
          <cell r="F743" t="str">
            <v>SCHMATOR</v>
          </cell>
          <cell r="G743" t="str">
            <v>SCHMAT</v>
          </cell>
          <cell r="I743">
            <v>7491514</v>
          </cell>
        </row>
        <row r="744">
          <cell r="A744" t="str">
            <v>403365OR</v>
          </cell>
          <cell r="B744" t="str">
            <v>403365</v>
          </cell>
          <cell r="D744">
            <v>6972300.3399999999</v>
          </cell>
          <cell r="F744" t="str">
            <v>SCHMATOTHER</v>
          </cell>
          <cell r="G744" t="str">
            <v>SCHMAT</v>
          </cell>
          <cell r="I744">
            <v>67655235.999999985</v>
          </cell>
        </row>
        <row r="745">
          <cell r="A745" t="str">
            <v>403365UT</v>
          </cell>
          <cell r="B745" t="str">
            <v>403365</v>
          </cell>
          <cell r="D745">
            <v>6490669.3599999901</v>
          </cell>
          <cell r="F745" t="str">
            <v>SCHMATSCHMDEXP</v>
          </cell>
          <cell r="G745" t="str">
            <v>SCHMAT</v>
          </cell>
          <cell r="I745">
            <v>617695737</v>
          </cell>
        </row>
        <row r="746">
          <cell r="A746" t="str">
            <v>403365WA</v>
          </cell>
          <cell r="B746" t="str">
            <v>403365</v>
          </cell>
          <cell r="D746">
            <v>1695377.59</v>
          </cell>
          <cell r="F746" t="str">
            <v>SCHMATSE</v>
          </cell>
          <cell r="G746" t="str">
            <v>SCHMAT</v>
          </cell>
          <cell r="I746">
            <v>26031777.999999996</v>
          </cell>
        </row>
        <row r="747">
          <cell r="A747" t="str">
            <v>403365WYP</v>
          </cell>
          <cell r="B747" t="str">
            <v>403365</v>
          </cell>
          <cell r="D747">
            <v>2218757.48</v>
          </cell>
          <cell r="F747" t="str">
            <v>SCHMATSG</v>
          </cell>
          <cell r="G747" t="str">
            <v>SCHMAT</v>
          </cell>
          <cell r="I747">
            <v>5181265</v>
          </cell>
        </row>
        <row r="748">
          <cell r="A748" t="str">
            <v>403365WYU</v>
          </cell>
          <cell r="B748" t="str">
            <v>403365</v>
          </cell>
          <cell r="D748">
            <v>299044.98</v>
          </cell>
          <cell r="F748" t="str">
            <v>SCHMATSGCT</v>
          </cell>
          <cell r="G748" t="str">
            <v>SCHMAT</v>
          </cell>
          <cell r="I748">
            <v>1122425</v>
          </cell>
        </row>
        <row r="749">
          <cell r="A749" t="str">
            <v>403366CA</v>
          </cell>
          <cell r="B749" t="str">
            <v>403366</v>
          </cell>
          <cell r="D749">
            <v>460930.97</v>
          </cell>
          <cell r="F749" t="str">
            <v>SCHMATSNP</v>
          </cell>
          <cell r="G749" t="str">
            <v>SCHMAT</v>
          </cell>
          <cell r="I749">
            <v>51653068</v>
          </cell>
        </row>
        <row r="750">
          <cell r="A750" t="str">
            <v>403366ID</v>
          </cell>
          <cell r="B750" t="str">
            <v>403366</v>
          </cell>
          <cell r="D750">
            <v>168727.22</v>
          </cell>
          <cell r="F750" t="str">
            <v>SCHMATSNPD</v>
          </cell>
          <cell r="G750" t="str">
            <v>SCHMAT</v>
          </cell>
          <cell r="I750">
            <v>9557365</v>
          </cell>
        </row>
        <row r="751">
          <cell r="A751" t="str">
            <v>403366OR</v>
          </cell>
          <cell r="B751" t="str">
            <v>403366</v>
          </cell>
          <cell r="D751">
            <v>2170943.2000000002</v>
          </cell>
          <cell r="F751" t="str">
            <v>SCHMATSO</v>
          </cell>
          <cell r="G751" t="str">
            <v>SCHMAT</v>
          </cell>
          <cell r="I751">
            <v>19899706.000000004</v>
          </cell>
        </row>
        <row r="752">
          <cell r="A752" t="str">
            <v>403366UT</v>
          </cell>
          <cell r="B752" t="str">
            <v>403366</v>
          </cell>
          <cell r="D752">
            <v>3802316.88</v>
          </cell>
          <cell r="F752" t="str">
            <v>SCHMATTROJD</v>
          </cell>
          <cell r="G752" t="str">
            <v>SCHMAT</v>
          </cell>
          <cell r="I752">
            <v>13316</v>
          </cell>
        </row>
        <row r="753">
          <cell r="A753" t="str">
            <v>403366WA</v>
          </cell>
          <cell r="B753" t="str">
            <v>403366</v>
          </cell>
          <cell r="D753">
            <v>698579.24</v>
          </cell>
          <cell r="F753" t="str">
            <v>SCHMATUT</v>
          </cell>
          <cell r="G753" t="str">
            <v>SCHMAT</v>
          </cell>
          <cell r="I753">
            <v>1115120</v>
          </cell>
        </row>
        <row r="754">
          <cell r="A754" t="str">
            <v>403366WYP</v>
          </cell>
          <cell r="B754" t="str">
            <v>403366</v>
          </cell>
          <cell r="D754">
            <v>518851</v>
          </cell>
          <cell r="F754" t="str">
            <v>SCHMATWA</v>
          </cell>
          <cell r="G754" t="str">
            <v>SCHMAT</v>
          </cell>
          <cell r="I754">
            <v>5502705</v>
          </cell>
        </row>
        <row r="755">
          <cell r="A755" t="str">
            <v>403366WYU</v>
          </cell>
          <cell r="B755" t="str">
            <v>403366</v>
          </cell>
          <cell r="D755">
            <v>147449.31</v>
          </cell>
          <cell r="F755" t="str">
            <v>SCHMATWYP</v>
          </cell>
          <cell r="G755" t="str">
            <v>SCHMAT</v>
          </cell>
          <cell r="I755">
            <v>923479</v>
          </cell>
        </row>
        <row r="756">
          <cell r="A756" t="str">
            <v>403367CA</v>
          </cell>
          <cell r="B756" t="str">
            <v>403367</v>
          </cell>
          <cell r="D756">
            <v>410190.5</v>
          </cell>
          <cell r="F756" t="str">
            <v>SCHMDPSCHMDEXP</v>
          </cell>
          <cell r="G756" t="str">
            <v>SCHMDP</v>
          </cell>
          <cell r="I756">
            <v>267291</v>
          </cell>
        </row>
        <row r="757">
          <cell r="A757" t="str">
            <v>403367ID</v>
          </cell>
          <cell r="B757" t="str">
            <v>403367</v>
          </cell>
          <cell r="D757">
            <v>492426.86</v>
          </cell>
          <cell r="F757" t="str">
            <v>SCHMDPSE</v>
          </cell>
          <cell r="G757" t="str">
            <v>SCHMDP</v>
          </cell>
          <cell r="I757">
            <v>472272</v>
          </cell>
        </row>
        <row r="758">
          <cell r="A758" t="str">
            <v>403367OR</v>
          </cell>
          <cell r="B758" t="str">
            <v>403367</v>
          </cell>
          <cell r="D758">
            <v>3778167.1399999899</v>
          </cell>
          <cell r="F758" t="str">
            <v>SCHMDPSNP</v>
          </cell>
          <cell r="G758" t="str">
            <v>SCHMDP</v>
          </cell>
          <cell r="I758">
            <v>381063</v>
          </cell>
        </row>
        <row r="759">
          <cell r="A759" t="str">
            <v>403367UT</v>
          </cell>
          <cell r="B759" t="str">
            <v>403367</v>
          </cell>
          <cell r="D759">
            <v>10812382.9599999</v>
          </cell>
          <cell r="F759" t="str">
            <v>SCHMDPSO</v>
          </cell>
          <cell r="G759" t="str">
            <v>SCHMDP</v>
          </cell>
          <cell r="I759">
            <v>16024752</v>
          </cell>
        </row>
        <row r="760">
          <cell r="A760" t="str">
            <v>403367WA</v>
          </cell>
          <cell r="B760" t="str">
            <v>403367</v>
          </cell>
          <cell r="D760">
            <v>634820.81000000006</v>
          </cell>
          <cell r="F760" t="str">
            <v>SCHMDTCA</v>
          </cell>
          <cell r="G760" t="str">
            <v>SCHMDT</v>
          </cell>
          <cell r="I760">
            <v>267161</v>
          </cell>
        </row>
        <row r="761">
          <cell r="A761" t="str">
            <v>403367WYP</v>
          </cell>
          <cell r="B761" t="str">
            <v>403367</v>
          </cell>
          <cell r="D761">
            <v>1088653.8</v>
          </cell>
          <cell r="F761" t="str">
            <v>SCHMDTCN</v>
          </cell>
          <cell r="G761" t="str">
            <v>SCHMDT</v>
          </cell>
          <cell r="I761">
            <v>48156</v>
          </cell>
        </row>
        <row r="762">
          <cell r="A762" t="str">
            <v>403367WYU</v>
          </cell>
          <cell r="B762" t="str">
            <v>403367</v>
          </cell>
          <cell r="D762">
            <v>569823.5</v>
          </cell>
          <cell r="F762" t="str">
            <v>SCHMDTGPS</v>
          </cell>
          <cell r="G762" t="str">
            <v>SCHMDT</v>
          </cell>
          <cell r="I762">
            <v>96035313</v>
          </cell>
        </row>
        <row r="763">
          <cell r="A763" t="str">
            <v>403368CA</v>
          </cell>
          <cell r="B763" t="str">
            <v>403368</v>
          </cell>
          <cell r="D763">
            <v>1194792.0900000001</v>
          </cell>
          <cell r="F763" t="str">
            <v>SCHMDTID</v>
          </cell>
          <cell r="G763" t="str">
            <v>SCHMDT</v>
          </cell>
          <cell r="I763">
            <v>95148</v>
          </cell>
        </row>
        <row r="764">
          <cell r="A764" t="str">
            <v>403368ID</v>
          </cell>
          <cell r="B764" t="str">
            <v>403368</v>
          </cell>
          <cell r="D764">
            <v>1503985.51</v>
          </cell>
          <cell r="F764" t="str">
            <v>SCHMDTOR</v>
          </cell>
          <cell r="G764" t="str">
            <v>SCHMDT</v>
          </cell>
          <cell r="I764">
            <v>657429</v>
          </cell>
        </row>
        <row r="765">
          <cell r="A765" t="str">
            <v>403368OR</v>
          </cell>
          <cell r="B765" t="str">
            <v>403368</v>
          </cell>
          <cell r="D765">
            <v>11184263.6399999</v>
          </cell>
          <cell r="F765" t="str">
            <v>SCHMDTOTHER</v>
          </cell>
          <cell r="G765" t="str">
            <v>SCHMDT</v>
          </cell>
          <cell r="I765">
            <v>120415489</v>
          </cell>
        </row>
        <row r="766">
          <cell r="A766" t="str">
            <v>403368UT</v>
          </cell>
          <cell r="B766" t="str">
            <v>403368</v>
          </cell>
          <cell r="D766">
            <v>8781743.1899999995</v>
          </cell>
          <cell r="F766" t="str">
            <v>SCHMDTSE</v>
          </cell>
          <cell r="G766" t="str">
            <v>SCHMDT</v>
          </cell>
          <cell r="I766">
            <v>33735695</v>
          </cell>
        </row>
        <row r="767">
          <cell r="A767" t="str">
            <v>403368WA</v>
          </cell>
          <cell r="B767" t="str">
            <v>403368</v>
          </cell>
          <cell r="D767">
            <v>2808096.69</v>
          </cell>
          <cell r="F767" t="str">
            <v>SCHMDTSG</v>
          </cell>
          <cell r="G767" t="str">
            <v>SCHMDT</v>
          </cell>
          <cell r="I767">
            <v>154256106.00000006</v>
          </cell>
        </row>
        <row r="768">
          <cell r="A768" t="str">
            <v>403368WYP</v>
          </cell>
          <cell r="B768" t="str">
            <v>403368</v>
          </cell>
          <cell r="D768">
            <v>2415251.16</v>
          </cell>
          <cell r="F768" t="str">
            <v>SCHMDTSNP</v>
          </cell>
          <cell r="G768" t="str">
            <v>SCHMDT</v>
          </cell>
          <cell r="I768">
            <v>68752021.000000015</v>
          </cell>
        </row>
        <row r="769">
          <cell r="A769" t="str">
            <v>403368WYU</v>
          </cell>
          <cell r="B769" t="str">
            <v>403368</v>
          </cell>
          <cell r="D769">
            <v>383163.91</v>
          </cell>
          <cell r="F769" t="str">
            <v>SCHMDTSNPD</v>
          </cell>
          <cell r="G769" t="str">
            <v>SCHMDT</v>
          </cell>
          <cell r="I769">
            <v>2600530</v>
          </cell>
        </row>
        <row r="770">
          <cell r="A770" t="str">
            <v>403369CA</v>
          </cell>
          <cell r="B770" t="str">
            <v>403369</v>
          </cell>
          <cell r="D770">
            <v>411769.91</v>
          </cell>
          <cell r="F770" t="str">
            <v>SCHMDTSO</v>
          </cell>
          <cell r="G770" t="str">
            <v>SCHMDT</v>
          </cell>
          <cell r="I770">
            <v>19377084.000000004</v>
          </cell>
        </row>
        <row r="771">
          <cell r="A771" t="str">
            <v>403369ID</v>
          </cell>
          <cell r="B771" t="str">
            <v>403369</v>
          </cell>
          <cell r="D771">
            <v>564951.24</v>
          </cell>
          <cell r="F771" t="str">
            <v>SCHMDTSSGCH</v>
          </cell>
          <cell r="G771" t="str">
            <v>SCHMDT</v>
          </cell>
          <cell r="I771">
            <v>97718</v>
          </cell>
        </row>
        <row r="772">
          <cell r="A772" t="str">
            <v>403369OR</v>
          </cell>
          <cell r="B772" t="str">
            <v>403369</v>
          </cell>
          <cell r="D772">
            <v>4557499.7999999896</v>
          </cell>
          <cell r="F772" t="str">
            <v>SCHMDTTAXDEPR</v>
          </cell>
          <cell r="G772" t="str">
            <v>SCHMDT</v>
          </cell>
          <cell r="I772">
            <v>1634165916</v>
          </cell>
        </row>
        <row r="773">
          <cell r="A773" t="str">
            <v>403369UT</v>
          </cell>
          <cell r="B773" t="str">
            <v>403369</v>
          </cell>
          <cell r="D773">
            <v>4014002.5</v>
          </cell>
          <cell r="F773" t="str">
            <v>SCHMDTUT</v>
          </cell>
          <cell r="G773" t="str">
            <v>SCHMDT</v>
          </cell>
          <cell r="I773">
            <v>1546493</v>
          </cell>
        </row>
        <row r="774">
          <cell r="A774" t="str">
            <v>403369WA</v>
          </cell>
          <cell r="B774" t="str">
            <v>403369</v>
          </cell>
          <cell r="D774">
            <v>1246953.54</v>
          </cell>
          <cell r="F774" t="str">
            <v>SCHMDTWA</v>
          </cell>
          <cell r="G774" t="str">
            <v>SCHMDT</v>
          </cell>
          <cell r="I774">
            <v>217654</v>
          </cell>
        </row>
        <row r="775">
          <cell r="A775" t="str">
            <v>403369WYP</v>
          </cell>
          <cell r="B775" t="str">
            <v>403369</v>
          </cell>
          <cell r="D775">
            <v>974059.52000000002</v>
          </cell>
          <cell r="F775" t="str">
            <v>SCHMDTWYP</v>
          </cell>
          <cell r="G775" t="str">
            <v>SCHMDT</v>
          </cell>
          <cell r="I775">
            <v>1663914</v>
          </cell>
        </row>
        <row r="776">
          <cell r="A776" t="str">
            <v>403369WYU</v>
          </cell>
          <cell r="B776" t="str">
            <v>403369</v>
          </cell>
          <cell r="D776">
            <v>267093.45</v>
          </cell>
          <cell r="F776" t="str">
            <v>403360CA</v>
          </cell>
          <cell r="G776" t="str">
            <v>403360</v>
          </cell>
          <cell r="I776">
            <v>21798.89</v>
          </cell>
        </row>
        <row r="777">
          <cell r="A777" t="str">
            <v>403370CA</v>
          </cell>
          <cell r="B777" t="str">
            <v>403370</v>
          </cell>
          <cell r="D777">
            <v>178768.98</v>
          </cell>
          <cell r="F777" t="str">
            <v>403360ID</v>
          </cell>
          <cell r="G777" t="str">
            <v>403360</v>
          </cell>
          <cell r="I777">
            <v>18208.97</v>
          </cell>
        </row>
        <row r="778">
          <cell r="A778" t="str">
            <v>403370ID</v>
          </cell>
          <cell r="B778" t="str">
            <v>403370</v>
          </cell>
          <cell r="D778">
            <v>447486.03</v>
          </cell>
          <cell r="F778" t="str">
            <v>403360OR</v>
          </cell>
          <cell r="G778" t="str">
            <v>403360</v>
          </cell>
          <cell r="I778">
            <v>70219.03</v>
          </cell>
        </row>
        <row r="779">
          <cell r="A779" t="str">
            <v>403370OR</v>
          </cell>
          <cell r="B779" t="str">
            <v>403370</v>
          </cell>
          <cell r="D779">
            <v>2173646.96</v>
          </cell>
          <cell r="F779" t="str">
            <v>403360UT</v>
          </cell>
          <cell r="G779" t="str">
            <v>403360</v>
          </cell>
          <cell r="I779">
            <v>140757.29</v>
          </cell>
        </row>
        <row r="780">
          <cell r="A780" t="str">
            <v>403370UT</v>
          </cell>
          <cell r="B780" t="str">
            <v>403370</v>
          </cell>
          <cell r="D780">
            <v>2366215.16</v>
          </cell>
          <cell r="F780" t="str">
            <v>403360WA</v>
          </cell>
          <cell r="G780" t="str">
            <v>403360</v>
          </cell>
          <cell r="I780">
            <v>4634.21</v>
          </cell>
        </row>
        <row r="781">
          <cell r="A781" t="str">
            <v>403370WA</v>
          </cell>
          <cell r="B781" t="str">
            <v>403370</v>
          </cell>
          <cell r="D781">
            <v>493976.78</v>
          </cell>
          <cell r="F781" t="str">
            <v>403360WYP</v>
          </cell>
          <cell r="G781" t="str">
            <v>403360</v>
          </cell>
          <cell r="I781">
            <v>35218.120000000003</v>
          </cell>
        </row>
        <row r="782">
          <cell r="A782" t="str">
            <v>403370WYP</v>
          </cell>
          <cell r="B782" t="str">
            <v>403370</v>
          </cell>
          <cell r="D782">
            <v>422825.63</v>
          </cell>
          <cell r="F782" t="str">
            <v>403360WYU</v>
          </cell>
          <cell r="G782" t="str">
            <v>403360</v>
          </cell>
          <cell r="I782">
            <v>35092.660000000003</v>
          </cell>
        </row>
        <row r="783">
          <cell r="A783" t="str">
            <v>403370WYU</v>
          </cell>
          <cell r="B783" t="str">
            <v>403370</v>
          </cell>
          <cell r="D783">
            <v>85640.93</v>
          </cell>
          <cell r="F783" t="str">
            <v>403361CA</v>
          </cell>
          <cell r="G783" t="str">
            <v>403361</v>
          </cell>
          <cell r="I783">
            <v>79409.41</v>
          </cell>
        </row>
        <row r="784">
          <cell r="A784" t="str">
            <v>403371CA</v>
          </cell>
          <cell r="B784" t="str">
            <v>403371</v>
          </cell>
          <cell r="D784">
            <v>13024.9</v>
          </cell>
          <cell r="F784" t="str">
            <v>403361ID</v>
          </cell>
          <cell r="G784" t="str">
            <v>403361</v>
          </cell>
          <cell r="I784">
            <v>28401.439999999999</v>
          </cell>
        </row>
        <row r="785">
          <cell r="A785" t="str">
            <v>403371ID</v>
          </cell>
          <cell r="B785" t="str">
            <v>403371</v>
          </cell>
          <cell r="D785">
            <v>7753.59</v>
          </cell>
          <cell r="F785" t="str">
            <v>403361OR</v>
          </cell>
          <cell r="G785" t="str">
            <v>403361</v>
          </cell>
          <cell r="I785">
            <v>304812.45</v>
          </cell>
        </row>
        <row r="786">
          <cell r="A786" t="str">
            <v>403371OR</v>
          </cell>
          <cell r="B786" t="str">
            <v>403371</v>
          </cell>
          <cell r="D786">
            <v>118612.28</v>
          </cell>
          <cell r="F786" t="str">
            <v>403361UT</v>
          </cell>
          <cell r="G786" t="str">
            <v>403361</v>
          </cell>
          <cell r="I786">
            <v>677495.96</v>
          </cell>
        </row>
        <row r="787">
          <cell r="A787" t="str">
            <v>403371UT</v>
          </cell>
          <cell r="B787" t="str">
            <v>403371</v>
          </cell>
          <cell r="D787">
            <v>270283.58</v>
          </cell>
          <cell r="F787" t="str">
            <v>403361WA</v>
          </cell>
          <cell r="G787" t="str">
            <v>403361</v>
          </cell>
          <cell r="I787">
            <v>38752.720000000001</v>
          </cell>
        </row>
        <row r="788">
          <cell r="A788" t="str">
            <v>403371WA</v>
          </cell>
          <cell r="B788" t="str">
            <v>403371</v>
          </cell>
          <cell r="D788">
            <v>19323.87</v>
          </cell>
          <cell r="F788" t="str">
            <v>403361WYP</v>
          </cell>
          <cell r="G788" t="str">
            <v>403361</v>
          </cell>
          <cell r="I788">
            <v>161836.04999999999</v>
          </cell>
        </row>
        <row r="789">
          <cell r="A789" t="str">
            <v>403371WYP</v>
          </cell>
          <cell r="B789" t="str">
            <v>403371</v>
          </cell>
          <cell r="D789">
            <v>46641.75</v>
          </cell>
          <cell r="F789" t="str">
            <v>403361WYU</v>
          </cell>
          <cell r="G789" t="str">
            <v>403361</v>
          </cell>
          <cell r="I789">
            <v>3647.99</v>
          </cell>
        </row>
        <row r="790">
          <cell r="A790" t="str">
            <v>403371WYU</v>
          </cell>
          <cell r="B790" t="str">
            <v>403371</v>
          </cell>
          <cell r="D790">
            <v>8865.4599999999991</v>
          </cell>
          <cell r="F790" t="str">
            <v>403362CA</v>
          </cell>
          <cell r="G790" t="str">
            <v>403362</v>
          </cell>
          <cell r="I790">
            <v>545571.63</v>
          </cell>
        </row>
        <row r="791">
          <cell r="A791" t="str">
            <v>403373CA</v>
          </cell>
          <cell r="B791" t="str">
            <v>403373</v>
          </cell>
          <cell r="D791">
            <v>20339.939999999999</v>
          </cell>
          <cell r="F791" t="str">
            <v>403362ID</v>
          </cell>
          <cell r="G791" t="str">
            <v>403362</v>
          </cell>
          <cell r="I791">
            <v>662257.9</v>
          </cell>
        </row>
        <row r="792">
          <cell r="A792" t="str">
            <v>403373ID</v>
          </cell>
          <cell r="B792" t="str">
            <v>403373</v>
          </cell>
          <cell r="D792">
            <v>29634.76</v>
          </cell>
          <cell r="F792" t="str">
            <v>403362OR</v>
          </cell>
          <cell r="G792" t="str">
            <v>403362</v>
          </cell>
          <cell r="I792">
            <v>4401785.67</v>
          </cell>
        </row>
        <row r="793">
          <cell r="A793" t="str">
            <v>403373OR</v>
          </cell>
          <cell r="B793" t="str">
            <v>403373</v>
          </cell>
          <cell r="D793">
            <v>671060.16</v>
          </cell>
          <cell r="F793" t="str">
            <v>403362UT</v>
          </cell>
          <cell r="G793" t="str">
            <v>403362</v>
          </cell>
          <cell r="I793">
            <v>9421242.3599999901</v>
          </cell>
        </row>
        <row r="794">
          <cell r="A794" t="str">
            <v>403373UT</v>
          </cell>
          <cell r="B794" t="str">
            <v>403373</v>
          </cell>
          <cell r="D794">
            <v>1027598.91</v>
          </cell>
          <cell r="F794" t="str">
            <v>403362WA</v>
          </cell>
          <cell r="G794" t="str">
            <v>403362</v>
          </cell>
          <cell r="I794">
            <v>1015726.03</v>
          </cell>
        </row>
        <row r="795">
          <cell r="A795" t="str">
            <v>403373WA</v>
          </cell>
          <cell r="B795" t="str">
            <v>403373</v>
          </cell>
          <cell r="D795">
            <v>125539.1</v>
          </cell>
          <cell r="F795" t="str">
            <v>403362WYP</v>
          </cell>
          <cell r="G795" t="str">
            <v>403362</v>
          </cell>
          <cell r="I795">
            <v>2464816.2000000002</v>
          </cell>
        </row>
        <row r="796">
          <cell r="A796" t="str">
            <v>403373WYP</v>
          </cell>
          <cell r="B796" t="str">
            <v>403373</v>
          </cell>
          <cell r="D796">
            <v>213888.06</v>
          </cell>
          <cell r="F796" t="str">
            <v>403362WYU</v>
          </cell>
          <cell r="G796" t="str">
            <v>403362</v>
          </cell>
          <cell r="I796">
            <v>249940.11</v>
          </cell>
        </row>
        <row r="797">
          <cell r="A797" t="str">
            <v>403373WYU</v>
          </cell>
          <cell r="B797" t="str">
            <v>403373</v>
          </cell>
          <cell r="D797">
            <v>62243.38</v>
          </cell>
          <cell r="F797" t="str">
            <v>403364CA</v>
          </cell>
          <cell r="G797" t="str">
            <v>403364</v>
          </cell>
          <cell r="I797">
            <v>2023074.23</v>
          </cell>
        </row>
        <row r="798">
          <cell r="A798" t="str">
            <v>403GPCA</v>
          </cell>
          <cell r="B798" t="str">
            <v>403GP</v>
          </cell>
          <cell r="D798">
            <v>248579.79</v>
          </cell>
          <cell r="F798" t="str">
            <v>403364ID</v>
          </cell>
          <cell r="G798" t="str">
            <v>403364</v>
          </cell>
          <cell r="I798">
            <v>2252898.2799999998</v>
          </cell>
        </row>
        <row r="799">
          <cell r="A799" t="str">
            <v>403GPCN</v>
          </cell>
          <cell r="B799" t="str">
            <v>403GP</v>
          </cell>
          <cell r="D799">
            <v>1703491.05</v>
          </cell>
          <cell r="F799" t="str">
            <v>403364OR</v>
          </cell>
          <cell r="G799" t="str">
            <v>403364</v>
          </cell>
          <cell r="I799">
            <v>12728995.199999999</v>
          </cell>
        </row>
        <row r="800">
          <cell r="A800" t="str">
            <v>403GPDGP</v>
          </cell>
          <cell r="B800" t="str">
            <v>403GP</v>
          </cell>
          <cell r="D800">
            <v>172628.35</v>
          </cell>
          <cell r="F800" t="str">
            <v>403364UT</v>
          </cell>
          <cell r="G800" t="str">
            <v>403364</v>
          </cell>
          <cell r="I800">
            <v>10879827.5</v>
          </cell>
        </row>
        <row r="801">
          <cell r="A801" t="str">
            <v>403GPDGU</v>
          </cell>
          <cell r="B801" t="str">
            <v>403GP</v>
          </cell>
          <cell r="D801">
            <v>220729.63</v>
          </cell>
          <cell r="F801" t="str">
            <v>403364WA</v>
          </cell>
          <cell r="G801" t="str">
            <v>403364</v>
          </cell>
          <cell r="I801">
            <v>3733375.97</v>
          </cell>
        </row>
        <row r="802">
          <cell r="A802" t="str">
            <v>403GPID</v>
          </cell>
          <cell r="B802" t="str">
            <v>403GP</v>
          </cell>
          <cell r="D802">
            <v>769286.28</v>
          </cell>
          <cell r="F802" t="str">
            <v>403364WYP</v>
          </cell>
          <cell r="G802" t="str">
            <v>403364</v>
          </cell>
          <cell r="I802">
            <v>3147441.02</v>
          </cell>
        </row>
        <row r="803">
          <cell r="A803" t="str">
            <v>403GPOR</v>
          </cell>
          <cell r="B803" t="str">
            <v>403GP</v>
          </cell>
          <cell r="D803">
            <v>3802020.59</v>
          </cell>
          <cell r="F803" t="str">
            <v>403364WYU</v>
          </cell>
          <cell r="G803" t="str">
            <v>403364</v>
          </cell>
          <cell r="I803">
            <v>658679.61</v>
          </cell>
        </row>
        <row r="804">
          <cell r="A804" t="str">
            <v>403GPSE</v>
          </cell>
          <cell r="B804" t="str">
            <v>403GP</v>
          </cell>
          <cell r="D804">
            <v>19448.150000000001</v>
          </cell>
          <cell r="F804" t="str">
            <v>403365CA</v>
          </cell>
          <cell r="G804" t="str">
            <v>403365</v>
          </cell>
          <cell r="I804">
            <v>1006964.99</v>
          </cell>
        </row>
        <row r="805">
          <cell r="A805" t="str">
            <v>403GPSG</v>
          </cell>
          <cell r="B805" t="str">
            <v>403GP</v>
          </cell>
          <cell r="D805">
            <v>6454937.25</v>
          </cell>
          <cell r="F805" t="str">
            <v>403365ID</v>
          </cell>
          <cell r="G805" t="str">
            <v>403365</v>
          </cell>
          <cell r="I805">
            <v>982118.24</v>
          </cell>
        </row>
        <row r="806">
          <cell r="A806" t="str">
            <v>403GPSO</v>
          </cell>
          <cell r="B806" t="str">
            <v>403GP</v>
          </cell>
          <cell r="D806">
            <v>15055655.68</v>
          </cell>
          <cell r="F806" t="str">
            <v>403365OR</v>
          </cell>
          <cell r="G806" t="str">
            <v>403365</v>
          </cell>
          <cell r="I806">
            <v>6972300.3399999999</v>
          </cell>
        </row>
        <row r="807">
          <cell r="A807" t="str">
            <v>403GPSSGCH</v>
          </cell>
          <cell r="B807" t="str">
            <v>403GP</v>
          </cell>
          <cell r="D807">
            <v>134019.51999999999</v>
          </cell>
          <cell r="F807" t="str">
            <v>403365UT</v>
          </cell>
          <cell r="G807" t="str">
            <v>403365</v>
          </cell>
          <cell r="I807">
            <v>6490669.3599999901</v>
          </cell>
        </row>
        <row r="808">
          <cell r="A808" t="str">
            <v>403GPSSGCT</v>
          </cell>
          <cell r="B808" t="str">
            <v>403GP</v>
          </cell>
          <cell r="D808">
            <v>6009.96</v>
          </cell>
          <cell r="F808" t="str">
            <v>403365WA</v>
          </cell>
          <cell r="G808" t="str">
            <v>403365</v>
          </cell>
          <cell r="I808">
            <v>1695377.59</v>
          </cell>
        </row>
        <row r="809">
          <cell r="A809" t="str">
            <v>403GPUT</v>
          </cell>
          <cell r="B809" t="str">
            <v>403GP</v>
          </cell>
          <cell r="D809">
            <v>3868814.08</v>
          </cell>
          <cell r="F809" t="str">
            <v>403365WYP</v>
          </cell>
          <cell r="G809" t="str">
            <v>403365</v>
          </cell>
          <cell r="I809">
            <v>2218757.48</v>
          </cell>
        </row>
        <row r="810">
          <cell r="A810" t="str">
            <v>403GPWA</v>
          </cell>
          <cell r="B810" t="str">
            <v>403GP</v>
          </cell>
          <cell r="D810">
            <v>1370910.84</v>
          </cell>
          <cell r="F810" t="str">
            <v>403365WYU</v>
          </cell>
          <cell r="G810" t="str">
            <v>403365</v>
          </cell>
          <cell r="I810">
            <v>299044.98</v>
          </cell>
        </row>
        <row r="811">
          <cell r="A811" t="str">
            <v>403GPWYP</v>
          </cell>
          <cell r="B811" t="str">
            <v>403GP</v>
          </cell>
          <cell r="D811">
            <v>1995021.93</v>
          </cell>
          <cell r="F811" t="str">
            <v>403366CA</v>
          </cell>
          <cell r="G811" t="str">
            <v>403366</v>
          </cell>
          <cell r="I811">
            <v>460930.97</v>
          </cell>
        </row>
        <row r="812">
          <cell r="A812" t="str">
            <v>403GPWYU</v>
          </cell>
          <cell r="B812" t="str">
            <v>403GP</v>
          </cell>
          <cell r="D812">
            <v>358837.22</v>
          </cell>
          <cell r="F812" t="str">
            <v>403366ID</v>
          </cell>
          <cell r="G812" t="str">
            <v>403366</v>
          </cell>
          <cell r="I812">
            <v>168727.22</v>
          </cell>
        </row>
        <row r="813">
          <cell r="A813" t="str">
            <v>403HPDGP</v>
          </cell>
          <cell r="B813" t="str">
            <v>403HP</v>
          </cell>
          <cell r="D813">
            <v>3760232.27</v>
          </cell>
          <cell r="F813" t="str">
            <v>403366OR</v>
          </cell>
          <cell r="G813" t="str">
            <v>403366</v>
          </cell>
          <cell r="I813">
            <v>2170943.2000000002</v>
          </cell>
        </row>
        <row r="814">
          <cell r="A814" t="str">
            <v>403HPDGU</v>
          </cell>
          <cell r="B814" t="str">
            <v>403HP</v>
          </cell>
          <cell r="D814">
            <v>995802.88</v>
          </cell>
          <cell r="F814" t="str">
            <v>403366UT</v>
          </cell>
          <cell r="G814" t="str">
            <v>403366</v>
          </cell>
          <cell r="I814">
            <v>3802316.88</v>
          </cell>
        </row>
        <row r="815">
          <cell r="A815" t="str">
            <v>403HPSG-P</v>
          </cell>
          <cell r="B815" t="str">
            <v>403HP</v>
          </cell>
          <cell r="D815">
            <v>12305805.4</v>
          </cell>
          <cell r="F815" t="str">
            <v>403366WA</v>
          </cell>
          <cell r="G815" t="str">
            <v>403366</v>
          </cell>
          <cell r="I815">
            <v>698579.24</v>
          </cell>
        </row>
        <row r="816">
          <cell r="A816" t="str">
            <v>403HPSG-U</v>
          </cell>
          <cell r="B816" t="str">
            <v>403HP</v>
          </cell>
          <cell r="D816">
            <v>3903260.6</v>
          </cell>
          <cell r="F816" t="str">
            <v>403366WYP</v>
          </cell>
          <cell r="G816" t="str">
            <v>403366</v>
          </cell>
          <cell r="I816">
            <v>518851</v>
          </cell>
        </row>
        <row r="817">
          <cell r="A817" t="str">
            <v>403OPDGU</v>
          </cell>
          <cell r="B817" t="str">
            <v>403OP</v>
          </cell>
          <cell r="D817">
            <v>120782.35</v>
          </cell>
          <cell r="F817" t="str">
            <v>403366WYU</v>
          </cell>
          <cell r="G817" t="str">
            <v>403366</v>
          </cell>
          <cell r="I817">
            <v>147449.31</v>
          </cell>
        </row>
        <row r="818">
          <cell r="A818" t="str">
            <v>403OPSG</v>
          </cell>
          <cell r="B818" t="str">
            <v>403OP</v>
          </cell>
          <cell r="D818">
            <v>32071337.59</v>
          </cell>
          <cell r="F818" t="str">
            <v>403367CA</v>
          </cell>
          <cell r="G818" t="str">
            <v>403367</v>
          </cell>
          <cell r="I818">
            <v>410190.5</v>
          </cell>
        </row>
        <row r="819">
          <cell r="A819" t="str">
            <v>403OPSG-W</v>
          </cell>
          <cell r="B819" t="str">
            <v>403OP</v>
          </cell>
          <cell r="D819">
            <v>80798658.049999997</v>
          </cell>
          <cell r="F819" t="str">
            <v>403367ID</v>
          </cell>
          <cell r="G819" t="str">
            <v>403367</v>
          </cell>
          <cell r="I819">
            <v>492426.86</v>
          </cell>
        </row>
        <row r="820">
          <cell r="A820" t="str">
            <v>403OPSSGCT</v>
          </cell>
          <cell r="B820" t="str">
            <v>403OP</v>
          </cell>
          <cell r="D820">
            <v>2623085.48</v>
          </cell>
          <cell r="F820" t="str">
            <v>403367OR</v>
          </cell>
          <cell r="G820" t="str">
            <v>403367</v>
          </cell>
          <cell r="I820">
            <v>3778167.1399999899</v>
          </cell>
        </row>
        <row r="821">
          <cell r="A821" t="str">
            <v>403SPDGP</v>
          </cell>
          <cell r="B821" t="str">
            <v>403SP</v>
          </cell>
          <cell r="D821">
            <v>21215894.629999898</v>
          </cell>
          <cell r="F821" t="str">
            <v>403367UT</v>
          </cell>
          <cell r="G821" t="str">
            <v>403367</v>
          </cell>
          <cell r="I821">
            <v>10812382.9599999</v>
          </cell>
        </row>
        <row r="822">
          <cell r="A822" t="str">
            <v>403SPDGU</v>
          </cell>
          <cell r="B822" t="str">
            <v>403SP</v>
          </cell>
          <cell r="D822">
            <v>24498302.489999902</v>
          </cell>
          <cell r="F822" t="str">
            <v>403367WA</v>
          </cell>
          <cell r="G822" t="str">
            <v>403367</v>
          </cell>
          <cell r="I822">
            <v>634820.81000000006</v>
          </cell>
        </row>
        <row r="823">
          <cell r="A823" t="str">
            <v>403SPSG</v>
          </cell>
          <cell r="B823" t="str">
            <v>403SP</v>
          </cell>
          <cell r="D823">
            <v>77213643.230000004</v>
          </cell>
          <cell r="F823" t="str">
            <v>403367WYP</v>
          </cell>
          <cell r="G823" t="str">
            <v>403367</v>
          </cell>
          <cell r="I823">
            <v>1088653.8</v>
          </cell>
        </row>
        <row r="824">
          <cell r="A824" t="str">
            <v>403SPSSGCH</v>
          </cell>
          <cell r="B824" t="str">
            <v>403SP</v>
          </cell>
          <cell r="D824">
            <v>7865082.7000000002</v>
          </cell>
          <cell r="F824" t="str">
            <v>403367WYU</v>
          </cell>
          <cell r="G824" t="str">
            <v>403367</v>
          </cell>
          <cell r="I824">
            <v>569823.5</v>
          </cell>
        </row>
        <row r="825">
          <cell r="A825" t="str">
            <v>403TPDGP</v>
          </cell>
          <cell r="B825" t="str">
            <v>403TP</v>
          </cell>
          <cell r="D825">
            <v>11038009.869999999</v>
          </cell>
          <cell r="F825" t="str">
            <v>403368CA</v>
          </cell>
          <cell r="G825" t="str">
            <v>403368</v>
          </cell>
          <cell r="I825">
            <v>1194792.0900000001</v>
          </cell>
        </row>
        <row r="826">
          <cell r="A826" t="str">
            <v>403TPDGU</v>
          </cell>
          <cell r="B826" t="str">
            <v>403TP</v>
          </cell>
          <cell r="D826">
            <v>12421827.6499999</v>
          </cell>
          <cell r="F826" t="str">
            <v>403368ID</v>
          </cell>
          <cell r="G826" t="str">
            <v>403368</v>
          </cell>
          <cell r="I826">
            <v>1503985.51</v>
          </cell>
        </row>
        <row r="827">
          <cell r="A827" t="str">
            <v>403TPSG</v>
          </cell>
          <cell r="B827" t="str">
            <v>403TP</v>
          </cell>
          <cell r="D827">
            <v>61178199.350000001</v>
          </cell>
          <cell r="F827" t="str">
            <v>403368OR</v>
          </cell>
          <cell r="G827" t="str">
            <v>403368</v>
          </cell>
          <cell r="I827">
            <v>11184263.6399999</v>
          </cell>
        </row>
        <row r="828">
          <cell r="A828" t="str">
            <v>404GPCA</v>
          </cell>
          <cell r="B828" t="str">
            <v>404GP</v>
          </cell>
          <cell r="D828">
            <v>256629.07</v>
          </cell>
          <cell r="F828" t="str">
            <v>403368UT</v>
          </cell>
          <cell r="G828" t="str">
            <v>403368</v>
          </cell>
          <cell r="I828">
            <v>8781743.1899999995</v>
          </cell>
        </row>
        <row r="829">
          <cell r="A829" t="str">
            <v>404GPCN</v>
          </cell>
          <cell r="B829" t="str">
            <v>404GP</v>
          </cell>
          <cell r="D829">
            <v>273366.96999999997</v>
          </cell>
          <cell r="F829" t="str">
            <v>403368WA</v>
          </cell>
          <cell r="G829" t="str">
            <v>403368</v>
          </cell>
          <cell r="I829">
            <v>2808096.69</v>
          </cell>
        </row>
        <row r="830">
          <cell r="A830" t="str">
            <v>404GPOR</v>
          </cell>
          <cell r="B830" t="str">
            <v>404GP</v>
          </cell>
          <cell r="D830">
            <v>751655.67</v>
          </cell>
          <cell r="F830" t="str">
            <v>403368WYP</v>
          </cell>
          <cell r="G830" t="str">
            <v>403368</v>
          </cell>
          <cell r="I830">
            <v>2415251.16</v>
          </cell>
        </row>
        <row r="831">
          <cell r="A831" t="str">
            <v>404GPSO</v>
          </cell>
          <cell r="B831" t="str">
            <v>404GP</v>
          </cell>
          <cell r="D831">
            <v>1288679.77</v>
          </cell>
          <cell r="F831" t="str">
            <v>403368WYU</v>
          </cell>
          <cell r="G831" t="str">
            <v>403368</v>
          </cell>
          <cell r="I831">
            <v>383163.91</v>
          </cell>
        </row>
        <row r="832">
          <cell r="A832" t="str">
            <v>404GPUT</v>
          </cell>
          <cell r="B832" t="str">
            <v>404GP</v>
          </cell>
          <cell r="D832">
            <v>830.42</v>
          </cell>
          <cell r="F832" t="str">
            <v>403369CA</v>
          </cell>
          <cell r="G832" t="str">
            <v>403369</v>
          </cell>
          <cell r="I832">
            <v>411769.91</v>
          </cell>
        </row>
        <row r="833">
          <cell r="A833" t="str">
            <v>404GPWA</v>
          </cell>
          <cell r="B833" t="str">
            <v>404GP</v>
          </cell>
          <cell r="D833">
            <v>144952.56</v>
          </cell>
          <cell r="F833" t="str">
            <v>403369ID</v>
          </cell>
          <cell r="G833" t="str">
            <v>403369</v>
          </cell>
          <cell r="I833">
            <v>564951.24</v>
          </cell>
        </row>
        <row r="834">
          <cell r="A834" t="str">
            <v>404GPWYP</v>
          </cell>
          <cell r="B834" t="str">
            <v>404GP</v>
          </cell>
          <cell r="D834">
            <v>620033.27</v>
          </cell>
          <cell r="F834" t="str">
            <v>403369OR</v>
          </cell>
          <cell r="G834" t="str">
            <v>403369</v>
          </cell>
          <cell r="I834">
            <v>4557499.7999999896</v>
          </cell>
        </row>
        <row r="835">
          <cell r="A835" t="str">
            <v>404GPWYU</v>
          </cell>
          <cell r="B835" t="str">
            <v>404GP</v>
          </cell>
          <cell r="D835">
            <v>4784.99</v>
          </cell>
          <cell r="F835" t="str">
            <v>403369UT</v>
          </cell>
          <cell r="G835" t="str">
            <v>403369</v>
          </cell>
          <cell r="I835">
            <v>4014002.5</v>
          </cell>
        </row>
        <row r="836">
          <cell r="A836" t="str">
            <v>404HPSG-P</v>
          </cell>
          <cell r="B836" t="str">
            <v>404HP</v>
          </cell>
          <cell r="D836">
            <v>207709.02</v>
          </cell>
          <cell r="F836" t="str">
            <v>403369WA</v>
          </cell>
          <cell r="G836" t="str">
            <v>403369</v>
          </cell>
          <cell r="I836">
            <v>1246953.54</v>
          </cell>
        </row>
        <row r="837">
          <cell r="A837" t="str">
            <v>404HPSG-U</v>
          </cell>
          <cell r="B837" t="str">
            <v>404HP</v>
          </cell>
          <cell r="D837">
            <v>46417.36</v>
          </cell>
          <cell r="F837" t="str">
            <v>403369WYP</v>
          </cell>
          <cell r="G837" t="str">
            <v>403369</v>
          </cell>
          <cell r="I837">
            <v>974059.52000000002</v>
          </cell>
        </row>
        <row r="838">
          <cell r="A838" t="str">
            <v>404IPCN</v>
          </cell>
          <cell r="B838" t="str">
            <v>404IP</v>
          </cell>
          <cell r="D838">
            <v>5799139.6399999997</v>
          </cell>
          <cell r="F838" t="str">
            <v>403369WYU</v>
          </cell>
          <cell r="G838" t="str">
            <v>403369</v>
          </cell>
          <cell r="I838">
            <v>267093.45</v>
          </cell>
        </row>
        <row r="839">
          <cell r="A839" t="str">
            <v>404IPDGU</v>
          </cell>
          <cell r="B839" t="str">
            <v>404IP</v>
          </cell>
          <cell r="D839">
            <v>16758.32</v>
          </cell>
          <cell r="F839" t="str">
            <v>403370CA</v>
          </cell>
          <cell r="G839" t="str">
            <v>403370</v>
          </cell>
          <cell r="I839">
            <v>178768.98</v>
          </cell>
        </row>
        <row r="840">
          <cell r="A840" t="str">
            <v>404IPID</v>
          </cell>
          <cell r="B840" t="str">
            <v>404IP</v>
          </cell>
          <cell r="D840">
            <v>20515.11</v>
          </cell>
          <cell r="F840" t="str">
            <v>403370ID</v>
          </cell>
          <cell r="G840" t="str">
            <v>403370</v>
          </cell>
          <cell r="I840">
            <v>447486.03</v>
          </cell>
        </row>
        <row r="841">
          <cell r="A841" t="str">
            <v>404IPOR</v>
          </cell>
          <cell r="B841" t="str">
            <v>404IP</v>
          </cell>
          <cell r="D841">
            <v>14163.39</v>
          </cell>
          <cell r="F841" t="str">
            <v>403370OR</v>
          </cell>
          <cell r="G841" t="str">
            <v>403370</v>
          </cell>
          <cell r="I841">
            <v>2173646.96</v>
          </cell>
        </row>
        <row r="842">
          <cell r="A842" t="str">
            <v>404IPSE</v>
          </cell>
          <cell r="B842" t="str">
            <v>404IP</v>
          </cell>
          <cell r="D842">
            <v>35421.85</v>
          </cell>
          <cell r="F842" t="str">
            <v>403370UT</v>
          </cell>
          <cell r="G842" t="str">
            <v>403370</v>
          </cell>
          <cell r="I842">
            <v>2366215.16</v>
          </cell>
        </row>
        <row r="843">
          <cell r="A843" t="str">
            <v>404IPSG</v>
          </cell>
          <cell r="B843" t="str">
            <v>404IP</v>
          </cell>
          <cell r="D843">
            <v>9563139.8000000007</v>
          </cell>
          <cell r="F843" t="str">
            <v>403370WA</v>
          </cell>
          <cell r="G843" t="str">
            <v>403370</v>
          </cell>
          <cell r="I843">
            <v>493976.78</v>
          </cell>
        </row>
        <row r="844">
          <cell r="A844" t="str">
            <v>404IPSG-P</v>
          </cell>
          <cell r="B844" t="str">
            <v>404IP</v>
          </cell>
          <cell r="D844">
            <v>10888642.7999999</v>
          </cell>
          <cell r="F844" t="str">
            <v>403370WYP</v>
          </cell>
          <cell r="G844" t="str">
            <v>403370</v>
          </cell>
          <cell r="I844">
            <v>422825.63</v>
          </cell>
        </row>
        <row r="845">
          <cell r="A845" t="str">
            <v>404IPSG-U</v>
          </cell>
          <cell r="B845" t="str">
            <v>404IP</v>
          </cell>
          <cell r="D845">
            <v>307800.46999999997</v>
          </cell>
          <cell r="F845" t="str">
            <v>403370WYU</v>
          </cell>
          <cell r="G845" t="str">
            <v>403370</v>
          </cell>
          <cell r="I845">
            <v>85640.93</v>
          </cell>
        </row>
        <row r="846">
          <cell r="A846" t="str">
            <v>404IPSO</v>
          </cell>
          <cell r="B846" t="str">
            <v>404IP</v>
          </cell>
          <cell r="D846">
            <v>15520231.029999901</v>
          </cell>
          <cell r="F846" t="str">
            <v>403371CA</v>
          </cell>
          <cell r="G846" t="str">
            <v>403371</v>
          </cell>
          <cell r="I846">
            <v>13024.9</v>
          </cell>
        </row>
        <row r="847">
          <cell r="A847" t="str">
            <v>404IPSSGCH</v>
          </cell>
          <cell r="B847" t="str">
            <v>404IP</v>
          </cell>
          <cell r="D847">
            <v>126559.85</v>
          </cell>
          <cell r="F847" t="str">
            <v>403371ID</v>
          </cell>
          <cell r="G847" t="str">
            <v>403371</v>
          </cell>
          <cell r="I847">
            <v>7753.59</v>
          </cell>
        </row>
        <row r="848">
          <cell r="A848" t="str">
            <v>404IPUT</v>
          </cell>
          <cell r="B848" t="str">
            <v>404IP</v>
          </cell>
          <cell r="D848">
            <v>12974.38</v>
          </cell>
          <cell r="F848" t="str">
            <v>403371OR</v>
          </cell>
          <cell r="G848" t="str">
            <v>403371</v>
          </cell>
          <cell r="I848">
            <v>118612.28</v>
          </cell>
        </row>
        <row r="849">
          <cell r="A849" t="str">
            <v>404IPWA</v>
          </cell>
          <cell r="B849" t="str">
            <v>404IP</v>
          </cell>
          <cell r="D849">
            <v>397.24</v>
          </cell>
          <cell r="F849" t="str">
            <v>403371UT</v>
          </cell>
          <cell r="G849" t="str">
            <v>403371</v>
          </cell>
          <cell r="I849">
            <v>270283.58</v>
          </cell>
        </row>
        <row r="850">
          <cell r="A850" t="str">
            <v>404IPWYP</v>
          </cell>
          <cell r="B850" t="str">
            <v>404IP</v>
          </cell>
          <cell r="D850">
            <v>145411.38</v>
          </cell>
          <cell r="F850" t="str">
            <v>403371WA</v>
          </cell>
          <cell r="G850" t="str">
            <v>403371</v>
          </cell>
          <cell r="I850">
            <v>19323.87</v>
          </cell>
        </row>
        <row r="851">
          <cell r="A851" t="str">
            <v>406SG</v>
          </cell>
          <cell r="B851" t="str">
            <v>406</v>
          </cell>
          <cell r="D851">
            <v>5523969.6900000004</v>
          </cell>
          <cell r="F851" t="str">
            <v>403371WYP</v>
          </cell>
          <cell r="G851" t="str">
            <v>403371</v>
          </cell>
          <cell r="I851">
            <v>46641.75</v>
          </cell>
        </row>
        <row r="852">
          <cell r="A852" t="str">
            <v>407OR</v>
          </cell>
          <cell r="B852" t="str">
            <v>407</v>
          </cell>
          <cell r="D852">
            <v>-5663.45</v>
          </cell>
          <cell r="F852" t="str">
            <v>403371WYU</v>
          </cell>
          <cell r="G852" t="str">
            <v>403371</v>
          </cell>
          <cell r="I852">
            <v>8865.4599999999991</v>
          </cell>
        </row>
        <row r="853">
          <cell r="A853" t="str">
            <v>407OTHER</v>
          </cell>
          <cell r="B853" t="str">
            <v>407</v>
          </cell>
          <cell r="D853">
            <v>246351.62</v>
          </cell>
          <cell r="F853" t="str">
            <v>403373CA</v>
          </cell>
          <cell r="G853" t="str">
            <v>403373</v>
          </cell>
          <cell r="I853">
            <v>20339.939999999999</v>
          </cell>
        </row>
        <row r="854">
          <cell r="A854" t="str">
            <v>407TROJP</v>
          </cell>
          <cell r="B854" t="str">
            <v>407</v>
          </cell>
          <cell r="D854">
            <v>164210.76</v>
          </cell>
          <cell r="F854" t="str">
            <v>403373ID</v>
          </cell>
          <cell r="G854" t="str">
            <v>403373</v>
          </cell>
          <cell r="I854">
            <v>29634.76</v>
          </cell>
        </row>
        <row r="855">
          <cell r="A855" t="str">
            <v>407WA</v>
          </cell>
          <cell r="B855" t="str">
            <v>407</v>
          </cell>
          <cell r="D855">
            <v>-22981.26</v>
          </cell>
          <cell r="F855" t="str">
            <v>403373OR</v>
          </cell>
          <cell r="G855" t="str">
            <v>403373</v>
          </cell>
          <cell r="I855">
            <v>671060.16</v>
          </cell>
        </row>
        <row r="856">
          <cell r="A856" t="str">
            <v>408CA</v>
          </cell>
          <cell r="B856" t="str">
            <v>408</v>
          </cell>
          <cell r="D856">
            <v>1278584.79</v>
          </cell>
          <cell r="F856" t="str">
            <v>403373UT</v>
          </cell>
          <cell r="G856" t="str">
            <v>403373</v>
          </cell>
          <cell r="I856">
            <v>1027598.91</v>
          </cell>
        </row>
        <row r="857">
          <cell r="A857" t="str">
            <v>408GPS</v>
          </cell>
          <cell r="B857" t="str">
            <v>408</v>
          </cell>
          <cell r="D857">
            <v>112588331.31</v>
          </cell>
          <cell r="F857" t="str">
            <v>403373WA</v>
          </cell>
          <cell r="G857" t="str">
            <v>403373</v>
          </cell>
          <cell r="I857">
            <v>125539.1</v>
          </cell>
        </row>
        <row r="858">
          <cell r="A858" t="str">
            <v>408OR</v>
          </cell>
          <cell r="B858" t="str">
            <v>408</v>
          </cell>
          <cell r="D858">
            <v>26116945.949999999</v>
          </cell>
          <cell r="F858" t="str">
            <v>403373WYP</v>
          </cell>
          <cell r="G858" t="str">
            <v>403373</v>
          </cell>
          <cell r="I858">
            <v>213888.06</v>
          </cell>
        </row>
        <row r="859">
          <cell r="A859" t="str">
            <v>408SE</v>
          </cell>
          <cell r="B859" t="str">
            <v>408</v>
          </cell>
          <cell r="D859">
            <v>776023.22</v>
          </cell>
          <cell r="F859" t="str">
            <v>403373WYU</v>
          </cell>
          <cell r="G859" t="str">
            <v>403373</v>
          </cell>
          <cell r="I859">
            <v>62243.38</v>
          </cell>
        </row>
        <row r="860">
          <cell r="A860" t="str">
            <v>408SO</v>
          </cell>
          <cell r="B860" t="str">
            <v>408</v>
          </cell>
          <cell r="D860">
            <v>9181285.9700000007</v>
          </cell>
          <cell r="F860" t="str">
            <v>403GPCA</v>
          </cell>
          <cell r="G860" t="str">
            <v>403GP</v>
          </cell>
          <cell r="I860">
            <v>248579.79</v>
          </cell>
        </row>
        <row r="861">
          <cell r="A861" t="str">
            <v>408UT</v>
          </cell>
          <cell r="B861" t="str">
            <v>408</v>
          </cell>
          <cell r="D861">
            <v>1831.36</v>
          </cell>
          <cell r="F861" t="str">
            <v>403GPCN</v>
          </cell>
          <cell r="G861" t="str">
            <v>403GP</v>
          </cell>
          <cell r="I861">
            <v>1703491.05</v>
          </cell>
        </row>
        <row r="862">
          <cell r="A862" t="str">
            <v>408WA</v>
          </cell>
          <cell r="B862" t="str">
            <v>408</v>
          </cell>
          <cell r="D862">
            <v>36596.660000000003</v>
          </cell>
          <cell r="F862" t="str">
            <v>403GPDGP</v>
          </cell>
          <cell r="G862" t="str">
            <v>403GP</v>
          </cell>
          <cell r="I862">
            <v>172628.35</v>
          </cell>
        </row>
        <row r="863">
          <cell r="A863" t="str">
            <v>408WYP</v>
          </cell>
          <cell r="B863" t="str">
            <v>408</v>
          </cell>
          <cell r="D863">
            <v>1719436.1</v>
          </cell>
          <cell r="F863" t="str">
            <v>403GPDGU</v>
          </cell>
          <cell r="G863" t="str">
            <v>403GP</v>
          </cell>
          <cell r="I863">
            <v>220729.63</v>
          </cell>
        </row>
        <row r="864">
          <cell r="A864" t="str">
            <v>40910IBT</v>
          </cell>
          <cell r="B864" t="str">
            <v>40910</v>
          </cell>
          <cell r="D864">
            <v>-138818714</v>
          </cell>
          <cell r="F864" t="str">
            <v>403GPID</v>
          </cell>
          <cell r="G864" t="str">
            <v>403GP</v>
          </cell>
          <cell r="I864">
            <v>769286.28</v>
          </cell>
        </row>
        <row r="865">
          <cell r="A865" t="str">
            <v>40911IBT</v>
          </cell>
          <cell r="B865" t="str">
            <v>40911</v>
          </cell>
          <cell r="D865">
            <v>-7862714</v>
          </cell>
          <cell r="F865" t="str">
            <v>403GPOR</v>
          </cell>
          <cell r="G865" t="str">
            <v>403GP</v>
          </cell>
          <cell r="I865">
            <v>3802020.59</v>
          </cell>
        </row>
        <row r="866">
          <cell r="A866" t="str">
            <v>41140DGU</v>
          </cell>
          <cell r="B866" t="str">
            <v>41140</v>
          </cell>
          <cell r="D866">
            <v>-1874204</v>
          </cell>
          <cell r="F866" t="str">
            <v>403GPSE</v>
          </cell>
          <cell r="G866" t="str">
            <v>403GP</v>
          </cell>
          <cell r="I866">
            <v>19448.150000000001</v>
          </cell>
        </row>
        <row r="867">
          <cell r="A867" t="str">
            <v>4118SE</v>
          </cell>
          <cell r="B867" t="str">
            <v>4118</v>
          </cell>
          <cell r="D867">
            <v>-164750.39999999999</v>
          </cell>
          <cell r="F867" t="str">
            <v>403GPSG</v>
          </cell>
          <cell r="G867" t="str">
            <v>403GP</v>
          </cell>
          <cell r="I867">
            <v>6454937.25</v>
          </cell>
        </row>
        <row r="868">
          <cell r="A868" t="str">
            <v>419SNP</v>
          </cell>
          <cell r="B868" t="str">
            <v>419</v>
          </cell>
          <cell r="D868">
            <v>-46510050.5</v>
          </cell>
          <cell r="F868" t="str">
            <v>403GPSO</v>
          </cell>
          <cell r="G868" t="str">
            <v>403GP</v>
          </cell>
          <cell r="I868">
            <v>15055655.68</v>
          </cell>
        </row>
        <row r="869">
          <cell r="A869" t="str">
            <v>421CA</v>
          </cell>
          <cell r="B869" t="str">
            <v>421</v>
          </cell>
          <cell r="D869">
            <v>-3754.8</v>
          </cell>
          <cell r="F869" t="str">
            <v>403GPSSGCH</v>
          </cell>
          <cell r="G869" t="str">
            <v>403GP</v>
          </cell>
          <cell r="I869">
            <v>134019.51999999999</v>
          </cell>
        </row>
        <row r="870">
          <cell r="A870" t="str">
            <v>421DGU</v>
          </cell>
          <cell r="B870" t="str">
            <v>421</v>
          </cell>
          <cell r="D870">
            <v>-26946.560000000001</v>
          </cell>
          <cell r="F870" t="str">
            <v>403GPSSGCT</v>
          </cell>
          <cell r="G870" t="str">
            <v>403GP</v>
          </cell>
          <cell r="I870">
            <v>6009.96</v>
          </cell>
        </row>
        <row r="871">
          <cell r="A871" t="str">
            <v>421OR</v>
          </cell>
          <cell r="B871" t="str">
            <v>421</v>
          </cell>
          <cell r="D871">
            <v>37036.57</v>
          </cell>
          <cell r="F871" t="str">
            <v>403GPUT</v>
          </cell>
          <cell r="G871" t="str">
            <v>403GP</v>
          </cell>
          <cell r="I871">
            <v>3868814.08</v>
          </cell>
        </row>
        <row r="872">
          <cell r="A872" t="str">
            <v>421SO</v>
          </cell>
          <cell r="B872" t="str">
            <v>421</v>
          </cell>
          <cell r="D872">
            <v>-483441.71</v>
          </cell>
          <cell r="F872" t="str">
            <v>403GPWA</v>
          </cell>
          <cell r="G872" t="str">
            <v>403GP</v>
          </cell>
          <cell r="I872">
            <v>1370910.84</v>
          </cell>
        </row>
        <row r="873">
          <cell r="A873" t="str">
            <v>421WA</v>
          </cell>
          <cell r="B873" t="str">
            <v>421</v>
          </cell>
          <cell r="D873">
            <v>4732.67</v>
          </cell>
          <cell r="F873" t="str">
            <v>403GPWYP</v>
          </cell>
          <cell r="G873" t="str">
            <v>403GP</v>
          </cell>
          <cell r="I873">
            <v>1995021.93</v>
          </cell>
        </row>
        <row r="874">
          <cell r="A874" t="str">
            <v>421WYP</v>
          </cell>
          <cell r="B874" t="str">
            <v>421</v>
          </cell>
          <cell r="D874">
            <v>741.1</v>
          </cell>
          <cell r="F874" t="str">
            <v>403GPWYU</v>
          </cell>
          <cell r="G874" t="str">
            <v>403GP</v>
          </cell>
          <cell r="I874">
            <v>358837.22</v>
          </cell>
        </row>
        <row r="875">
          <cell r="A875" t="str">
            <v>427SNP</v>
          </cell>
          <cell r="B875" t="str">
            <v>427</v>
          </cell>
          <cell r="D875">
            <v>364553117.70999998</v>
          </cell>
          <cell r="F875" t="str">
            <v>403HPDGP</v>
          </cell>
          <cell r="G875" t="str">
            <v>403HP</v>
          </cell>
          <cell r="I875">
            <v>3760232.27</v>
          </cell>
        </row>
        <row r="876">
          <cell r="A876" t="str">
            <v>428SNP</v>
          </cell>
          <cell r="B876" t="str">
            <v>428</v>
          </cell>
          <cell r="D876">
            <v>5680517.6399999997</v>
          </cell>
          <cell r="F876" t="str">
            <v>403HPDGU</v>
          </cell>
          <cell r="G876" t="str">
            <v>403HP</v>
          </cell>
          <cell r="I876">
            <v>995802.88</v>
          </cell>
        </row>
        <row r="877">
          <cell r="A877" t="str">
            <v>429SNP</v>
          </cell>
          <cell r="B877" t="str">
            <v>429</v>
          </cell>
          <cell r="D877">
            <v>-2718.18</v>
          </cell>
          <cell r="F877" t="str">
            <v>403HPSG-P</v>
          </cell>
          <cell r="G877" t="str">
            <v>403HP</v>
          </cell>
          <cell r="I877">
            <v>12305805.4</v>
          </cell>
        </row>
        <row r="878">
          <cell r="A878" t="str">
            <v>431SNP</v>
          </cell>
          <cell r="B878" t="str">
            <v>431</v>
          </cell>
          <cell r="D878">
            <v>14342093.2999999</v>
          </cell>
          <cell r="F878" t="str">
            <v>403HPSG-U</v>
          </cell>
          <cell r="G878" t="str">
            <v>403HP</v>
          </cell>
          <cell r="I878">
            <v>3903260.6</v>
          </cell>
        </row>
        <row r="879">
          <cell r="A879" t="str">
            <v>432SNP</v>
          </cell>
          <cell r="B879" t="str">
            <v>432</v>
          </cell>
          <cell r="D879">
            <v>-24643009.829999998</v>
          </cell>
          <cell r="F879" t="str">
            <v>403OPDGU</v>
          </cell>
          <cell r="G879" t="str">
            <v>403OP</v>
          </cell>
          <cell r="I879">
            <v>120782.35</v>
          </cell>
        </row>
        <row r="880">
          <cell r="A880" t="str">
            <v>440CA</v>
          </cell>
          <cell r="B880" t="str">
            <v>440</v>
          </cell>
          <cell r="D880">
            <v>51536988.469999999</v>
          </cell>
          <cell r="F880" t="str">
            <v>403OPSG</v>
          </cell>
          <cell r="G880" t="str">
            <v>403OP</v>
          </cell>
          <cell r="I880">
            <v>32071337.59</v>
          </cell>
        </row>
        <row r="881">
          <cell r="A881" t="str">
            <v>440ID</v>
          </cell>
          <cell r="B881" t="str">
            <v>440</v>
          </cell>
          <cell r="D881">
            <v>67533251.920000002</v>
          </cell>
          <cell r="F881" t="str">
            <v>403OPSG-W</v>
          </cell>
          <cell r="G881" t="str">
            <v>403OP</v>
          </cell>
          <cell r="I881">
            <v>80798658.049999997</v>
          </cell>
        </row>
        <row r="882">
          <cell r="A882" t="str">
            <v>440OR</v>
          </cell>
          <cell r="B882" t="str">
            <v>440</v>
          </cell>
          <cell r="D882">
            <v>547088443.85000002</v>
          </cell>
          <cell r="F882" t="str">
            <v>403OPSSGCT</v>
          </cell>
          <cell r="G882" t="str">
            <v>403OP</v>
          </cell>
          <cell r="I882">
            <v>2623085.48</v>
          </cell>
        </row>
        <row r="883">
          <cell r="A883" t="str">
            <v>440UT</v>
          </cell>
          <cell r="B883" t="str">
            <v>440</v>
          </cell>
          <cell r="D883">
            <v>605615593.59000003</v>
          </cell>
          <cell r="F883" t="str">
            <v>403SPDGP</v>
          </cell>
          <cell r="G883" t="str">
            <v>403SP</v>
          </cell>
          <cell r="I883">
            <v>21215894.629999898</v>
          </cell>
        </row>
        <row r="884">
          <cell r="A884" t="str">
            <v>440WA</v>
          </cell>
          <cell r="B884" t="str">
            <v>440</v>
          </cell>
          <cell r="D884">
            <v>120990323.68000001</v>
          </cell>
          <cell r="F884" t="str">
            <v>403SPDGU</v>
          </cell>
          <cell r="G884" t="str">
            <v>403SP</v>
          </cell>
          <cell r="I884">
            <v>24498302.489999902</v>
          </cell>
        </row>
        <row r="885">
          <cell r="A885" t="str">
            <v>440WYP</v>
          </cell>
          <cell r="B885" t="str">
            <v>440</v>
          </cell>
          <cell r="D885">
            <v>85676459.959999904</v>
          </cell>
          <cell r="F885" t="str">
            <v>403SPSG</v>
          </cell>
          <cell r="G885" t="str">
            <v>403SP</v>
          </cell>
          <cell r="I885">
            <v>77213643.230000004</v>
          </cell>
        </row>
        <row r="886">
          <cell r="A886" t="str">
            <v>440WYU</v>
          </cell>
          <cell r="B886" t="str">
            <v>440</v>
          </cell>
          <cell r="D886">
            <v>12223394.52</v>
          </cell>
          <cell r="F886" t="str">
            <v>403SPSSGCH</v>
          </cell>
          <cell r="G886" t="str">
            <v>403SP</v>
          </cell>
          <cell r="I886">
            <v>7865082.7000000002</v>
          </cell>
        </row>
        <row r="887">
          <cell r="A887" t="str">
            <v>442CA</v>
          </cell>
          <cell r="B887" t="str">
            <v>442</v>
          </cell>
          <cell r="D887">
            <v>47497532.640000001</v>
          </cell>
          <cell r="F887" t="str">
            <v>403TPDGP</v>
          </cell>
          <cell r="G887" t="str">
            <v>403TP</v>
          </cell>
          <cell r="I887">
            <v>11038009.869999999</v>
          </cell>
        </row>
        <row r="888">
          <cell r="A888" t="str">
            <v>442ID</v>
          </cell>
          <cell r="B888" t="str">
            <v>442</v>
          </cell>
          <cell r="D888">
            <v>162177162.33000001</v>
          </cell>
          <cell r="F888" t="str">
            <v>403TPDGU</v>
          </cell>
          <cell r="G888" t="str">
            <v>403TP</v>
          </cell>
          <cell r="I888">
            <v>12421827.6499999</v>
          </cell>
        </row>
        <row r="889">
          <cell r="A889" t="str">
            <v>442OR</v>
          </cell>
          <cell r="B889" t="str">
            <v>442</v>
          </cell>
          <cell r="D889">
            <v>568348073.05999994</v>
          </cell>
          <cell r="F889" t="str">
            <v>403TPSG</v>
          </cell>
          <cell r="G889" t="str">
            <v>403TP</v>
          </cell>
          <cell r="I889">
            <v>61178199.350000001</v>
          </cell>
        </row>
        <row r="890">
          <cell r="A890" t="str">
            <v>442UT</v>
          </cell>
          <cell r="B890" t="str">
            <v>442</v>
          </cell>
          <cell r="D890">
            <v>979839416.27999997</v>
          </cell>
          <cell r="F890" t="str">
            <v>404GPCA</v>
          </cell>
          <cell r="G890" t="str">
            <v>404GP</v>
          </cell>
          <cell r="I890">
            <v>256629.07</v>
          </cell>
        </row>
        <row r="891">
          <cell r="A891" t="str">
            <v>442WA</v>
          </cell>
          <cell r="B891" t="str">
            <v>442</v>
          </cell>
          <cell r="D891">
            <v>157346126.92999899</v>
          </cell>
          <cell r="F891" t="str">
            <v>404GPCN</v>
          </cell>
          <cell r="G891" t="str">
            <v>404GP</v>
          </cell>
          <cell r="I891">
            <v>273366.96999999997</v>
          </cell>
        </row>
        <row r="892">
          <cell r="A892" t="str">
            <v>442WYP</v>
          </cell>
          <cell r="B892" t="str">
            <v>442</v>
          </cell>
          <cell r="D892">
            <v>394491330.32999903</v>
          </cell>
          <cell r="F892" t="str">
            <v>404GPOR</v>
          </cell>
          <cell r="G892" t="str">
            <v>404GP</v>
          </cell>
          <cell r="I892">
            <v>751655.67</v>
          </cell>
        </row>
        <row r="893">
          <cell r="A893" t="str">
            <v>442WYU</v>
          </cell>
          <cell r="B893" t="str">
            <v>442</v>
          </cell>
          <cell r="D893">
            <v>93289096.680000007</v>
          </cell>
          <cell r="F893" t="str">
            <v>404GPSO</v>
          </cell>
          <cell r="G893" t="str">
            <v>404GP</v>
          </cell>
          <cell r="I893">
            <v>1288679.77</v>
          </cell>
        </row>
        <row r="894">
          <cell r="A894" t="str">
            <v>444CA</v>
          </cell>
          <cell r="B894" t="str">
            <v>444</v>
          </cell>
          <cell r="D894">
            <v>433593.09</v>
          </cell>
          <cell r="F894" t="str">
            <v>404GPUT</v>
          </cell>
          <cell r="G894" t="str">
            <v>404GP</v>
          </cell>
          <cell r="I894">
            <v>830.42</v>
          </cell>
        </row>
        <row r="895">
          <cell r="A895" t="str">
            <v>444ID</v>
          </cell>
          <cell r="B895" t="str">
            <v>444</v>
          </cell>
          <cell r="D895">
            <v>498327.05</v>
          </cell>
          <cell r="F895" t="str">
            <v>404GPWA</v>
          </cell>
          <cell r="G895" t="str">
            <v>404GP</v>
          </cell>
          <cell r="I895">
            <v>144952.56</v>
          </cell>
        </row>
        <row r="896">
          <cell r="A896" t="str">
            <v>444OR</v>
          </cell>
          <cell r="B896" t="str">
            <v>444</v>
          </cell>
          <cell r="D896">
            <v>6006233.3099999996</v>
          </cell>
          <cell r="F896" t="str">
            <v>404GPWYP</v>
          </cell>
          <cell r="G896" t="str">
            <v>404GP</v>
          </cell>
          <cell r="I896">
            <v>620033.27</v>
          </cell>
        </row>
        <row r="897">
          <cell r="A897" t="str">
            <v>444UT</v>
          </cell>
          <cell r="B897" t="str">
            <v>444</v>
          </cell>
          <cell r="D897">
            <v>10118431.359999999</v>
          </cell>
          <cell r="F897" t="str">
            <v>404GPWYU</v>
          </cell>
          <cell r="G897" t="str">
            <v>404GP</v>
          </cell>
          <cell r="I897">
            <v>4784.99</v>
          </cell>
        </row>
        <row r="898">
          <cell r="A898" t="str">
            <v>444WA</v>
          </cell>
          <cell r="B898" t="str">
            <v>444</v>
          </cell>
          <cell r="D898">
            <v>1227696.0900000001</v>
          </cell>
          <cell r="F898" t="str">
            <v>404HPSG-P</v>
          </cell>
          <cell r="G898" t="str">
            <v>404HP</v>
          </cell>
          <cell r="I898">
            <v>207709.02</v>
          </cell>
        </row>
        <row r="899">
          <cell r="A899" t="str">
            <v>444WYP</v>
          </cell>
          <cell r="B899" t="str">
            <v>444</v>
          </cell>
          <cell r="D899">
            <v>1640993.7</v>
          </cell>
          <cell r="F899" t="str">
            <v>404HPSG-U</v>
          </cell>
          <cell r="G899" t="str">
            <v>404HP</v>
          </cell>
          <cell r="I899">
            <v>46417.36</v>
          </cell>
        </row>
        <row r="900">
          <cell r="A900" t="str">
            <v>444WYU</v>
          </cell>
          <cell r="B900" t="str">
            <v>444</v>
          </cell>
          <cell r="D900">
            <v>484303.71</v>
          </cell>
          <cell r="F900" t="str">
            <v>404IPCN</v>
          </cell>
          <cell r="G900" t="str">
            <v>404IP</v>
          </cell>
          <cell r="I900">
            <v>5799139.6399999997</v>
          </cell>
        </row>
        <row r="901">
          <cell r="A901" t="str">
            <v>445UT</v>
          </cell>
          <cell r="B901" t="str">
            <v>445</v>
          </cell>
          <cell r="D901">
            <v>19305829.68</v>
          </cell>
          <cell r="F901" t="str">
            <v>404IPDGU</v>
          </cell>
          <cell r="G901" t="str">
            <v>404IP</v>
          </cell>
          <cell r="I901">
            <v>16758.32</v>
          </cell>
        </row>
        <row r="902">
          <cell r="A902" t="str">
            <v>447FERC</v>
          </cell>
          <cell r="B902" t="str">
            <v>447</v>
          </cell>
          <cell r="D902">
            <v>8653248.6300000008</v>
          </cell>
          <cell r="F902" t="str">
            <v>404IPID</v>
          </cell>
          <cell r="G902" t="str">
            <v>404IP</v>
          </cell>
          <cell r="I902">
            <v>20515.11</v>
          </cell>
        </row>
        <row r="903">
          <cell r="A903" t="str">
            <v>447NPCSE</v>
          </cell>
          <cell r="B903" t="str">
            <v>447NPC</v>
          </cell>
          <cell r="D903">
            <v>821829</v>
          </cell>
          <cell r="F903" t="str">
            <v>404IPOR</v>
          </cell>
          <cell r="G903" t="str">
            <v>404IP</v>
          </cell>
          <cell r="I903">
            <v>14163.39</v>
          </cell>
        </row>
        <row r="904">
          <cell r="A904" t="str">
            <v>447NPCSG</v>
          </cell>
          <cell r="B904" t="str">
            <v>447NPC</v>
          </cell>
          <cell r="D904">
            <v>341272115.95999902</v>
          </cell>
          <cell r="F904" t="str">
            <v>404IPSE</v>
          </cell>
          <cell r="G904" t="str">
            <v>404IP</v>
          </cell>
          <cell r="I904">
            <v>35421.85</v>
          </cell>
        </row>
        <row r="905">
          <cell r="A905" t="str">
            <v>447OR</v>
          </cell>
          <cell r="B905" t="str">
            <v>447</v>
          </cell>
          <cell r="D905">
            <v>1017847.63</v>
          </cell>
          <cell r="F905" t="str">
            <v>404IPSG</v>
          </cell>
          <cell r="G905" t="str">
            <v>404IP</v>
          </cell>
          <cell r="I905">
            <v>9563139.8000000007</v>
          </cell>
        </row>
        <row r="906">
          <cell r="A906" t="str">
            <v>447WYP</v>
          </cell>
          <cell r="B906" t="str">
            <v>447</v>
          </cell>
          <cell r="D906">
            <v>27328.07</v>
          </cell>
          <cell r="F906" t="str">
            <v>404IPSG-P</v>
          </cell>
          <cell r="G906" t="str">
            <v>404IP</v>
          </cell>
          <cell r="I906">
            <v>10888642.7999999</v>
          </cell>
        </row>
        <row r="907">
          <cell r="A907" t="str">
            <v>450CA</v>
          </cell>
          <cell r="B907" t="str">
            <v>450</v>
          </cell>
          <cell r="D907">
            <v>276626.33</v>
          </cell>
          <cell r="F907" t="str">
            <v>404IPSG-U</v>
          </cell>
          <cell r="G907" t="str">
            <v>404IP</v>
          </cell>
          <cell r="I907">
            <v>307800.46999999997</v>
          </cell>
        </row>
        <row r="908">
          <cell r="A908" t="str">
            <v>450ID</v>
          </cell>
          <cell r="B908" t="str">
            <v>450</v>
          </cell>
          <cell r="D908">
            <v>416070.58</v>
          </cell>
          <cell r="F908" t="str">
            <v>404IPSO</v>
          </cell>
          <cell r="G908" t="str">
            <v>404IP</v>
          </cell>
          <cell r="I908">
            <v>15520231.029999901</v>
          </cell>
        </row>
        <row r="909">
          <cell r="A909" t="str">
            <v>450OR</v>
          </cell>
          <cell r="B909" t="str">
            <v>450</v>
          </cell>
          <cell r="D909">
            <v>3509392.45</v>
          </cell>
          <cell r="F909" t="str">
            <v>404IPSSGCH</v>
          </cell>
          <cell r="G909" t="str">
            <v>404IP</v>
          </cell>
          <cell r="I909">
            <v>126559.85</v>
          </cell>
        </row>
        <row r="910">
          <cell r="A910" t="str">
            <v>450UT</v>
          </cell>
          <cell r="B910" t="str">
            <v>450</v>
          </cell>
          <cell r="D910">
            <v>2983752.94</v>
          </cell>
          <cell r="F910" t="str">
            <v>404IPUT</v>
          </cell>
          <cell r="G910" t="str">
            <v>404IP</v>
          </cell>
          <cell r="I910">
            <v>12974.38</v>
          </cell>
        </row>
        <row r="911">
          <cell r="A911" t="str">
            <v>450WA</v>
          </cell>
          <cell r="B911" t="str">
            <v>450</v>
          </cell>
          <cell r="D911">
            <v>643684.06999999995</v>
          </cell>
          <cell r="F911" t="str">
            <v>404IPWA</v>
          </cell>
          <cell r="G911" t="str">
            <v>404IP</v>
          </cell>
          <cell r="I911">
            <v>397.24</v>
          </cell>
        </row>
        <row r="912">
          <cell r="A912" t="str">
            <v>450WYP</v>
          </cell>
          <cell r="B912" t="str">
            <v>450</v>
          </cell>
          <cell r="D912">
            <v>510586.01</v>
          </cell>
          <cell r="F912" t="str">
            <v>404IPWYP</v>
          </cell>
          <cell r="G912" t="str">
            <v>404IP</v>
          </cell>
          <cell r="I912">
            <v>145411.38</v>
          </cell>
        </row>
        <row r="913">
          <cell r="A913" t="str">
            <v>450WYU</v>
          </cell>
          <cell r="B913" t="str">
            <v>450</v>
          </cell>
          <cell r="D913">
            <v>105792.33</v>
          </cell>
          <cell r="F913" t="str">
            <v>406SG</v>
          </cell>
          <cell r="G913" t="str">
            <v>406</v>
          </cell>
          <cell r="I913">
            <v>5523969.6900000004</v>
          </cell>
        </row>
        <row r="914">
          <cell r="A914" t="str">
            <v>451CA</v>
          </cell>
          <cell r="B914" t="str">
            <v>451</v>
          </cell>
          <cell r="D914">
            <v>58048.76</v>
          </cell>
          <cell r="F914" t="str">
            <v>407OR</v>
          </cell>
          <cell r="G914" t="str">
            <v>407</v>
          </cell>
          <cell r="I914">
            <v>-5663.45</v>
          </cell>
        </row>
        <row r="915">
          <cell r="A915" t="str">
            <v>451ID</v>
          </cell>
          <cell r="B915" t="str">
            <v>451</v>
          </cell>
          <cell r="D915">
            <v>95901.19</v>
          </cell>
          <cell r="F915" t="str">
            <v>407OTHER</v>
          </cell>
          <cell r="G915" t="str">
            <v>407</v>
          </cell>
          <cell r="I915">
            <v>246351.62</v>
          </cell>
        </row>
        <row r="916">
          <cell r="A916" t="str">
            <v>451OR</v>
          </cell>
          <cell r="B916" t="str">
            <v>451</v>
          </cell>
          <cell r="D916">
            <v>1225005.82</v>
          </cell>
          <cell r="F916" t="str">
            <v>407TROJP</v>
          </cell>
          <cell r="G916" t="str">
            <v>407</v>
          </cell>
          <cell r="I916">
            <v>164210.76</v>
          </cell>
        </row>
        <row r="917">
          <cell r="A917" t="str">
            <v>451SO</v>
          </cell>
          <cell r="B917" t="str">
            <v>451</v>
          </cell>
          <cell r="D917">
            <v>1199.47</v>
          </cell>
          <cell r="F917" t="str">
            <v>407WA</v>
          </cell>
          <cell r="G917" t="str">
            <v>407</v>
          </cell>
          <cell r="I917">
            <v>-22981.26</v>
          </cell>
        </row>
        <row r="918">
          <cell r="A918" t="str">
            <v>451UT</v>
          </cell>
          <cell r="B918" t="str">
            <v>451</v>
          </cell>
          <cell r="D918">
            <v>4068683.98</v>
          </cell>
          <cell r="F918" t="str">
            <v>408CA</v>
          </cell>
          <cell r="G918" t="str">
            <v>408</v>
          </cell>
          <cell r="I918">
            <v>1278584.79</v>
          </cell>
        </row>
        <row r="919">
          <cell r="A919" t="str">
            <v>451WA</v>
          </cell>
          <cell r="B919" t="str">
            <v>451</v>
          </cell>
          <cell r="D919">
            <v>176642.92</v>
          </cell>
          <cell r="F919" t="str">
            <v>408GPS</v>
          </cell>
          <cell r="G919" t="str">
            <v>408</v>
          </cell>
          <cell r="I919">
            <v>112588331.31</v>
          </cell>
        </row>
        <row r="920">
          <cell r="A920" t="str">
            <v>451WYP</v>
          </cell>
          <cell r="B920" t="str">
            <v>451</v>
          </cell>
          <cell r="D920">
            <v>345266.58</v>
          </cell>
          <cell r="F920" t="str">
            <v>408OR</v>
          </cell>
          <cell r="G920" t="str">
            <v>408</v>
          </cell>
          <cell r="I920">
            <v>26116945.949999999</v>
          </cell>
        </row>
        <row r="921">
          <cell r="A921" t="str">
            <v>451WYU</v>
          </cell>
          <cell r="B921" t="str">
            <v>451</v>
          </cell>
          <cell r="D921">
            <v>232757.98</v>
          </cell>
          <cell r="F921" t="str">
            <v>408SE</v>
          </cell>
          <cell r="G921" t="str">
            <v>408</v>
          </cell>
          <cell r="I921">
            <v>776023.22</v>
          </cell>
        </row>
        <row r="922">
          <cell r="A922" t="str">
            <v>453SG</v>
          </cell>
          <cell r="B922" t="str">
            <v>453</v>
          </cell>
          <cell r="D922">
            <v>94873.7</v>
          </cell>
          <cell r="F922" t="str">
            <v>408SO</v>
          </cell>
          <cell r="G922" t="str">
            <v>408</v>
          </cell>
          <cell r="I922">
            <v>9181285.9700000007</v>
          </cell>
        </row>
        <row r="923">
          <cell r="A923" t="str">
            <v>454CA</v>
          </cell>
          <cell r="B923" t="str">
            <v>454</v>
          </cell>
          <cell r="D923">
            <v>549104.51</v>
          </cell>
          <cell r="F923" t="str">
            <v>408UT</v>
          </cell>
          <cell r="G923" t="str">
            <v>408</v>
          </cell>
          <cell r="I923">
            <v>1831.36</v>
          </cell>
        </row>
        <row r="924">
          <cell r="A924" t="str">
            <v>454ID</v>
          </cell>
          <cell r="B924" t="str">
            <v>454</v>
          </cell>
          <cell r="D924">
            <v>195817.96</v>
          </cell>
          <cell r="F924" t="str">
            <v>408WA</v>
          </cell>
          <cell r="G924" t="str">
            <v>408</v>
          </cell>
          <cell r="I924">
            <v>36596.660000000003</v>
          </cell>
        </row>
        <row r="925">
          <cell r="A925" t="str">
            <v>454OR</v>
          </cell>
          <cell r="B925" t="str">
            <v>454</v>
          </cell>
          <cell r="D925">
            <v>5166499.8600000003</v>
          </cell>
          <cell r="F925" t="str">
            <v>408WYP</v>
          </cell>
          <cell r="G925" t="str">
            <v>408</v>
          </cell>
          <cell r="I925">
            <v>1719436.1</v>
          </cell>
        </row>
        <row r="926">
          <cell r="A926" t="str">
            <v>454SG</v>
          </cell>
          <cell r="B926" t="str">
            <v>454</v>
          </cell>
          <cell r="D926">
            <v>5759514.9900000002</v>
          </cell>
          <cell r="F926" t="str">
            <v>40910IBT</v>
          </cell>
          <cell r="G926" t="str">
            <v>40910</v>
          </cell>
          <cell r="I926">
            <v>-138818714</v>
          </cell>
        </row>
        <row r="927">
          <cell r="A927" t="str">
            <v>454SO</v>
          </cell>
          <cell r="B927" t="str">
            <v>454</v>
          </cell>
          <cell r="D927">
            <v>3558706.68</v>
          </cell>
          <cell r="F927" t="str">
            <v>40911IBT</v>
          </cell>
          <cell r="G927" t="str">
            <v>40911</v>
          </cell>
          <cell r="I927">
            <v>-7862714</v>
          </cell>
        </row>
        <row r="928">
          <cell r="A928" t="str">
            <v>454UT</v>
          </cell>
          <cell r="B928" t="str">
            <v>454</v>
          </cell>
          <cell r="D928">
            <v>3449397.26</v>
          </cell>
          <cell r="F928" t="str">
            <v>41140DGU</v>
          </cell>
          <cell r="G928" t="str">
            <v>41140</v>
          </cell>
          <cell r="I928">
            <v>-1874204</v>
          </cell>
        </row>
        <row r="929">
          <cell r="A929" t="str">
            <v>454WA</v>
          </cell>
          <cell r="B929" t="str">
            <v>454</v>
          </cell>
          <cell r="D929">
            <v>1090373.51</v>
          </cell>
          <cell r="F929" t="str">
            <v>41170DGU</v>
          </cell>
          <cell r="G929" t="str">
            <v>41170</v>
          </cell>
          <cell r="I929">
            <v>0</v>
          </cell>
        </row>
        <row r="930">
          <cell r="A930" t="str">
            <v>454WYP</v>
          </cell>
          <cell r="B930" t="str">
            <v>454</v>
          </cell>
          <cell r="D930">
            <v>380720.65</v>
          </cell>
          <cell r="F930" t="str">
            <v>4118SE</v>
          </cell>
          <cell r="G930" t="str">
            <v>4118</v>
          </cell>
          <cell r="I930">
            <v>-164750.39999999999</v>
          </cell>
        </row>
        <row r="931">
          <cell r="A931" t="str">
            <v>454WYU</v>
          </cell>
          <cell r="B931" t="str">
            <v>454</v>
          </cell>
          <cell r="D931">
            <v>19229.73</v>
          </cell>
          <cell r="F931" t="str">
            <v>419OTHER</v>
          </cell>
          <cell r="G931" t="str">
            <v>419</v>
          </cell>
          <cell r="I931">
            <v>0</v>
          </cell>
        </row>
        <row r="932">
          <cell r="A932" t="str">
            <v>456CA</v>
          </cell>
          <cell r="B932" t="str">
            <v>456</v>
          </cell>
          <cell r="D932">
            <v>1785661.39</v>
          </cell>
          <cell r="F932" t="str">
            <v>419SNP</v>
          </cell>
          <cell r="G932" t="str">
            <v>419</v>
          </cell>
          <cell r="I932">
            <v>-46510050.5</v>
          </cell>
        </row>
        <row r="933">
          <cell r="A933" t="str">
            <v>456ID</v>
          </cell>
          <cell r="B933" t="str">
            <v>456</v>
          </cell>
          <cell r="D933">
            <v>5356975.0999999996</v>
          </cell>
          <cell r="F933" t="str">
            <v>421CA</v>
          </cell>
          <cell r="G933" t="str">
            <v>421</v>
          </cell>
          <cell r="I933">
            <v>-3754.8</v>
          </cell>
        </row>
        <row r="934">
          <cell r="A934" t="str">
            <v>456OR</v>
          </cell>
          <cell r="B934" t="str">
            <v>456</v>
          </cell>
          <cell r="D934">
            <v>22316839.41</v>
          </cell>
          <cell r="F934" t="str">
            <v>421DGU</v>
          </cell>
          <cell r="G934" t="str">
            <v>421</v>
          </cell>
          <cell r="I934">
            <v>-26946.560000000001</v>
          </cell>
        </row>
        <row r="935">
          <cell r="A935" t="str">
            <v>456OTHER</v>
          </cell>
          <cell r="B935" t="str">
            <v>456</v>
          </cell>
          <cell r="D935">
            <v>-32947411.530000001</v>
          </cell>
          <cell r="F935" t="str">
            <v>421ID</v>
          </cell>
          <cell r="G935" t="str">
            <v>421</v>
          </cell>
          <cell r="I935">
            <v>0</v>
          </cell>
        </row>
        <row r="936">
          <cell r="A936" t="str">
            <v>456SE</v>
          </cell>
          <cell r="B936" t="str">
            <v>456</v>
          </cell>
          <cell r="D936">
            <v>11310452.43</v>
          </cell>
          <cell r="F936" t="str">
            <v>421OR</v>
          </cell>
          <cell r="G936" t="str">
            <v>421</v>
          </cell>
          <cell r="I936">
            <v>37036.57</v>
          </cell>
        </row>
        <row r="937">
          <cell r="A937" t="str">
            <v>456SG</v>
          </cell>
          <cell r="B937" t="str">
            <v>456</v>
          </cell>
          <cell r="D937">
            <v>163557210.59999999</v>
          </cell>
          <cell r="F937" t="str">
            <v>421OTHER</v>
          </cell>
          <cell r="G937" t="str">
            <v>421</v>
          </cell>
          <cell r="I937">
            <v>0</v>
          </cell>
        </row>
        <row r="938">
          <cell r="A938" t="str">
            <v>456SO</v>
          </cell>
          <cell r="B938" t="str">
            <v>456</v>
          </cell>
          <cell r="D938">
            <v>142330.17000000001</v>
          </cell>
          <cell r="F938" t="str">
            <v>421SO</v>
          </cell>
          <cell r="G938" t="str">
            <v>421</v>
          </cell>
          <cell r="I938">
            <v>-483441.71</v>
          </cell>
        </row>
        <row r="939">
          <cell r="A939" t="str">
            <v>456UT</v>
          </cell>
          <cell r="B939" t="str">
            <v>456</v>
          </cell>
          <cell r="D939">
            <v>49200900.219999902</v>
          </cell>
          <cell r="F939" t="str">
            <v>421WA</v>
          </cell>
          <cell r="G939" t="str">
            <v>421</v>
          </cell>
          <cell r="I939">
            <v>4732.67</v>
          </cell>
        </row>
        <row r="940">
          <cell r="A940" t="str">
            <v>456WA</v>
          </cell>
          <cell r="B940" t="str">
            <v>456</v>
          </cell>
          <cell r="D940">
            <v>8831494</v>
          </cell>
          <cell r="F940" t="str">
            <v>421WYP</v>
          </cell>
          <cell r="G940" t="str">
            <v>421</v>
          </cell>
          <cell r="I940">
            <v>741.1</v>
          </cell>
        </row>
        <row r="941">
          <cell r="A941" t="str">
            <v>456WYP</v>
          </cell>
          <cell r="B941" t="str">
            <v>456</v>
          </cell>
          <cell r="D941">
            <v>4092848.5</v>
          </cell>
          <cell r="F941" t="str">
            <v>427SNP</v>
          </cell>
          <cell r="G941" t="str">
            <v>427</v>
          </cell>
          <cell r="I941">
            <v>364553117.70999998</v>
          </cell>
        </row>
        <row r="942">
          <cell r="A942" t="str">
            <v>456WYU</v>
          </cell>
          <cell r="B942" t="str">
            <v>456</v>
          </cell>
          <cell r="D942">
            <v>24394.41</v>
          </cell>
          <cell r="F942" t="str">
            <v>428SNP</v>
          </cell>
          <cell r="G942" t="str">
            <v>428</v>
          </cell>
          <cell r="I942">
            <v>5680517.6399999997</v>
          </cell>
        </row>
        <row r="943">
          <cell r="A943" t="str">
            <v>500SNPPS</v>
          </cell>
          <cell r="B943" t="str">
            <v>500</v>
          </cell>
          <cell r="D943">
            <v>17070212.140000001</v>
          </cell>
          <cell r="F943" t="str">
            <v>429SNP</v>
          </cell>
          <cell r="G943" t="str">
            <v>429</v>
          </cell>
          <cell r="I943">
            <v>-2718.18</v>
          </cell>
        </row>
        <row r="944">
          <cell r="A944" t="str">
            <v>500SSGCH</v>
          </cell>
          <cell r="B944" t="str">
            <v>500</v>
          </cell>
          <cell r="D944">
            <v>2321399.64</v>
          </cell>
          <cell r="F944" t="str">
            <v>431SNP</v>
          </cell>
          <cell r="G944" t="str">
            <v>431</v>
          </cell>
          <cell r="I944">
            <v>14342093.2999999</v>
          </cell>
        </row>
        <row r="945">
          <cell r="A945" t="str">
            <v>501NPCID</v>
          </cell>
          <cell r="B945" t="str">
            <v>501NPC</v>
          </cell>
          <cell r="D945">
            <v>73044.710000000006</v>
          </cell>
          <cell r="F945" t="str">
            <v>432SNP</v>
          </cell>
          <cell r="G945" t="str">
            <v>432</v>
          </cell>
          <cell r="I945">
            <v>-24643009.829999998</v>
          </cell>
        </row>
        <row r="946">
          <cell r="A946" t="str">
            <v>501NPCSE</v>
          </cell>
          <cell r="B946" t="str">
            <v>501NPC</v>
          </cell>
          <cell r="D946">
            <v>631259025.21000004</v>
          </cell>
          <cell r="F946" t="str">
            <v>440CA</v>
          </cell>
          <cell r="G946" t="str">
            <v>440</v>
          </cell>
          <cell r="I946">
            <v>51536988.469999999</v>
          </cell>
        </row>
        <row r="947">
          <cell r="A947" t="str">
            <v>501NPCSSECH</v>
          </cell>
          <cell r="B947" t="str">
            <v>501NPC</v>
          </cell>
          <cell r="D947">
            <v>51808627.090000004</v>
          </cell>
          <cell r="F947" t="str">
            <v>440ID</v>
          </cell>
          <cell r="G947" t="str">
            <v>440</v>
          </cell>
          <cell r="I947">
            <v>67533251.920000002</v>
          </cell>
        </row>
        <row r="948">
          <cell r="A948" t="str">
            <v>501NPCWYP</v>
          </cell>
          <cell r="B948" t="str">
            <v>501NPC</v>
          </cell>
          <cell r="D948">
            <v>177899.09</v>
          </cell>
          <cell r="F948" t="str">
            <v>440OR</v>
          </cell>
          <cell r="G948" t="str">
            <v>440</v>
          </cell>
          <cell r="I948">
            <v>547088443.85000002</v>
          </cell>
        </row>
        <row r="949">
          <cell r="A949" t="str">
            <v>501SE</v>
          </cell>
          <cell r="B949" t="str">
            <v>501</v>
          </cell>
          <cell r="D949">
            <v>18026897.460000001</v>
          </cell>
          <cell r="F949" t="str">
            <v>440UT</v>
          </cell>
          <cell r="G949" t="str">
            <v>440</v>
          </cell>
          <cell r="I949">
            <v>605615593.59000003</v>
          </cell>
        </row>
        <row r="950">
          <cell r="A950" t="str">
            <v>501SSECH</v>
          </cell>
          <cell r="B950" t="str">
            <v>501</v>
          </cell>
          <cell r="D950">
            <v>2953612.8799999901</v>
          </cell>
          <cell r="F950" t="str">
            <v>440WA</v>
          </cell>
          <cell r="G950" t="str">
            <v>440</v>
          </cell>
          <cell r="I950">
            <v>120990323.68000001</v>
          </cell>
        </row>
        <row r="951">
          <cell r="A951" t="str">
            <v>502SNPPS</v>
          </cell>
          <cell r="B951" t="str">
            <v>502</v>
          </cell>
          <cell r="D951">
            <v>29674171.349999901</v>
          </cell>
          <cell r="F951" t="str">
            <v>440WYP</v>
          </cell>
          <cell r="G951" t="str">
            <v>440</v>
          </cell>
          <cell r="I951">
            <v>85676459.959999904</v>
          </cell>
        </row>
        <row r="952">
          <cell r="A952" t="str">
            <v>502SSGCH</v>
          </cell>
          <cell r="B952" t="str">
            <v>502</v>
          </cell>
          <cell r="D952">
            <v>8463931.4299999997</v>
          </cell>
          <cell r="F952" t="str">
            <v>440WYU</v>
          </cell>
          <cell r="G952" t="str">
            <v>440</v>
          </cell>
          <cell r="I952">
            <v>12223394.52</v>
          </cell>
        </row>
        <row r="953">
          <cell r="A953" t="str">
            <v>503NPCSE</v>
          </cell>
          <cell r="B953" t="str">
            <v>503NPC</v>
          </cell>
          <cell r="D953">
            <v>3583830.11</v>
          </cell>
          <cell r="F953" t="str">
            <v>442CA</v>
          </cell>
          <cell r="G953" t="str">
            <v>442</v>
          </cell>
          <cell r="I953">
            <v>47497532.640000001</v>
          </cell>
        </row>
        <row r="954">
          <cell r="A954" t="str">
            <v>505SNPPS</v>
          </cell>
          <cell r="B954" t="str">
            <v>505</v>
          </cell>
          <cell r="D954">
            <v>3046808.55</v>
          </cell>
          <cell r="F954" t="str">
            <v>442ID</v>
          </cell>
          <cell r="G954" t="str">
            <v>442</v>
          </cell>
          <cell r="I954">
            <v>162177162.33000001</v>
          </cell>
        </row>
        <row r="955">
          <cell r="A955" t="str">
            <v>505SSGCH</v>
          </cell>
          <cell r="B955" t="str">
            <v>505</v>
          </cell>
          <cell r="D955">
            <v>1143719.3400000001</v>
          </cell>
          <cell r="F955" t="str">
            <v>442OR</v>
          </cell>
          <cell r="G955" t="str">
            <v>442</v>
          </cell>
          <cell r="I955">
            <v>568348073.05999994</v>
          </cell>
        </row>
        <row r="956">
          <cell r="A956" t="str">
            <v>506SNPPS</v>
          </cell>
          <cell r="B956" t="str">
            <v>506</v>
          </cell>
          <cell r="D956">
            <v>51029619.100000001</v>
          </cell>
          <cell r="F956" t="str">
            <v>442UT</v>
          </cell>
          <cell r="G956" t="str">
            <v>442</v>
          </cell>
          <cell r="I956">
            <v>979839416.27999997</v>
          </cell>
        </row>
        <row r="957">
          <cell r="A957" t="str">
            <v>506SSGCH</v>
          </cell>
          <cell r="B957" t="str">
            <v>506</v>
          </cell>
          <cell r="D957">
            <v>1677540.12</v>
          </cell>
          <cell r="F957" t="str">
            <v>442WA</v>
          </cell>
          <cell r="G957" t="str">
            <v>442</v>
          </cell>
          <cell r="I957">
            <v>157346126.92999899</v>
          </cell>
        </row>
        <row r="958">
          <cell r="A958" t="str">
            <v>507SNPPS</v>
          </cell>
          <cell r="B958" t="str">
            <v>507</v>
          </cell>
          <cell r="D958">
            <v>277030.59000000003</v>
          </cell>
          <cell r="F958" t="str">
            <v>442WYP</v>
          </cell>
          <cell r="G958" t="str">
            <v>442</v>
          </cell>
          <cell r="I958">
            <v>394491330.32999903</v>
          </cell>
        </row>
        <row r="959">
          <cell r="A959" t="str">
            <v>507SSGCH</v>
          </cell>
          <cell r="B959" t="str">
            <v>507</v>
          </cell>
          <cell r="D959">
            <v>623.22</v>
          </cell>
          <cell r="F959" t="str">
            <v>442WYU</v>
          </cell>
          <cell r="G959" t="str">
            <v>442</v>
          </cell>
          <cell r="I959">
            <v>93289096.680000007</v>
          </cell>
        </row>
        <row r="960">
          <cell r="A960" t="str">
            <v>510SNPPS</v>
          </cell>
          <cell r="B960" t="str">
            <v>510</v>
          </cell>
          <cell r="D960">
            <v>4356102.55</v>
          </cell>
          <cell r="F960" t="str">
            <v>444CA</v>
          </cell>
          <cell r="G960" t="str">
            <v>444</v>
          </cell>
          <cell r="I960">
            <v>433593.09</v>
          </cell>
        </row>
        <row r="961">
          <cell r="A961" t="str">
            <v>510SSGCH</v>
          </cell>
          <cell r="B961" t="str">
            <v>510</v>
          </cell>
          <cell r="D961">
            <v>2009197.5</v>
          </cell>
          <cell r="F961" t="str">
            <v>444ID</v>
          </cell>
          <cell r="G961" t="str">
            <v>444</v>
          </cell>
          <cell r="I961">
            <v>498327.05</v>
          </cell>
        </row>
        <row r="962">
          <cell r="A962" t="str">
            <v>511SNPPS</v>
          </cell>
          <cell r="B962" t="str">
            <v>511</v>
          </cell>
          <cell r="D962">
            <v>22951083.7099999</v>
          </cell>
          <cell r="F962" t="str">
            <v>444OR</v>
          </cell>
          <cell r="G962" t="str">
            <v>444</v>
          </cell>
          <cell r="I962">
            <v>6006233.3099999996</v>
          </cell>
        </row>
        <row r="963">
          <cell r="A963" t="str">
            <v>511SSGCH</v>
          </cell>
          <cell r="B963" t="str">
            <v>511</v>
          </cell>
          <cell r="D963">
            <v>645306.12</v>
          </cell>
          <cell r="F963" t="str">
            <v>444UT</v>
          </cell>
          <cell r="G963" t="str">
            <v>444</v>
          </cell>
          <cell r="I963">
            <v>10118431.359999999</v>
          </cell>
        </row>
        <row r="964">
          <cell r="A964" t="str">
            <v>512SNPPS</v>
          </cell>
          <cell r="B964" t="str">
            <v>512</v>
          </cell>
          <cell r="D964">
            <v>104141439.11999901</v>
          </cell>
          <cell r="F964" t="str">
            <v>444WA</v>
          </cell>
          <cell r="G964" t="str">
            <v>444</v>
          </cell>
          <cell r="I964">
            <v>1227696.0900000001</v>
          </cell>
        </row>
        <row r="965">
          <cell r="A965" t="str">
            <v>512SSGCH</v>
          </cell>
          <cell r="B965" t="str">
            <v>512</v>
          </cell>
          <cell r="D965">
            <v>4986755.2300000004</v>
          </cell>
          <cell r="F965" t="str">
            <v>444WYP</v>
          </cell>
          <cell r="G965" t="str">
            <v>444</v>
          </cell>
          <cell r="I965">
            <v>1640993.7</v>
          </cell>
        </row>
        <row r="966">
          <cell r="A966" t="str">
            <v>513SNPPS</v>
          </cell>
          <cell r="B966" t="str">
            <v>513</v>
          </cell>
          <cell r="D966">
            <v>39206700.9799999</v>
          </cell>
          <cell r="F966" t="str">
            <v>444WYU</v>
          </cell>
          <cell r="G966" t="str">
            <v>444</v>
          </cell>
          <cell r="I966">
            <v>484303.71</v>
          </cell>
        </row>
        <row r="967">
          <cell r="A967" t="str">
            <v>513SSGCH</v>
          </cell>
          <cell r="B967" t="str">
            <v>513</v>
          </cell>
          <cell r="D967">
            <v>692107.01</v>
          </cell>
          <cell r="F967" t="str">
            <v>445UT</v>
          </cell>
          <cell r="G967" t="str">
            <v>445</v>
          </cell>
          <cell r="I967">
            <v>19305829.68</v>
          </cell>
        </row>
        <row r="968">
          <cell r="A968" t="str">
            <v>514SNPPS</v>
          </cell>
          <cell r="B968" t="str">
            <v>514</v>
          </cell>
          <cell r="D968">
            <v>11249895.8999999</v>
          </cell>
          <cell r="F968" t="str">
            <v>447FERC</v>
          </cell>
          <cell r="G968" t="str">
            <v>447</v>
          </cell>
          <cell r="I968">
            <v>8653248.6300000008</v>
          </cell>
        </row>
        <row r="969">
          <cell r="A969" t="str">
            <v>514SSGCH</v>
          </cell>
          <cell r="B969" t="str">
            <v>514</v>
          </cell>
          <cell r="D969">
            <v>2069411.73</v>
          </cell>
          <cell r="F969" t="str">
            <v>447NPCSE</v>
          </cell>
          <cell r="G969" t="str">
            <v>447NPC</v>
          </cell>
          <cell r="I969">
            <v>821829</v>
          </cell>
        </row>
        <row r="970">
          <cell r="A970" t="str">
            <v>535SNPPH-P</v>
          </cell>
          <cell r="B970" t="str">
            <v>535</v>
          </cell>
          <cell r="D970">
            <v>4810569.3063251507</v>
          </cell>
          <cell r="F970" t="str">
            <v>447NPCSG</v>
          </cell>
          <cell r="G970" t="str">
            <v>447NPC</v>
          </cell>
          <cell r="I970">
            <v>341272115.95999902</v>
          </cell>
        </row>
        <row r="971">
          <cell r="A971" t="str">
            <v>535SNPPH-U</v>
          </cell>
          <cell r="B971" t="str">
            <v>535</v>
          </cell>
          <cell r="D971">
            <v>-1023566.2863251512</v>
          </cell>
          <cell r="F971" t="str">
            <v>447OR</v>
          </cell>
          <cell r="G971" t="str">
            <v>447</v>
          </cell>
          <cell r="I971">
            <v>1017847.63</v>
          </cell>
        </row>
        <row r="972">
          <cell r="A972" t="str">
            <v>536SNPPH-P</v>
          </cell>
          <cell r="B972" t="str">
            <v>536</v>
          </cell>
          <cell r="D972">
            <v>257504.4</v>
          </cell>
          <cell r="F972" t="str">
            <v>447SG</v>
          </cell>
          <cell r="G972" t="str">
            <v>447</v>
          </cell>
          <cell r="I972">
            <v>0</v>
          </cell>
        </row>
        <row r="973">
          <cell r="A973" t="str">
            <v>537SNPPH-P</v>
          </cell>
          <cell r="B973" t="str">
            <v>537</v>
          </cell>
          <cell r="D973">
            <v>3435505.4698824165</v>
          </cell>
          <cell r="F973" t="str">
            <v>447WYP</v>
          </cell>
          <cell r="G973" t="str">
            <v>447</v>
          </cell>
          <cell r="I973">
            <v>27328.07</v>
          </cell>
        </row>
        <row r="974">
          <cell r="A974" t="str">
            <v>537SNPPH-U</v>
          </cell>
          <cell r="B974" t="str">
            <v>537</v>
          </cell>
          <cell r="D974">
            <v>261176.22011758317</v>
          </cell>
          <cell r="F974" t="str">
            <v>450CA</v>
          </cell>
          <cell r="G974" t="str">
            <v>450</v>
          </cell>
          <cell r="I974">
            <v>276626.33</v>
          </cell>
        </row>
        <row r="975">
          <cell r="A975" t="str">
            <v>539SNPPH-P</v>
          </cell>
          <cell r="B975" t="str">
            <v>539</v>
          </cell>
          <cell r="D975">
            <v>17115197.601453502</v>
          </cell>
          <cell r="F975" t="str">
            <v>450ID</v>
          </cell>
          <cell r="G975" t="str">
            <v>450</v>
          </cell>
          <cell r="I975">
            <v>416070.58</v>
          </cell>
        </row>
        <row r="976">
          <cell r="A976" t="str">
            <v>539SNPPH-U</v>
          </cell>
          <cell r="B976" t="str">
            <v>539</v>
          </cell>
          <cell r="D976">
            <v>7285781.0885464996</v>
          </cell>
          <cell r="F976" t="str">
            <v>450OR</v>
          </cell>
          <cell r="G976" t="str">
            <v>450</v>
          </cell>
          <cell r="I976">
            <v>3509392.45</v>
          </cell>
        </row>
        <row r="977">
          <cell r="A977" t="str">
            <v>540SNPPH-P</v>
          </cell>
          <cell r="B977" t="str">
            <v>540</v>
          </cell>
          <cell r="D977">
            <v>-412943.8</v>
          </cell>
          <cell r="F977" t="str">
            <v>450UT</v>
          </cell>
          <cell r="G977" t="str">
            <v>450</v>
          </cell>
          <cell r="I977">
            <v>2983752.94</v>
          </cell>
        </row>
        <row r="978">
          <cell r="A978" t="str">
            <v>540SNPPH-U</v>
          </cell>
          <cell r="B978" t="str">
            <v>540</v>
          </cell>
          <cell r="D978">
            <v>8439.41</v>
          </cell>
          <cell r="F978" t="str">
            <v>450WA</v>
          </cell>
          <cell r="G978" t="str">
            <v>450</v>
          </cell>
          <cell r="I978">
            <v>643684.06999999995</v>
          </cell>
        </row>
        <row r="979">
          <cell r="A979" t="str">
            <v>541SNPPH-P</v>
          </cell>
          <cell r="B979" t="str">
            <v>541</v>
          </cell>
          <cell r="D979">
            <v>1890.95</v>
          </cell>
          <cell r="F979" t="str">
            <v>450WYP</v>
          </cell>
          <cell r="G979" t="str">
            <v>450</v>
          </cell>
          <cell r="I979">
            <v>510586.01</v>
          </cell>
        </row>
        <row r="980">
          <cell r="A980" t="str">
            <v>542SNPPH-P</v>
          </cell>
          <cell r="B980" t="str">
            <v>542</v>
          </cell>
          <cell r="D980">
            <v>858900.31</v>
          </cell>
          <cell r="F980" t="str">
            <v>450WYU</v>
          </cell>
          <cell r="G980" t="str">
            <v>450</v>
          </cell>
          <cell r="I980">
            <v>105792.33</v>
          </cell>
        </row>
        <row r="981">
          <cell r="A981" t="str">
            <v>542SNPPH-U</v>
          </cell>
          <cell r="B981" t="str">
            <v>542</v>
          </cell>
          <cell r="D981">
            <v>171218.52</v>
          </cell>
          <cell r="F981" t="str">
            <v>451CA</v>
          </cell>
          <cell r="G981" t="str">
            <v>451</v>
          </cell>
          <cell r="I981">
            <v>58048.76</v>
          </cell>
        </row>
        <row r="982">
          <cell r="A982" t="str">
            <v>543SNPPH-P</v>
          </cell>
          <cell r="B982" t="str">
            <v>543</v>
          </cell>
          <cell r="D982">
            <v>1754987.76</v>
          </cell>
          <cell r="F982" t="str">
            <v>451ID</v>
          </cell>
          <cell r="G982" t="str">
            <v>451</v>
          </cell>
          <cell r="I982">
            <v>95901.19</v>
          </cell>
        </row>
        <row r="983">
          <cell r="A983" t="str">
            <v>543SNPPH-U</v>
          </cell>
          <cell r="B983" t="str">
            <v>543</v>
          </cell>
          <cell r="D983">
            <v>675124.73</v>
          </cell>
          <cell r="F983" t="str">
            <v>451OR</v>
          </cell>
          <cell r="G983" t="str">
            <v>451</v>
          </cell>
          <cell r="I983">
            <v>1225005.82</v>
          </cell>
        </row>
        <row r="984">
          <cell r="A984" t="str">
            <v>544SNPPH-P</v>
          </cell>
          <cell r="B984" t="str">
            <v>544</v>
          </cell>
          <cell r="D984">
            <v>2117531.79</v>
          </cell>
          <cell r="F984" t="str">
            <v>451SO</v>
          </cell>
          <cell r="G984" t="str">
            <v>451</v>
          </cell>
          <cell r="I984">
            <v>1199.47</v>
          </cell>
        </row>
        <row r="985">
          <cell r="A985" t="str">
            <v>544SNPPH-U</v>
          </cell>
          <cell r="B985" t="str">
            <v>544</v>
          </cell>
          <cell r="D985">
            <v>436216.76</v>
          </cell>
          <cell r="F985" t="str">
            <v>451UT</v>
          </cell>
          <cell r="G985" t="str">
            <v>451</v>
          </cell>
          <cell r="I985">
            <v>4068683.98</v>
          </cell>
        </row>
        <row r="986">
          <cell r="A986" t="str">
            <v>545SNPPH-P</v>
          </cell>
          <cell r="B986" t="str">
            <v>545</v>
          </cell>
          <cell r="D986">
            <v>2152266.7707244097</v>
          </cell>
          <cell r="F986" t="str">
            <v>451WA</v>
          </cell>
          <cell r="G986" t="str">
            <v>451</v>
          </cell>
          <cell r="I986">
            <v>176642.92</v>
          </cell>
        </row>
        <row r="987">
          <cell r="A987" t="str">
            <v>545SNPPH-U</v>
          </cell>
          <cell r="B987" t="str">
            <v>545</v>
          </cell>
          <cell r="D987">
            <v>809414.16927559034</v>
          </cell>
          <cell r="F987" t="str">
            <v>451WYP</v>
          </cell>
          <cell r="G987" t="str">
            <v>451</v>
          </cell>
          <cell r="I987">
            <v>345266.58</v>
          </cell>
        </row>
        <row r="988">
          <cell r="A988" t="str">
            <v>546SNPPO</v>
          </cell>
          <cell r="B988" t="str">
            <v>546</v>
          </cell>
          <cell r="D988">
            <v>429811.1</v>
          </cell>
          <cell r="F988" t="str">
            <v>451WYU</v>
          </cell>
          <cell r="G988" t="str">
            <v>451</v>
          </cell>
          <cell r="I988">
            <v>232757.98</v>
          </cell>
        </row>
        <row r="989">
          <cell r="A989" t="str">
            <v>547NPCSE</v>
          </cell>
          <cell r="B989" t="str">
            <v>547NPC</v>
          </cell>
          <cell r="D989">
            <v>355560076.27999997</v>
          </cell>
          <cell r="F989" t="str">
            <v>453SG</v>
          </cell>
          <cell r="G989" t="str">
            <v>453</v>
          </cell>
          <cell r="I989">
            <v>94873.7</v>
          </cell>
        </row>
        <row r="990">
          <cell r="A990" t="str">
            <v>547NPCSSECT</v>
          </cell>
          <cell r="B990" t="str">
            <v>547NPC</v>
          </cell>
          <cell r="D990">
            <v>11760825.890000001</v>
          </cell>
          <cell r="F990" t="str">
            <v>454CA</v>
          </cell>
          <cell r="G990" t="str">
            <v>454</v>
          </cell>
          <cell r="I990">
            <v>549104.51</v>
          </cell>
        </row>
        <row r="991">
          <cell r="A991" t="str">
            <v>548SNPPO</v>
          </cell>
          <cell r="B991" t="str">
            <v>548</v>
          </cell>
          <cell r="D991">
            <v>14419959.449999999</v>
          </cell>
          <cell r="F991" t="str">
            <v>454ID</v>
          </cell>
          <cell r="G991" t="str">
            <v>454</v>
          </cell>
          <cell r="I991">
            <v>195817.96</v>
          </cell>
        </row>
        <row r="992">
          <cell r="A992" t="str">
            <v>548SSGCT</v>
          </cell>
          <cell r="B992" t="str">
            <v>548</v>
          </cell>
          <cell r="D992">
            <v>948474.52</v>
          </cell>
          <cell r="F992" t="str">
            <v>454OR</v>
          </cell>
          <cell r="G992" t="str">
            <v>454</v>
          </cell>
          <cell r="I992">
            <v>5166499.8600000003</v>
          </cell>
        </row>
        <row r="993">
          <cell r="A993" t="str">
            <v>549SNPPO</v>
          </cell>
          <cell r="B993" t="str">
            <v>549</v>
          </cell>
          <cell r="D993">
            <v>4436535.1900000004</v>
          </cell>
          <cell r="F993" t="str">
            <v>454SG</v>
          </cell>
          <cell r="G993" t="str">
            <v>454</v>
          </cell>
          <cell r="I993">
            <v>5759514.9900000002</v>
          </cell>
        </row>
        <row r="994">
          <cell r="A994" t="str">
            <v>549SNPPO-W</v>
          </cell>
          <cell r="B994" t="str">
            <v>549</v>
          </cell>
          <cell r="D994">
            <v>16853095.629999898</v>
          </cell>
          <cell r="F994" t="str">
            <v>454SO</v>
          </cell>
          <cell r="G994" t="str">
            <v>454</v>
          </cell>
          <cell r="I994">
            <v>3558706.68</v>
          </cell>
        </row>
        <row r="995">
          <cell r="A995" t="str">
            <v>550SNPPO</v>
          </cell>
          <cell r="B995" t="str">
            <v>550</v>
          </cell>
          <cell r="D995">
            <v>276397.40000000002</v>
          </cell>
          <cell r="F995" t="str">
            <v>454UT</v>
          </cell>
          <cell r="G995" t="str">
            <v>454</v>
          </cell>
          <cell r="I995">
            <v>3449397.26</v>
          </cell>
        </row>
        <row r="996">
          <cell r="A996" t="str">
            <v>550SNPPO-W</v>
          </cell>
          <cell r="B996" t="str">
            <v>550</v>
          </cell>
          <cell r="D996">
            <v>3977470.21</v>
          </cell>
          <cell r="F996" t="str">
            <v>454WA</v>
          </cell>
          <cell r="G996" t="str">
            <v>454</v>
          </cell>
          <cell r="I996">
            <v>1090373.51</v>
          </cell>
        </row>
        <row r="997">
          <cell r="A997" t="str">
            <v>552SNPPO</v>
          </cell>
          <cell r="B997" t="str">
            <v>552</v>
          </cell>
          <cell r="D997">
            <v>2790017.66</v>
          </cell>
          <cell r="F997" t="str">
            <v>454WYP</v>
          </cell>
          <cell r="G997" t="str">
            <v>454</v>
          </cell>
          <cell r="I997">
            <v>380720.65</v>
          </cell>
        </row>
        <row r="998">
          <cell r="A998" t="str">
            <v>552SSGCT</v>
          </cell>
          <cell r="B998" t="str">
            <v>552</v>
          </cell>
          <cell r="D998">
            <v>148930.37</v>
          </cell>
          <cell r="F998" t="str">
            <v>454WYU</v>
          </cell>
          <cell r="G998" t="str">
            <v>454</v>
          </cell>
          <cell r="I998">
            <v>19229.73</v>
          </cell>
        </row>
        <row r="999">
          <cell r="A999" t="str">
            <v>553SNPPO</v>
          </cell>
          <cell r="B999" t="str">
            <v>553</v>
          </cell>
          <cell r="D999">
            <v>6686859.6299999999</v>
          </cell>
          <cell r="F999" t="str">
            <v>456CA</v>
          </cell>
          <cell r="G999" t="str">
            <v>456</v>
          </cell>
          <cell r="I999">
            <v>1785661.39</v>
          </cell>
        </row>
        <row r="1000">
          <cell r="A1000" t="str">
            <v>553SNPPO-W</v>
          </cell>
          <cell r="B1000" t="str">
            <v>553</v>
          </cell>
          <cell r="D1000">
            <v>3299935.19</v>
          </cell>
          <cell r="F1000" t="str">
            <v>456ID</v>
          </cell>
          <cell r="G1000" t="str">
            <v>456</v>
          </cell>
          <cell r="I1000">
            <v>5356975.0999999996</v>
          </cell>
        </row>
        <row r="1001">
          <cell r="A1001" t="str">
            <v>553SSGCT</v>
          </cell>
          <cell r="B1001" t="str">
            <v>553</v>
          </cell>
          <cell r="D1001">
            <v>931802.27</v>
          </cell>
          <cell r="F1001" t="str">
            <v>456OR</v>
          </cell>
          <cell r="G1001" t="str">
            <v>456</v>
          </cell>
          <cell r="I1001">
            <v>22316839.41</v>
          </cell>
        </row>
        <row r="1002">
          <cell r="A1002" t="str">
            <v>554SNPPO</v>
          </cell>
          <cell r="B1002" t="str">
            <v>554</v>
          </cell>
          <cell r="D1002">
            <v>1064214.6200000001</v>
          </cell>
          <cell r="F1002" t="str">
            <v>456OTHER</v>
          </cell>
          <cell r="G1002" t="str">
            <v>456</v>
          </cell>
          <cell r="I1002">
            <v>-32947411.530000001</v>
          </cell>
        </row>
        <row r="1003">
          <cell r="A1003" t="str">
            <v>554SNPPO-W</v>
          </cell>
          <cell r="B1003" t="str">
            <v>554</v>
          </cell>
          <cell r="D1003">
            <v>3459131.74</v>
          </cell>
          <cell r="F1003" t="str">
            <v>456SE</v>
          </cell>
          <cell r="G1003" t="str">
            <v>456</v>
          </cell>
          <cell r="I1003">
            <v>11310452.43</v>
          </cell>
        </row>
        <row r="1004">
          <cell r="A1004" t="str">
            <v>554SSGCT</v>
          </cell>
          <cell r="B1004" t="str">
            <v>554</v>
          </cell>
          <cell r="D1004">
            <v>260389.57</v>
          </cell>
          <cell r="F1004" t="str">
            <v>456SG</v>
          </cell>
          <cell r="G1004" t="str">
            <v>456</v>
          </cell>
          <cell r="I1004">
            <v>163557210.59999999</v>
          </cell>
        </row>
        <row r="1005">
          <cell r="A1005" t="str">
            <v>555ID</v>
          </cell>
          <cell r="B1005" t="str">
            <v>555</v>
          </cell>
          <cell r="D1005">
            <v>-1270838.21</v>
          </cell>
          <cell r="F1005" t="str">
            <v>456SO</v>
          </cell>
          <cell r="G1005" t="str">
            <v>456</v>
          </cell>
          <cell r="I1005">
            <v>142330.17000000001</v>
          </cell>
        </row>
        <row r="1006">
          <cell r="A1006" t="str">
            <v>555NPCSE</v>
          </cell>
          <cell r="B1006" t="str">
            <v>555NPC</v>
          </cell>
          <cell r="D1006">
            <v>28314560.780000001</v>
          </cell>
          <cell r="F1006" t="str">
            <v>456UT</v>
          </cell>
          <cell r="G1006" t="str">
            <v>456</v>
          </cell>
          <cell r="I1006">
            <v>49200900.219999902</v>
          </cell>
        </row>
        <row r="1007">
          <cell r="A1007" t="str">
            <v>555NPCSG</v>
          </cell>
          <cell r="B1007" t="str">
            <v>555NPC</v>
          </cell>
          <cell r="D1007">
            <v>406701707.19999999</v>
          </cell>
          <cell r="F1007" t="str">
            <v>456WA</v>
          </cell>
          <cell r="G1007" t="str">
            <v>456</v>
          </cell>
          <cell r="I1007">
            <v>8831494</v>
          </cell>
        </row>
        <row r="1008">
          <cell r="A1008" t="str">
            <v>555OR</v>
          </cell>
          <cell r="B1008" t="str">
            <v>555</v>
          </cell>
          <cell r="D1008">
            <v>-27060767.289999899</v>
          </cell>
          <cell r="F1008" t="str">
            <v>456WYP</v>
          </cell>
          <cell r="G1008" t="str">
            <v>456</v>
          </cell>
          <cell r="I1008">
            <v>4092848.5</v>
          </cell>
        </row>
        <row r="1009">
          <cell r="A1009" t="str">
            <v>555WA</v>
          </cell>
          <cell r="B1009" t="str">
            <v>555</v>
          </cell>
          <cell r="D1009">
            <v>-8423394.8999999892</v>
          </cell>
          <cell r="F1009" t="str">
            <v>456WYU</v>
          </cell>
          <cell r="G1009" t="str">
            <v>456</v>
          </cell>
          <cell r="I1009">
            <v>24394.41</v>
          </cell>
        </row>
        <row r="1010">
          <cell r="A1010" t="str">
            <v>556SG</v>
          </cell>
          <cell r="B1010" t="str">
            <v>556</v>
          </cell>
          <cell r="D1010">
            <v>1744114.44</v>
          </cell>
          <cell r="F1010" t="str">
            <v>500SNPPS</v>
          </cell>
          <cell r="G1010" t="str">
            <v>500</v>
          </cell>
          <cell r="I1010">
            <v>17070212.140000001</v>
          </cell>
        </row>
        <row r="1011">
          <cell r="A1011" t="str">
            <v>557ID</v>
          </cell>
          <cell r="B1011" t="str">
            <v>557</v>
          </cell>
          <cell r="D1011">
            <v>-32973.24</v>
          </cell>
          <cell r="F1011" t="str">
            <v>500SSGCH</v>
          </cell>
          <cell r="G1011" t="str">
            <v>500</v>
          </cell>
          <cell r="I1011">
            <v>2321399.64</v>
          </cell>
        </row>
        <row r="1012">
          <cell r="A1012" t="str">
            <v>557OR</v>
          </cell>
          <cell r="B1012" t="str">
            <v>557</v>
          </cell>
          <cell r="D1012">
            <v>-53813.04</v>
          </cell>
          <cell r="F1012" t="str">
            <v>501NPCID</v>
          </cell>
          <cell r="G1012" t="str">
            <v>501NPC</v>
          </cell>
          <cell r="I1012">
            <v>73044.710000000006</v>
          </cell>
        </row>
        <row r="1013">
          <cell r="A1013" t="str">
            <v>557SE</v>
          </cell>
          <cell r="B1013" t="str">
            <v>557</v>
          </cell>
          <cell r="D1013">
            <v>4237175.62</v>
          </cell>
          <cell r="F1013" t="str">
            <v>501NPCSE</v>
          </cell>
          <cell r="G1013" t="str">
            <v>501NPC</v>
          </cell>
          <cell r="I1013">
            <v>631259025.21000004</v>
          </cell>
        </row>
        <row r="1014">
          <cell r="A1014" t="str">
            <v>557SG</v>
          </cell>
          <cell r="B1014" t="str">
            <v>557</v>
          </cell>
          <cell r="D1014">
            <v>59223158.719999902</v>
          </cell>
          <cell r="F1014" t="str">
            <v>501NPCSSECH</v>
          </cell>
          <cell r="G1014" t="str">
            <v>501NPC</v>
          </cell>
          <cell r="I1014">
            <v>51808627.090000004</v>
          </cell>
        </row>
        <row r="1015">
          <cell r="A1015" t="str">
            <v>557SGCT</v>
          </cell>
          <cell r="B1015" t="str">
            <v>557</v>
          </cell>
          <cell r="D1015">
            <v>1122425.04</v>
          </cell>
          <cell r="F1015" t="str">
            <v>501NPCWYP</v>
          </cell>
          <cell r="G1015" t="str">
            <v>501NPC</v>
          </cell>
          <cell r="I1015">
            <v>177899.09</v>
          </cell>
        </row>
        <row r="1016">
          <cell r="A1016" t="str">
            <v>557WA</v>
          </cell>
          <cell r="B1016" t="str">
            <v>557</v>
          </cell>
          <cell r="D1016">
            <v>-97006.2</v>
          </cell>
          <cell r="F1016" t="str">
            <v>501SE</v>
          </cell>
          <cell r="G1016" t="str">
            <v>501</v>
          </cell>
          <cell r="I1016">
            <v>18026897.460000001</v>
          </cell>
        </row>
        <row r="1017">
          <cell r="A1017" t="str">
            <v>560SNPT</v>
          </cell>
          <cell r="B1017" t="str">
            <v>560</v>
          </cell>
          <cell r="D1017">
            <v>5689656.5199999996</v>
          </cell>
          <cell r="F1017" t="str">
            <v>501SSECH</v>
          </cell>
          <cell r="G1017" t="str">
            <v>501</v>
          </cell>
          <cell r="I1017">
            <v>2953612.8799999901</v>
          </cell>
        </row>
        <row r="1018">
          <cell r="A1018" t="str">
            <v>561SNPT</v>
          </cell>
          <cell r="B1018" t="str">
            <v>561</v>
          </cell>
          <cell r="D1018">
            <v>9748552.0299999993</v>
          </cell>
          <cell r="F1018" t="str">
            <v>502SNPPS</v>
          </cell>
          <cell r="G1018" t="str">
            <v>502</v>
          </cell>
          <cell r="I1018">
            <v>29674171.349999901</v>
          </cell>
        </row>
        <row r="1019">
          <cell r="A1019" t="str">
            <v>562SNPT</v>
          </cell>
          <cell r="B1019" t="str">
            <v>562</v>
          </cell>
          <cell r="D1019">
            <v>2647394.9</v>
          </cell>
          <cell r="F1019" t="str">
            <v>502SSGCH</v>
          </cell>
          <cell r="G1019" t="str">
            <v>502</v>
          </cell>
          <cell r="I1019">
            <v>8463931.4299999997</v>
          </cell>
        </row>
        <row r="1020">
          <cell r="A1020" t="str">
            <v>563SNPT</v>
          </cell>
          <cell r="B1020" t="str">
            <v>563</v>
          </cell>
          <cell r="D1020">
            <v>259051.02</v>
          </cell>
          <cell r="F1020" t="str">
            <v>503NPCSE</v>
          </cell>
          <cell r="G1020" t="str">
            <v>503NPC</v>
          </cell>
          <cell r="I1020">
            <v>3583830.11</v>
          </cell>
        </row>
        <row r="1021">
          <cell r="A1021" t="str">
            <v>565NPCSE</v>
          </cell>
          <cell r="B1021" t="str">
            <v>565NPC</v>
          </cell>
          <cell r="D1021">
            <v>8251909.6500000004</v>
          </cell>
          <cell r="F1021" t="str">
            <v>505SNPPS</v>
          </cell>
          <cell r="G1021" t="str">
            <v>505</v>
          </cell>
          <cell r="I1021">
            <v>3046808.55</v>
          </cell>
        </row>
        <row r="1022">
          <cell r="A1022" t="str">
            <v>565NPCSG</v>
          </cell>
          <cell r="B1022" t="str">
            <v>565NPC</v>
          </cell>
          <cell r="D1022">
            <v>129982944.529999</v>
          </cell>
          <cell r="F1022" t="str">
            <v>505SSGCH</v>
          </cell>
          <cell r="G1022" t="str">
            <v>505</v>
          </cell>
          <cell r="I1022">
            <v>1143719.3400000001</v>
          </cell>
        </row>
        <row r="1023">
          <cell r="A1023" t="str">
            <v>566SNPT</v>
          </cell>
          <cell r="B1023" t="str">
            <v>566</v>
          </cell>
          <cell r="D1023">
            <v>3568851.21999999</v>
          </cell>
          <cell r="F1023" t="str">
            <v>506SNPPS</v>
          </cell>
          <cell r="G1023" t="str">
            <v>506</v>
          </cell>
          <cell r="I1023">
            <v>51029619.100000001</v>
          </cell>
        </row>
        <row r="1024">
          <cell r="A1024" t="str">
            <v>567SNPT</v>
          </cell>
          <cell r="B1024" t="str">
            <v>567</v>
          </cell>
          <cell r="D1024">
            <v>2549553.3199999998</v>
          </cell>
          <cell r="F1024" t="str">
            <v>506SSGCH</v>
          </cell>
          <cell r="G1024" t="str">
            <v>506</v>
          </cell>
          <cell r="I1024">
            <v>1677540.12</v>
          </cell>
        </row>
        <row r="1025">
          <cell r="A1025" t="str">
            <v>568SNPT</v>
          </cell>
          <cell r="B1025" t="str">
            <v>568</v>
          </cell>
          <cell r="D1025">
            <v>2060725.7</v>
          </cell>
          <cell r="F1025" t="str">
            <v>507SNPPS</v>
          </cell>
          <cell r="G1025" t="str">
            <v>507</v>
          </cell>
          <cell r="I1025">
            <v>277030.59000000003</v>
          </cell>
        </row>
        <row r="1026">
          <cell r="A1026" t="str">
            <v>569SNPT</v>
          </cell>
          <cell r="B1026" t="str">
            <v>569</v>
          </cell>
          <cell r="D1026">
            <v>4579242.7699999996</v>
          </cell>
          <cell r="F1026" t="str">
            <v>507SSGCH</v>
          </cell>
          <cell r="G1026" t="str">
            <v>507</v>
          </cell>
          <cell r="I1026">
            <v>623.22</v>
          </cell>
        </row>
        <row r="1027">
          <cell r="A1027" t="str">
            <v>570SNPT</v>
          </cell>
          <cell r="B1027" t="str">
            <v>570</v>
          </cell>
          <cell r="D1027">
            <v>11231342.560000001</v>
          </cell>
          <cell r="F1027" t="str">
            <v>510SNPPS</v>
          </cell>
          <cell r="G1027" t="str">
            <v>510</v>
          </cell>
          <cell r="I1027">
            <v>4356102.55</v>
          </cell>
        </row>
        <row r="1028">
          <cell r="A1028" t="str">
            <v>571SNPT</v>
          </cell>
          <cell r="B1028" t="str">
            <v>571</v>
          </cell>
          <cell r="D1028">
            <v>22369881.219999898</v>
          </cell>
          <cell r="F1028" t="str">
            <v>510SSGCH</v>
          </cell>
          <cell r="G1028" t="str">
            <v>510</v>
          </cell>
          <cell r="I1028">
            <v>2009197.5</v>
          </cell>
        </row>
        <row r="1029">
          <cell r="A1029" t="str">
            <v>572SNPT</v>
          </cell>
          <cell r="B1029" t="str">
            <v>572</v>
          </cell>
          <cell r="D1029">
            <v>169531.16</v>
          </cell>
          <cell r="F1029" t="str">
            <v>511SNPPS</v>
          </cell>
          <cell r="G1029" t="str">
            <v>511</v>
          </cell>
          <cell r="I1029">
            <v>22951083.7099999</v>
          </cell>
        </row>
        <row r="1030">
          <cell r="A1030" t="str">
            <v>573SNPT</v>
          </cell>
          <cell r="B1030" t="str">
            <v>573</v>
          </cell>
          <cell r="D1030">
            <v>1607371.77</v>
          </cell>
          <cell r="F1030" t="str">
            <v>511SSGCH</v>
          </cell>
          <cell r="G1030" t="str">
            <v>511</v>
          </cell>
          <cell r="I1030">
            <v>645306.12</v>
          </cell>
        </row>
        <row r="1031">
          <cell r="A1031" t="str">
            <v>580CA</v>
          </cell>
          <cell r="B1031" t="str">
            <v>580</v>
          </cell>
          <cell r="D1031">
            <v>33814.31</v>
          </cell>
          <cell r="F1031" t="str">
            <v>512SNPPS</v>
          </cell>
          <cell r="G1031" t="str">
            <v>512</v>
          </cell>
          <cell r="I1031">
            <v>104141439.11999901</v>
          </cell>
        </row>
        <row r="1032">
          <cell r="A1032" t="str">
            <v>580ID</v>
          </cell>
          <cell r="B1032" t="str">
            <v>580</v>
          </cell>
          <cell r="D1032">
            <v>-35961.82</v>
          </cell>
          <cell r="F1032" t="str">
            <v>512SSGCH</v>
          </cell>
          <cell r="G1032" t="str">
            <v>512</v>
          </cell>
          <cell r="I1032">
            <v>4986755.2300000004</v>
          </cell>
        </row>
        <row r="1033">
          <cell r="A1033" t="str">
            <v>580OR</v>
          </cell>
          <cell r="B1033" t="str">
            <v>580</v>
          </cell>
          <cell r="D1033">
            <v>35247.370000000003</v>
          </cell>
          <cell r="F1033" t="str">
            <v>513SNPPS</v>
          </cell>
          <cell r="G1033" t="str">
            <v>513</v>
          </cell>
          <cell r="I1033">
            <v>39206700.9799999</v>
          </cell>
        </row>
        <row r="1034">
          <cell r="A1034" t="str">
            <v>580SNPD</v>
          </cell>
          <cell r="B1034" t="str">
            <v>580</v>
          </cell>
          <cell r="D1034">
            <v>14770333.8999999</v>
          </cell>
          <cell r="F1034" t="str">
            <v>513SSGCH</v>
          </cell>
          <cell r="G1034" t="str">
            <v>513</v>
          </cell>
          <cell r="I1034">
            <v>692107.01</v>
          </cell>
        </row>
        <row r="1035">
          <cell r="A1035" t="str">
            <v>580UT</v>
          </cell>
          <cell r="B1035" t="str">
            <v>580</v>
          </cell>
          <cell r="D1035">
            <v>42638.04</v>
          </cell>
          <cell r="F1035" t="str">
            <v>514SNPPS</v>
          </cell>
          <cell r="G1035" t="str">
            <v>514</v>
          </cell>
          <cell r="I1035">
            <v>11249895.8999999</v>
          </cell>
        </row>
        <row r="1036">
          <cell r="A1036" t="str">
            <v>580WA</v>
          </cell>
          <cell r="B1036" t="str">
            <v>580</v>
          </cell>
          <cell r="D1036">
            <v>29749.63</v>
          </cell>
          <cell r="F1036" t="str">
            <v>514SSGCH</v>
          </cell>
          <cell r="G1036" t="str">
            <v>514</v>
          </cell>
          <cell r="I1036">
            <v>2069411.73</v>
          </cell>
        </row>
        <row r="1037">
          <cell r="A1037" t="str">
            <v>580WYP</v>
          </cell>
          <cell r="B1037" t="str">
            <v>580</v>
          </cell>
          <cell r="D1037">
            <v>-10617.59</v>
          </cell>
          <cell r="F1037" t="str">
            <v>535SNPPH-P</v>
          </cell>
          <cell r="G1037" t="str">
            <v>535</v>
          </cell>
          <cell r="I1037">
            <v>4810569.3063251507</v>
          </cell>
        </row>
        <row r="1038">
          <cell r="A1038" t="str">
            <v>581SNPD</v>
          </cell>
          <cell r="B1038" t="str">
            <v>581</v>
          </cell>
          <cell r="D1038">
            <v>13254105.329999899</v>
          </cell>
          <cell r="F1038" t="str">
            <v>535SNPPH-U</v>
          </cell>
          <cell r="G1038" t="str">
            <v>535</v>
          </cell>
          <cell r="I1038">
            <v>-1023566.2863251512</v>
          </cell>
        </row>
        <row r="1039">
          <cell r="A1039" t="str">
            <v>582CA</v>
          </cell>
          <cell r="B1039" t="str">
            <v>582</v>
          </cell>
          <cell r="D1039">
            <v>64232.33</v>
          </cell>
          <cell r="F1039" t="str">
            <v>536SNPPH-P</v>
          </cell>
          <cell r="G1039" t="str">
            <v>536</v>
          </cell>
          <cell r="I1039">
            <v>257504.4</v>
          </cell>
        </row>
        <row r="1040">
          <cell r="A1040" t="str">
            <v>582ID</v>
          </cell>
          <cell r="B1040" t="str">
            <v>582</v>
          </cell>
          <cell r="D1040">
            <v>292041.01</v>
          </cell>
          <cell r="F1040" t="str">
            <v>537SNPPH-P</v>
          </cell>
          <cell r="G1040" t="str">
            <v>537</v>
          </cell>
          <cell r="I1040">
            <v>3435505.4698824165</v>
          </cell>
        </row>
        <row r="1041">
          <cell r="A1041" t="str">
            <v>582OR</v>
          </cell>
          <cell r="B1041" t="str">
            <v>582</v>
          </cell>
          <cell r="D1041">
            <v>1253875.45</v>
          </cell>
          <cell r="F1041" t="str">
            <v>537SNPPH-U</v>
          </cell>
          <cell r="G1041" t="str">
            <v>537</v>
          </cell>
          <cell r="I1041">
            <v>261176.22011758317</v>
          </cell>
        </row>
        <row r="1042">
          <cell r="A1042" t="str">
            <v>582SNPD</v>
          </cell>
          <cell r="B1042" t="str">
            <v>582</v>
          </cell>
          <cell r="D1042">
            <v>38529.519999999997</v>
          </cell>
          <cell r="F1042" t="str">
            <v>539SNPPH-P</v>
          </cell>
          <cell r="G1042" t="str">
            <v>539</v>
          </cell>
          <cell r="I1042">
            <v>17115197.601453502</v>
          </cell>
        </row>
        <row r="1043">
          <cell r="A1043" t="str">
            <v>582UT</v>
          </cell>
          <cell r="B1043" t="str">
            <v>582</v>
          </cell>
          <cell r="D1043">
            <v>1666474.35</v>
          </cell>
          <cell r="F1043" t="str">
            <v>539SNPPH-U</v>
          </cell>
          <cell r="G1043" t="str">
            <v>539</v>
          </cell>
          <cell r="I1043">
            <v>7285781.0885464996</v>
          </cell>
        </row>
        <row r="1044">
          <cell r="A1044" t="str">
            <v>582WA</v>
          </cell>
          <cell r="B1044" t="str">
            <v>582</v>
          </cell>
          <cell r="D1044">
            <v>260160.26</v>
          </cell>
          <cell r="F1044" t="str">
            <v>540SNPPH-P</v>
          </cell>
          <cell r="G1044" t="str">
            <v>540</v>
          </cell>
          <cell r="I1044">
            <v>-412943.8</v>
          </cell>
        </row>
        <row r="1045">
          <cell r="A1045" t="str">
            <v>582WYP</v>
          </cell>
          <cell r="B1045" t="str">
            <v>582</v>
          </cell>
          <cell r="D1045">
            <v>631225.73</v>
          </cell>
          <cell r="F1045" t="str">
            <v>540SNPPH-U</v>
          </cell>
          <cell r="G1045" t="str">
            <v>540</v>
          </cell>
          <cell r="I1045">
            <v>8439.41</v>
          </cell>
        </row>
        <row r="1046">
          <cell r="A1046" t="str">
            <v>583CA</v>
          </cell>
          <cell r="B1046" t="str">
            <v>583</v>
          </cell>
          <cell r="D1046">
            <v>430764.32</v>
          </cell>
          <cell r="F1046" t="str">
            <v>541SNPPH-P</v>
          </cell>
          <cell r="G1046" t="str">
            <v>541</v>
          </cell>
          <cell r="I1046">
            <v>1890.95</v>
          </cell>
        </row>
        <row r="1047">
          <cell r="A1047" t="str">
            <v>583ID</v>
          </cell>
          <cell r="B1047" t="str">
            <v>583</v>
          </cell>
          <cell r="D1047">
            <v>270324.12</v>
          </cell>
          <cell r="F1047" t="str">
            <v>542SNPPH-P</v>
          </cell>
          <cell r="G1047" t="str">
            <v>542</v>
          </cell>
          <cell r="I1047">
            <v>858900.31</v>
          </cell>
        </row>
        <row r="1048">
          <cell r="A1048" t="str">
            <v>583OR</v>
          </cell>
          <cell r="B1048" t="str">
            <v>583</v>
          </cell>
          <cell r="D1048">
            <v>3107108.82</v>
          </cell>
          <cell r="F1048" t="str">
            <v>542SNPPH-U</v>
          </cell>
          <cell r="G1048" t="str">
            <v>542</v>
          </cell>
          <cell r="I1048">
            <v>171218.52</v>
          </cell>
        </row>
        <row r="1049">
          <cell r="A1049" t="str">
            <v>583SNPD</v>
          </cell>
          <cell r="B1049" t="str">
            <v>583</v>
          </cell>
          <cell r="D1049">
            <v>20539.97</v>
          </cell>
          <cell r="F1049" t="str">
            <v>543SNPPH-P</v>
          </cell>
          <cell r="G1049" t="str">
            <v>543</v>
          </cell>
          <cell r="I1049">
            <v>1754987.76</v>
          </cell>
        </row>
        <row r="1050">
          <cell r="A1050" t="str">
            <v>583UT</v>
          </cell>
          <cell r="B1050" t="str">
            <v>583</v>
          </cell>
          <cell r="D1050">
            <v>1912145.1</v>
          </cell>
          <cell r="F1050" t="str">
            <v>543SNPPH-U</v>
          </cell>
          <cell r="G1050" t="str">
            <v>543</v>
          </cell>
          <cell r="I1050">
            <v>675124.73</v>
          </cell>
        </row>
        <row r="1051">
          <cell r="A1051" t="str">
            <v>583WA</v>
          </cell>
          <cell r="B1051" t="str">
            <v>583</v>
          </cell>
          <cell r="D1051">
            <v>435345.56</v>
          </cell>
          <cell r="F1051" t="str">
            <v>544SNPPH-P</v>
          </cell>
          <cell r="G1051" t="str">
            <v>544</v>
          </cell>
          <cell r="I1051">
            <v>2117531.79</v>
          </cell>
        </row>
        <row r="1052">
          <cell r="A1052" t="str">
            <v>583WYP</v>
          </cell>
          <cell r="B1052" t="str">
            <v>583</v>
          </cell>
          <cell r="D1052">
            <v>255374.3</v>
          </cell>
          <cell r="F1052" t="str">
            <v>544SNPPH-U</v>
          </cell>
          <cell r="G1052" t="str">
            <v>544</v>
          </cell>
          <cell r="I1052">
            <v>436216.76</v>
          </cell>
        </row>
        <row r="1053">
          <cell r="A1053" t="str">
            <v>583WYU</v>
          </cell>
          <cell r="B1053" t="str">
            <v>583</v>
          </cell>
          <cell r="D1053">
            <v>192860.71</v>
          </cell>
          <cell r="F1053" t="str">
            <v>545SNPPH-P</v>
          </cell>
          <cell r="G1053" t="str">
            <v>545</v>
          </cell>
          <cell r="I1053">
            <v>2152266.7707244097</v>
          </cell>
        </row>
        <row r="1054">
          <cell r="A1054" t="str">
            <v>584ID</v>
          </cell>
          <cell r="B1054" t="str">
            <v>584</v>
          </cell>
          <cell r="D1054">
            <v>8.77</v>
          </cell>
          <cell r="F1054" t="str">
            <v>545SNPPH-U</v>
          </cell>
          <cell r="G1054" t="str">
            <v>545</v>
          </cell>
          <cell r="I1054">
            <v>809414.16927559034</v>
          </cell>
        </row>
        <row r="1055">
          <cell r="A1055" t="str">
            <v>584SNPD</v>
          </cell>
          <cell r="B1055" t="str">
            <v>584</v>
          </cell>
          <cell r="D1055">
            <v>1040.8699999999999</v>
          </cell>
          <cell r="F1055" t="str">
            <v>546SNPPO</v>
          </cell>
          <cell r="G1055" t="str">
            <v>546</v>
          </cell>
          <cell r="I1055">
            <v>429811.1</v>
          </cell>
        </row>
        <row r="1056">
          <cell r="A1056" t="str">
            <v>584UT</v>
          </cell>
          <cell r="B1056" t="str">
            <v>584</v>
          </cell>
          <cell r="D1056">
            <v>136.12</v>
          </cell>
          <cell r="F1056" t="str">
            <v>547NPCSE</v>
          </cell>
          <cell r="G1056" t="str">
            <v>547NPC</v>
          </cell>
          <cell r="I1056">
            <v>355560076.27999997</v>
          </cell>
        </row>
        <row r="1057">
          <cell r="A1057" t="str">
            <v>585SNPD</v>
          </cell>
          <cell r="B1057" t="str">
            <v>585</v>
          </cell>
          <cell r="D1057">
            <v>231056.18</v>
          </cell>
          <cell r="F1057" t="str">
            <v>547NPCSSECT</v>
          </cell>
          <cell r="G1057" t="str">
            <v>547NPC</v>
          </cell>
          <cell r="I1057">
            <v>11760825.890000001</v>
          </cell>
        </row>
        <row r="1058">
          <cell r="A1058" t="str">
            <v>586CA</v>
          </cell>
          <cell r="B1058" t="str">
            <v>586</v>
          </cell>
          <cell r="D1058">
            <v>243293.58</v>
          </cell>
          <cell r="F1058" t="str">
            <v>548SNPPO</v>
          </cell>
          <cell r="G1058" t="str">
            <v>548</v>
          </cell>
          <cell r="I1058">
            <v>14419959.449999999</v>
          </cell>
        </row>
        <row r="1059">
          <cell r="A1059" t="str">
            <v>586ID</v>
          </cell>
          <cell r="B1059" t="str">
            <v>586</v>
          </cell>
          <cell r="D1059">
            <v>370779.99</v>
          </cell>
          <cell r="F1059" t="str">
            <v>548SSGCT</v>
          </cell>
          <cell r="G1059" t="str">
            <v>548</v>
          </cell>
          <cell r="I1059">
            <v>948474.52</v>
          </cell>
        </row>
        <row r="1060">
          <cell r="A1060" t="str">
            <v>586OR</v>
          </cell>
          <cell r="B1060" t="str">
            <v>586</v>
          </cell>
          <cell r="D1060">
            <v>3087122.97</v>
          </cell>
          <cell r="F1060" t="str">
            <v>549SNPPO</v>
          </cell>
          <cell r="G1060" t="str">
            <v>549</v>
          </cell>
          <cell r="I1060">
            <v>4436535.1900000004</v>
          </cell>
        </row>
        <row r="1061">
          <cell r="A1061" t="str">
            <v>586SNPD</v>
          </cell>
          <cell r="B1061" t="str">
            <v>586</v>
          </cell>
          <cell r="D1061">
            <v>1667483.4</v>
          </cell>
          <cell r="F1061" t="str">
            <v>549SNPPO-W</v>
          </cell>
          <cell r="G1061" t="str">
            <v>549</v>
          </cell>
          <cell r="I1061">
            <v>16853095.629999898</v>
          </cell>
        </row>
        <row r="1062">
          <cell r="A1062" t="str">
            <v>586UT</v>
          </cell>
          <cell r="B1062" t="str">
            <v>586</v>
          </cell>
          <cell r="D1062">
            <v>1436239.75</v>
          </cell>
          <cell r="F1062" t="str">
            <v>550SNPPO</v>
          </cell>
          <cell r="G1062" t="str">
            <v>550</v>
          </cell>
          <cell r="I1062">
            <v>276397.40000000002</v>
          </cell>
        </row>
        <row r="1063">
          <cell r="A1063" t="str">
            <v>586WA</v>
          </cell>
          <cell r="B1063" t="str">
            <v>586</v>
          </cell>
          <cell r="D1063">
            <v>543127.48</v>
          </cell>
          <cell r="F1063" t="str">
            <v>550SNPPO-W</v>
          </cell>
          <cell r="G1063" t="str">
            <v>550</v>
          </cell>
          <cell r="I1063">
            <v>3977470.21</v>
          </cell>
        </row>
        <row r="1064">
          <cell r="A1064" t="str">
            <v>586WYP</v>
          </cell>
          <cell r="B1064" t="str">
            <v>586</v>
          </cell>
          <cell r="D1064">
            <v>566716.39</v>
          </cell>
          <cell r="F1064" t="str">
            <v>552SNPPO</v>
          </cell>
          <cell r="G1064" t="str">
            <v>552</v>
          </cell>
          <cell r="I1064">
            <v>2790017.66</v>
          </cell>
        </row>
        <row r="1065">
          <cell r="A1065" t="str">
            <v>586WYU</v>
          </cell>
          <cell r="B1065" t="str">
            <v>586</v>
          </cell>
          <cell r="D1065">
            <v>64027.56</v>
          </cell>
          <cell r="F1065" t="str">
            <v>552SSGCT</v>
          </cell>
          <cell r="G1065" t="str">
            <v>552</v>
          </cell>
          <cell r="I1065">
            <v>148930.37</v>
          </cell>
        </row>
        <row r="1066">
          <cell r="A1066" t="str">
            <v>587CA</v>
          </cell>
          <cell r="B1066" t="str">
            <v>587</v>
          </cell>
          <cell r="D1066">
            <v>651052.87</v>
          </cell>
          <cell r="F1066" t="str">
            <v>553SNPPO</v>
          </cell>
          <cell r="G1066" t="str">
            <v>553</v>
          </cell>
          <cell r="I1066">
            <v>6686859.6299999999</v>
          </cell>
        </row>
        <row r="1067">
          <cell r="A1067" t="str">
            <v>587ID</v>
          </cell>
          <cell r="B1067" t="str">
            <v>587</v>
          </cell>
          <cell r="D1067">
            <v>385848.76</v>
          </cell>
          <cell r="F1067" t="str">
            <v>553SNPPO-W</v>
          </cell>
          <cell r="G1067" t="str">
            <v>553</v>
          </cell>
          <cell r="I1067">
            <v>3299935.19</v>
          </cell>
        </row>
        <row r="1068">
          <cell r="A1068" t="str">
            <v>587OR</v>
          </cell>
          <cell r="B1068" t="str">
            <v>587</v>
          </cell>
          <cell r="D1068">
            <v>4633257.93</v>
          </cell>
          <cell r="F1068" t="str">
            <v>553SSGCT</v>
          </cell>
          <cell r="G1068" t="str">
            <v>553</v>
          </cell>
          <cell r="I1068">
            <v>931802.27</v>
          </cell>
        </row>
        <row r="1069">
          <cell r="A1069" t="str">
            <v>587UT</v>
          </cell>
          <cell r="B1069" t="str">
            <v>587</v>
          </cell>
          <cell r="D1069">
            <v>5705618.46</v>
          </cell>
          <cell r="F1069" t="str">
            <v>554SNPPO</v>
          </cell>
          <cell r="G1069" t="str">
            <v>554</v>
          </cell>
          <cell r="I1069">
            <v>1064214.6200000001</v>
          </cell>
        </row>
        <row r="1070">
          <cell r="A1070" t="str">
            <v>587WA</v>
          </cell>
          <cell r="B1070" t="str">
            <v>587</v>
          </cell>
          <cell r="D1070">
            <v>990561.91</v>
          </cell>
          <cell r="F1070" t="str">
            <v>554SNPPO-W</v>
          </cell>
          <cell r="G1070" t="str">
            <v>554</v>
          </cell>
          <cell r="I1070">
            <v>3459131.74</v>
          </cell>
        </row>
        <row r="1071">
          <cell r="A1071" t="str">
            <v>587WYP</v>
          </cell>
          <cell r="B1071" t="str">
            <v>587</v>
          </cell>
          <cell r="D1071">
            <v>861304.58</v>
          </cell>
          <cell r="F1071" t="str">
            <v>554SSGCT</v>
          </cell>
          <cell r="G1071" t="str">
            <v>554</v>
          </cell>
          <cell r="I1071">
            <v>260389.57</v>
          </cell>
        </row>
        <row r="1072">
          <cell r="A1072" t="str">
            <v>587WYU</v>
          </cell>
          <cell r="B1072" t="str">
            <v>587</v>
          </cell>
          <cell r="D1072">
            <v>70212.72</v>
          </cell>
          <cell r="F1072" t="str">
            <v>555ID</v>
          </cell>
          <cell r="G1072" t="str">
            <v>555</v>
          </cell>
          <cell r="I1072">
            <v>-1270838.21</v>
          </cell>
        </row>
        <row r="1073">
          <cell r="A1073" t="str">
            <v>588CA</v>
          </cell>
          <cell r="B1073" t="str">
            <v>588</v>
          </cell>
          <cell r="D1073">
            <v>45695.35</v>
          </cell>
          <cell r="F1073" t="str">
            <v>555NPCSE</v>
          </cell>
          <cell r="G1073" t="str">
            <v>555NPC</v>
          </cell>
          <cell r="I1073">
            <v>28314560.780000001</v>
          </cell>
        </row>
        <row r="1074">
          <cell r="A1074" t="str">
            <v>588ID</v>
          </cell>
          <cell r="B1074" t="str">
            <v>588</v>
          </cell>
          <cell r="D1074">
            <v>48419.14</v>
          </cell>
          <cell r="F1074" t="str">
            <v>555NPCSG</v>
          </cell>
          <cell r="G1074" t="str">
            <v>555NPC</v>
          </cell>
          <cell r="I1074">
            <v>406701707.19999999</v>
          </cell>
        </row>
        <row r="1075">
          <cell r="A1075" t="str">
            <v>588OR</v>
          </cell>
          <cell r="B1075" t="str">
            <v>588</v>
          </cell>
          <cell r="D1075">
            <v>245849.35</v>
          </cell>
          <cell r="F1075" t="str">
            <v>555OR</v>
          </cell>
          <cell r="G1075" t="str">
            <v>555</v>
          </cell>
          <cell r="I1075">
            <v>-27060767.289999899</v>
          </cell>
        </row>
        <row r="1076">
          <cell r="A1076" t="str">
            <v>588SNPD</v>
          </cell>
          <cell r="B1076" t="str">
            <v>588</v>
          </cell>
          <cell r="D1076">
            <v>3643614.23</v>
          </cell>
          <cell r="F1076" t="str">
            <v>555WA</v>
          </cell>
          <cell r="G1076" t="str">
            <v>555</v>
          </cell>
          <cell r="I1076">
            <v>-8423394.8999999892</v>
          </cell>
        </row>
        <row r="1077">
          <cell r="A1077" t="str">
            <v>588UT</v>
          </cell>
          <cell r="B1077" t="str">
            <v>588</v>
          </cell>
          <cell r="D1077">
            <v>1250609.81</v>
          </cell>
          <cell r="F1077" t="str">
            <v>556SG</v>
          </cell>
          <cell r="G1077" t="str">
            <v>556</v>
          </cell>
          <cell r="I1077">
            <v>1744114.44</v>
          </cell>
        </row>
        <row r="1078">
          <cell r="A1078" t="str">
            <v>588WA</v>
          </cell>
          <cell r="B1078" t="str">
            <v>588</v>
          </cell>
          <cell r="D1078">
            <v>86890.64</v>
          </cell>
          <cell r="F1078" t="str">
            <v>557ID</v>
          </cell>
          <cell r="G1078" t="str">
            <v>557</v>
          </cell>
          <cell r="I1078">
            <v>-32973.24</v>
          </cell>
        </row>
        <row r="1079">
          <cell r="A1079" t="str">
            <v>588WYP</v>
          </cell>
          <cell r="B1079" t="str">
            <v>588</v>
          </cell>
          <cell r="D1079">
            <v>168132.88</v>
          </cell>
          <cell r="F1079" t="str">
            <v>557OR</v>
          </cell>
          <cell r="G1079" t="str">
            <v>557</v>
          </cell>
          <cell r="I1079">
            <v>-53813.04</v>
          </cell>
        </row>
        <row r="1080">
          <cell r="A1080" t="str">
            <v>588WYU</v>
          </cell>
          <cell r="B1080" t="str">
            <v>588</v>
          </cell>
          <cell r="D1080">
            <v>-36759.86</v>
          </cell>
          <cell r="F1080" t="str">
            <v>557SE</v>
          </cell>
          <cell r="G1080" t="str">
            <v>557</v>
          </cell>
          <cell r="I1080">
            <v>4237175.62</v>
          </cell>
        </row>
        <row r="1081">
          <cell r="A1081" t="str">
            <v>589CA</v>
          </cell>
          <cell r="B1081" t="str">
            <v>589</v>
          </cell>
          <cell r="D1081">
            <v>81026.5</v>
          </cell>
          <cell r="F1081" t="str">
            <v>557SG</v>
          </cell>
          <cell r="G1081" t="str">
            <v>557</v>
          </cell>
          <cell r="I1081">
            <v>59223158.719999902</v>
          </cell>
        </row>
        <row r="1082">
          <cell r="A1082" t="str">
            <v>589ID</v>
          </cell>
          <cell r="B1082" t="str">
            <v>589</v>
          </cell>
          <cell r="D1082">
            <v>22698.11</v>
          </cell>
          <cell r="F1082" t="str">
            <v>557SGCT</v>
          </cell>
          <cell r="G1082" t="str">
            <v>557</v>
          </cell>
          <cell r="I1082">
            <v>1122425.04</v>
          </cell>
        </row>
        <row r="1083">
          <cell r="A1083" t="str">
            <v>589OR</v>
          </cell>
          <cell r="B1083" t="str">
            <v>589</v>
          </cell>
          <cell r="D1083">
            <v>1654691.55</v>
          </cell>
          <cell r="F1083" t="str">
            <v>557WA</v>
          </cell>
          <cell r="G1083" t="str">
            <v>557</v>
          </cell>
          <cell r="I1083">
            <v>-97006.2</v>
          </cell>
        </row>
        <row r="1084">
          <cell r="A1084" t="str">
            <v>589SNPD</v>
          </cell>
          <cell r="B1084" t="str">
            <v>589</v>
          </cell>
          <cell r="D1084">
            <v>55655.61</v>
          </cell>
          <cell r="F1084" t="str">
            <v>560SNPT</v>
          </cell>
          <cell r="G1084" t="str">
            <v>560</v>
          </cell>
          <cell r="I1084">
            <v>5689656.5199999996</v>
          </cell>
        </row>
        <row r="1085">
          <cell r="A1085" t="str">
            <v>589UT</v>
          </cell>
          <cell r="B1085" t="str">
            <v>589</v>
          </cell>
          <cell r="D1085">
            <v>585292.21</v>
          </cell>
          <cell r="F1085" t="str">
            <v>561SNPT</v>
          </cell>
          <cell r="G1085" t="str">
            <v>561</v>
          </cell>
          <cell r="I1085">
            <v>9748552.0299999993</v>
          </cell>
        </row>
        <row r="1086">
          <cell r="A1086" t="str">
            <v>589WA</v>
          </cell>
          <cell r="B1086" t="str">
            <v>589</v>
          </cell>
          <cell r="D1086">
            <v>113296.38</v>
          </cell>
          <cell r="F1086" t="str">
            <v>562SNPT</v>
          </cell>
          <cell r="G1086" t="str">
            <v>562</v>
          </cell>
          <cell r="I1086">
            <v>2647394.9</v>
          </cell>
        </row>
        <row r="1087">
          <cell r="A1087" t="str">
            <v>589WYP</v>
          </cell>
          <cell r="B1087" t="str">
            <v>589</v>
          </cell>
          <cell r="D1087">
            <v>342690.79</v>
          </cell>
          <cell r="F1087" t="str">
            <v>563SNPT</v>
          </cell>
          <cell r="G1087" t="str">
            <v>563</v>
          </cell>
          <cell r="I1087">
            <v>259051.02</v>
          </cell>
        </row>
        <row r="1088">
          <cell r="A1088" t="str">
            <v>589WYU</v>
          </cell>
          <cell r="B1088" t="str">
            <v>589</v>
          </cell>
          <cell r="D1088">
            <v>156455.6</v>
          </cell>
          <cell r="F1088" t="str">
            <v>564SNPT</v>
          </cell>
          <cell r="G1088" t="str">
            <v>564</v>
          </cell>
          <cell r="I1088">
            <v>0</v>
          </cell>
        </row>
        <row r="1089">
          <cell r="A1089" t="str">
            <v>590CA</v>
          </cell>
          <cell r="B1089" t="str">
            <v>590</v>
          </cell>
          <cell r="D1089">
            <v>35160.080000000002</v>
          </cell>
          <cell r="F1089" t="str">
            <v>565NPCSE</v>
          </cell>
          <cell r="G1089" t="str">
            <v>565NPC</v>
          </cell>
          <cell r="I1089">
            <v>8251909.6500000004</v>
          </cell>
        </row>
        <row r="1090">
          <cell r="A1090" t="str">
            <v>590ID</v>
          </cell>
          <cell r="B1090" t="str">
            <v>590</v>
          </cell>
          <cell r="D1090">
            <v>41087.99</v>
          </cell>
          <cell r="F1090" t="str">
            <v>565NPCSG</v>
          </cell>
          <cell r="G1090" t="str">
            <v>565NPC</v>
          </cell>
          <cell r="I1090">
            <v>129982944.529999</v>
          </cell>
        </row>
        <row r="1091">
          <cell r="A1091" t="str">
            <v>590OR</v>
          </cell>
          <cell r="B1091" t="str">
            <v>590</v>
          </cell>
          <cell r="D1091">
            <v>345916.31</v>
          </cell>
          <cell r="F1091" t="str">
            <v>566SNPT</v>
          </cell>
          <cell r="G1091" t="str">
            <v>566</v>
          </cell>
          <cell r="I1091">
            <v>3568851.21999999</v>
          </cell>
        </row>
        <row r="1092">
          <cell r="A1092" t="str">
            <v>590SNPD</v>
          </cell>
          <cell r="B1092" t="str">
            <v>590</v>
          </cell>
          <cell r="D1092">
            <v>3516464.99</v>
          </cell>
          <cell r="F1092" t="str">
            <v>567SNPT</v>
          </cell>
          <cell r="G1092" t="str">
            <v>567</v>
          </cell>
          <cell r="I1092">
            <v>2549553.3199999998</v>
          </cell>
        </row>
        <row r="1093">
          <cell r="A1093" t="str">
            <v>590UT</v>
          </cell>
          <cell r="B1093" t="str">
            <v>590</v>
          </cell>
          <cell r="D1093">
            <v>370092.69</v>
          </cell>
          <cell r="F1093" t="str">
            <v>568SNPT</v>
          </cell>
          <cell r="G1093" t="str">
            <v>568</v>
          </cell>
          <cell r="I1093">
            <v>2060725.7</v>
          </cell>
        </row>
        <row r="1094">
          <cell r="A1094" t="str">
            <v>590WA</v>
          </cell>
          <cell r="B1094" t="str">
            <v>590</v>
          </cell>
          <cell r="D1094">
            <v>8693.99</v>
          </cell>
          <cell r="F1094" t="str">
            <v>569SNPT</v>
          </cell>
          <cell r="G1094" t="str">
            <v>569</v>
          </cell>
          <cell r="I1094">
            <v>4579242.7699999996</v>
          </cell>
        </row>
        <row r="1095">
          <cell r="A1095" t="str">
            <v>590WYP</v>
          </cell>
          <cell r="B1095" t="str">
            <v>590</v>
          </cell>
          <cell r="D1095">
            <v>107152.74</v>
          </cell>
          <cell r="F1095" t="str">
            <v>570SNPT</v>
          </cell>
          <cell r="G1095" t="str">
            <v>570</v>
          </cell>
          <cell r="I1095">
            <v>11231342.560000001</v>
          </cell>
        </row>
        <row r="1096">
          <cell r="A1096" t="str">
            <v>591CA</v>
          </cell>
          <cell r="B1096" t="str">
            <v>591</v>
          </cell>
          <cell r="D1096">
            <v>51838.04</v>
          </cell>
          <cell r="F1096" t="str">
            <v>571SNPT</v>
          </cell>
          <cell r="G1096" t="str">
            <v>571</v>
          </cell>
          <cell r="I1096">
            <v>22369881.219999898</v>
          </cell>
        </row>
        <row r="1097">
          <cell r="A1097" t="str">
            <v>591ID</v>
          </cell>
          <cell r="B1097" t="str">
            <v>591</v>
          </cell>
          <cell r="D1097">
            <v>87964.11</v>
          </cell>
          <cell r="F1097" t="str">
            <v>572SNPT</v>
          </cell>
          <cell r="G1097" t="str">
            <v>572</v>
          </cell>
          <cell r="I1097">
            <v>169531.16</v>
          </cell>
        </row>
        <row r="1098">
          <cell r="A1098" t="str">
            <v>591OR</v>
          </cell>
          <cell r="B1098" t="str">
            <v>591</v>
          </cell>
          <cell r="D1098">
            <v>938131.62</v>
          </cell>
          <cell r="F1098" t="str">
            <v>573SNPT</v>
          </cell>
          <cell r="G1098" t="str">
            <v>573</v>
          </cell>
          <cell r="I1098">
            <v>1607371.77</v>
          </cell>
        </row>
        <row r="1099">
          <cell r="A1099" t="str">
            <v>591SNPD</v>
          </cell>
          <cell r="B1099" t="str">
            <v>591</v>
          </cell>
          <cell r="D1099">
            <v>135827.66</v>
          </cell>
          <cell r="F1099" t="str">
            <v>580CA</v>
          </cell>
          <cell r="G1099" t="str">
            <v>580</v>
          </cell>
          <cell r="I1099">
            <v>33814.31</v>
          </cell>
        </row>
        <row r="1100">
          <cell r="A1100" t="str">
            <v>591UT</v>
          </cell>
          <cell r="B1100" t="str">
            <v>591</v>
          </cell>
          <cell r="D1100">
            <v>814265.12</v>
          </cell>
          <cell r="F1100" t="str">
            <v>580ID</v>
          </cell>
          <cell r="G1100" t="str">
            <v>580</v>
          </cell>
          <cell r="I1100">
            <v>-35961.82</v>
          </cell>
        </row>
        <row r="1101">
          <cell r="A1101" t="str">
            <v>591WA</v>
          </cell>
          <cell r="B1101" t="str">
            <v>591</v>
          </cell>
          <cell r="D1101">
            <v>160992.13</v>
          </cell>
          <cell r="F1101" t="str">
            <v>580OR</v>
          </cell>
          <cell r="G1101" t="str">
            <v>580</v>
          </cell>
          <cell r="I1101">
            <v>35247.370000000003</v>
          </cell>
        </row>
        <row r="1102">
          <cell r="A1102" t="str">
            <v>591WYP</v>
          </cell>
          <cell r="B1102" t="str">
            <v>591</v>
          </cell>
          <cell r="D1102">
            <v>188620.02</v>
          </cell>
          <cell r="F1102" t="str">
            <v>580SNPD</v>
          </cell>
          <cell r="G1102" t="str">
            <v>580</v>
          </cell>
          <cell r="I1102">
            <v>14770333.8999999</v>
          </cell>
        </row>
        <row r="1103">
          <cell r="A1103" t="str">
            <v>591WYU</v>
          </cell>
          <cell r="B1103" t="str">
            <v>591</v>
          </cell>
          <cell r="D1103">
            <v>98786.23</v>
          </cell>
          <cell r="F1103" t="str">
            <v>580UT</v>
          </cell>
          <cell r="G1103" t="str">
            <v>580</v>
          </cell>
          <cell r="I1103">
            <v>42638.04</v>
          </cell>
        </row>
        <row r="1104">
          <cell r="A1104" t="str">
            <v>592CA</v>
          </cell>
          <cell r="B1104" t="str">
            <v>592</v>
          </cell>
          <cell r="D1104">
            <v>410566.86</v>
          </cell>
          <cell r="F1104" t="str">
            <v>580WA</v>
          </cell>
          <cell r="G1104" t="str">
            <v>580</v>
          </cell>
          <cell r="I1104">
            <v>29749.63</v>
          </cell>
        </row>
        <row r="1105">
          <cell r="A1105" t="str">
            <v>592ID</v>
          </cell>
          <cell r="B1105" t="str">
            <v>592</v>
          </cell>
          <cell r="D1105">
            <v>871583.24</v>
          </cell>
          <cell r="F1105" t="str">
            <v>580WYP</v>
          </cell>
          <cell r="G1105" t="str">
            <v>580</v>
          </cell>
          <cell r="I1105">
            <v>-10617.59</v>
          </cell>
        </row>
        <row r="1106">
          <cell r="A1106" t="str">
            <v>592OR</v>
          </cell>
          <cell r="B1106" t="str">
            <v>592</v>
          </cell>
          <cell r="D1106">
            <v>3730206.87</v>
          </cell>
          <cell r="F1106" t="str">
            <v>580WYU</v>
          </cell>
          <cell r="G1106" t="str">
            <v>580</v>
          </cell>
          <cell r="I1106">
            <v>0</v>
          </cell>
        </row>
        <row r="1107">
          <cell r="A1107" t="str">
            <v>592SNPD</v>
          </cell>
          <cell r="B1107" t="str">
            <v>592</v>
          </cell>
          <cell r="D1107">
            <v>1915031.71</v>
          </cell>
          <cell r="F1107" t="str">
            <v>581OR</v>
          </cell>
          <cell r="G1107" t="str">
            <v>581</v>
          </cell>
          <cell r="I1107">
            <v>0</v>
          </cell>
        </row>
        <row r="1108">
          <cell r="A1108" t="str">
            <v>592UT</v>
          </cell>
          <cell r="B1108" t="str">
            <v>592</v>
          </cell>
          <cell r="D1108">
            <v>4986019.55</v>
          </cell>
          <cell r="F1108" t="str">
            <v>581SNPD</v>
          </cell>
          <cell r="G1108" t="str">
            <v>581</v>
          </cell>
          <cell r="I1108">
            <v>13254105.329999899</v>
          </cell>
        </row>
        <row r="1109">
          <cell r="A1109" t="str">
            <v>592WA</v>
          </cell>
          <cell r="B1109" t="str">
            <v>592</v>
          </cell>
          <cell r="D1109">
            <v>686975.86</v>
          </cell>
          <cell r="F1109" t="str">
            <v>582CA</v>
          </cell>
          <cell r="G1109" t="str">
            <v>582</v>
          </cell>
          <cell r="I1109">
            <v>64232.33</v>
          </cell>
        </row>
        <row r="1110">
          <cell r="A1110" t="str">
            <v>592WYP</v>
          </cell>
          <cell r="B1110" t="str">
            <v>592</v>
          </cell>
          <cell r="D1110">
            <v>1730789.35</v>
          </cell>
          <cell r="F1110" t="str">
            <v>582ID</v>
          </cell>
          <cell r="G1110" t="str">
            <v>582</v>
          </cell>
          <cell r="I1110">
            <v>292041.01</v>
          </cell>
        </row>
        <row r="1111">
          <cell r="A1111" t="str">
            <v>592WYU</v>
          </cell>
          <cell r="B1111" t="str">
            <v>592</v>
          </cell>
          <cell r="D1111">
            <v>-1007.38</v>
          </cell>
          <cell r="F1111" t="str">
            <v>582OR</v>
          </cell>
          <cell r="G1111" t="str">
            <v>582</v>
          </cell>
          <cell r="I1111">
            <v>1253875.45</v>
          </cell>
        </row>
        <row r="1112">
          <cell r="A1112" t="str">
            <v>593CA</v>
          </cell>
          <cell r="B1112" t="str">
            <v>593</v>
          </cell>
          <cell r="D1112">
            <v>5675102.3999999901</v>
          </cell>
          <cell r="F1112" t="str">
            <v>582SNPD</v>
          </cell>
          <cell r="G1112" t="str">
            <v>582</v>
          </cell>
          <cell r="I1112">
            <v>38529.519999999997</v>
          </cell>
        </row>
        <row r="1113">
          <cell r="A1113" t="str">
            <v>593ID</v>
          </cell>
          <cell r="B1113" t="str">
            <v>593</v>
          </cell>
          <cell r="D1113">
            <v>6090450.7800000003</v>
          </cell>
          <cell r="F1113" t="str">
            <v>582UT</v>
          </cell>
          <cell r="G1113" t="str">
            <v>582</v>
          </cell>
          <cell r="I1113">
            <v>1666474.35</v>
          </cell>
        </row>
        <row r="1114">
          <cell r="A1114" t="str">
            <v>593OR</v>
          </cell>
          <cell r="B1114" t="str">
            <v>593</v>
          </cell>
          <cell r="D1114">
            <v>27164995.689999901</v>
          </cell>
          <cell r="F1114" t="str">
            <v>582WA</v>
          </cell>
          <cell r="G1114" t="str">
            <v>582</v>
          </cell>
          <cell r="I1114">
            <v>260160.26</v>
          </cell>
        </row>
        <row r="1115">
          <cell r="A1115" t="str">
            <v>593SNPD</v>
          </cell>
          <cell r="B1115" t="str">
            <v>593</v>
          </cell>
          <cell r="D1115">
            <v>1192991.43</v>
          </cell>
          <cell r="F1115" t="str">
            <v>582WYP</v>
          </cell>
          <cell r="G1115" t="str">
            <v>582</v>
          </cell>
          <cell r="I1115">
            <v>631225.73</v>
          </cell>
        </row>
        <row r="1116">
          <cell r="A1116" t="str">
            <v>593UT</v>
          </cell>
          <cell r="B1116" t="str">
            <v>593</v>
          </cell>
          <cell r="D1116">
            <v>35900505.109999903</v>
          </cell>
          <cell r="F1116" t="str">
            <v>583CA</v>
          </cell>
          <cell r="G1116" t="str">
            <v>583</v>
          </cell>
          <cell r="I1116">
            <v>430764.32</v>
          </cell>
        </row>
        <row r="1117">
          <cell r="A1117" t="str">
            <v>593WA</v>
          </cell>
          <cell r="B1117" t="str">
            <v>593</v>
          </cell>
          <cell r="D1117">
            <v>4042508.7</v>
          </cell>
          <cell r="F1117" t="str">
            <v>583ID</v>
          </cell>
          <cell r="G1117" t="str">
            <v>583</v>
          </cell>
          <cell r="I1117">
            <v>270324.12</v>
          </cell>
        </row>
        <row r="1118">
          <cell r="A1118" t="str">
            <v>593WYP</v>
          </cell>
          <cell r="B1118" t="str">
            <v>593</v>
          </cell>
          <cell r="D1118">
            <v>8429096.9199999999</v>
          </cell>
          <cell r="F1118" t="str">
            <v>583OR</v>
          </cell>
          <cell r="G1118" t="str">
            <v>583</v>
          </cell>
          <cell r="I1118">
            <v>3107108.82</v>
          </cell>
        </row>
        <row r="1119">
          <cell r="A1119" t="str">
            <v>593WYU</v>
          </cell>
          <cell r="B1119" t="str">
            <v>593</v>
          </cell>
          <cell r="D1119">
            <v>1396903.8</v>
          </cell>
          <cell r="F1119" t="str">
            <v>583SNPD</v>
          </cell>
          <cell r="G1119" t="str">
            <v>583</v>
          </cell>
          <cell r="I1119">
            <v>20539.97</v>
          </cell>
        </row>
        <row r="1120">
          <cell r="A1120" t="str">
            <v>594CA</v>
          </cell>
          <cell r="B1120" t="str">
            <v>594</v>
          </cell>
          <cell r="D1120">
            <v>522065.55</v>
          </cell>
          <cell r="F1120" t="str">
            <v>583UT</v>
          </cell>
          <cell r="G1120" t="str">
            <v>583</v>
          </cell>
          <cell r="I1120">
            <v>1912145.1</v>
          </cell>
        </row>
        <row r="1121">
          <cell r="A1121" t="str">
            <v>594ID</v>
          </cell>
          <cell r="B1121" t="str">
            <v>594</v>
          </cell>
          <cell r="D1121">
            <v>754511.15</v>
          </cell>
          <cell r="F1121" t="str">
            <v>583WA</v>
          </cell>
          <cell r="G1121" t="str">
            <v>583</v>
          </cell>
          <cell r="I1121">
            <v>435345.56</v>
          </cell>
        </row>
        <row r="1122">
          <cell r="A1122" t="str">
            <v>594OR</v>
          </cell>
          <cell r="B1122" t="str">
            <v>594</v>
          </cell>
          <cell r="D1122">
            <v>5863030.5700000003</v>
          </cell>
          <cell r="F1122" t="str">
            <v>583WYP</v>
          </cell>
          <cell r="G1122" t="str">
            <v>583</v>
          </cell>
          <cell r="I1122">
            <v>255374.3</v>
          </cell>
        </row>
        <row r="1123">
          <cell r="A1123" t="str">
            <v>594SNPD</v>
          </cell>
          <cell r="B1123" t="str">
            <v>594</v>
          </cell>
          <cell r="D1123">
            <v>2257.66</v>
          </cell>
          <cell r="F1123" t="str">
            <v>583WYU</v>
          </cell>
          <cell r="G1123" t="str">
            <v>583</v>
          </cell>
          <cell r="I1123">
            <v>192860.71</v>
          </cell>
        </row>
        <row r="1124">
          <cell r="A1124" t="str">
            <v>594UT</v>
          </cell>
          <cell r="B1124" t="str">
            <v>594</v>
          </cell>
          <cell r="D1124">
            <v>12309671.539999999</v>
          </cell>
          <cell r="F1124" t="str">
            <v>584ID</v>
          </cell>
          <cell r="G1124" t="str">
            <v>584</v>
          </cell>
          <cell r="I1124">
            <v>8.77</v>
          </cell>
        </row>
        <row r="1125">
          <cell r="A1125" t="str">
            <v>594WA</v>
          </cell>
          <cell r="B1125" t="str">
            <v>594</v>
          </cell>
          <cell r="D1125">
            <v>1144133.82</v>
          </cell>
          <cell r="F1125" t="str">
            <v>584SNPD</v>
          </cell>
          <cell r="G1125" t="str">
            <v>584</v>
          </cell>
          <cell r="I1125">
            <v>1040.8699999999999</v>
          </cell>
        </row>
        <row r="1126">
          <cell r="A1126" t="str">
            <v>594WYP</v>
          </cell>
          <cell r="B1126" t="str">
            <v>594</v>
          </cell>
          <cell r="D1126">
            <v>1828777.37</v>
          </cell>
          <cell r="F1126" t="str">
            <v>584UT</v>
          </cell>
          <cell r="G1126" t="str">
            <v>584</v>
          </cell>
          <cell r="I1126">
            <v>136.12</v>
          </cell>
        </row>
        <row r="1127">
          <cell r="A1127" t="str">
            <v>594WYU</v>
          </cell>
          <cell r="B1127" t="str">
            <v>594</v>
          </cell>
          <cell r="D1127">
            <v>225122.03</v>
          </cell>
          <cell r="F1127" t="str">
            <v>585SNPD</v>
          </cell>
          <cell r="G1127" t="str">
            <v>585</v>
          </cell>
          <cell r="I1127">
            <v>231056.18</v>
          </cell>
        </row>
        <row r="1128">
          <cell r="A1128" t="str">
            <v>595SNPD</v>
          </cell>
          <cell r="B1128" t="str">
            <v>595</v>
          </cell>
          <cell r="D1128">
            <v>893540.61</v>
          </cell>
          <cell r="F1128" t="str">
            <v>585WYP</v>
          </cell>
          <cell r="G1128" t="str">
            <v>585</v>
          </cell>
          <cell r="I1128">
            <v>0</v>
          </cell>
        </row>
        <row r="1129">
          <cell r="A1129" t="str">
            <v>596CA</v>
          </cell>
          <cell r="B1129" t="str">
            <v>596</v>
          </cell>
          <cell r="D1129">
            <v>115656.09</v>
          </cell>
          <cell r="F1129" t="str">
            <v>586CA</v>
          </cell>
          <cell r="G1129" t="str">
            <v>586</v>
          </cell>
          <cell r="I1129">
            <v>243293.58</v>
          </cell>
        </row>
        <row r="1130">
          <cell r="A1130" t="str">
            <v>596ID</v>
          </cell>
          <cell r="B1130" t="str">
            <v>596</v>
          </cell>
          <cell r="D1130">
            <v>179304.43</v>
          </cell>
          <cell r="F1130" t="str">
            <v>586ID</v>
          </cell>
          <cell r="G1130" t="str">
            <v>586</v>
          </cell>
          <cell r="I1130">
            <v>370779.99</v>
          </cell>
        </row>
        <row r="1131">
          <cell r="A1131" t="str">
            <v>596OR</v>
          </cell>
          <cell r="B1131" t="str">
            <v>596</v>
          </cell>
          <cell r="D1131">
            <v>1251031.43</v>
          </cell>
          <cell r="F1131" t="str">
            <v>586OR</v>
          </cell>
          <cell r="G1131" t="str">
            <v>586</v>
          </cell>
          <cell r="I1131">
            <v>3087122.97</v>
          </cell>
        </row>
        <row r="1132">
          <cell r="A1132" t="str">
            <v>596UT</v>
          </cell>
          <cell r="B1132" t="str">
            <v>596</v>
          </cell>
          <cell r="D1132">
            <v>1899735.98</v>
          </cell>
          <cell r="F1132" t="str">
            <v>586SNPD</v>
          </cell>
          <cell r="G1132" t="str">
            <v>586</v>
          </cell>
          <cell r="I1132">
            <v>1667483.4</v>
          </cell>
        </row>
        <row r="1133">
          <cell r="A1133" t="str">
            <v>596WA</v>
          </cell>
          <cell r="B1133" t="str">
            <v>596</v>
          </cell>
          <cell r="D1133">
            <v>185923.41</v>
          </cell>
          <cell r="F1133" t="str">
            <v>586UT</v>
          </cell>
          <cell r="G1133" t="str">
            <v>586</v>
          </cell>
          <cell r="I1133">
            <v>1436239.75</v>
          </cell>
        </row>
        <row r="1134">
          <cell r="A1134" t="str">
            <v>596WYP</v>
          </cell>
          <cell r="B1134" t="str">
            <v>596</v>
          </cell>
          <cell r="D1134">
            <v>336268.73</v>
          </cell>
          <cell r="F1134" t="str">
            <v>586WA</v>
          </cell>
          <cell r="G1134" t="str">
            <v>586</v>
          </cell>
          <cell r="I1134">
            <v>543127.48</v>
          </cell>
        </row>
        <row r="1135">
          <cell r="A1135" t="str">
            <v>596WYU</v>
          </cell>
          <cell r="B1135" t="str">
            <v>596</v>
          </cell>
          <cell r="D1135">
            <v>108182.29</v>
          </cell>
          <cell r="F1135" t="str">
            <v>586WYP</v>
          </cell>
          <cell r="G1135" t="str">
            <v>586</v>
          </cell>
          <cell r="I1135">
            <v>566716.39</v>
          </cell>
        </row>
        <row r="1136">
          <cell r="A1136" t="str">
            <v>597CA</v>
          </cell>
          <cell r="B1136" t="str">
            <v>597</v>
          </cell>
          <cell r="D1136">
            <v>73622.44</v>
          </cell>
          <cell r="F1136" t="str">
            <v>586WYU</v>
          </cell>
          <cell r="G1136" t="str">
            <v>586</v>
          </cell>
          <cell r="I1136">
            <v>64027.56</v>
          </cell>
        </row>
        <row r="1137">
          <cell r="A1137" t="str">
            <v>597ID</v>
          </cell>
          <cell r="B1137" t="str">
            <v>597</v>
          </cell>
          <cell r="D1137">
            <v>372583.54</v>
          </cell>
          <cell r="F1137" t="str">
            <v>587CA</v>
          </cell>
          <cell r="G1137" t="str">
            <v>587</v>
          </cell>
          <cell r="I1137">
            <v>651052.87</v>
          </cell>
        </row>
        <row r="1138">
          <cell r="A1138" t="str">
            <v>597OR</v>
          </cell>
          <cell r="B1138" t="str">
            <v>597</v>
          </cell>
          <cell r="D1138">
            <v>1143744.0900000001</v>
          </cell>
          <cell r="F1138" t="str">
            <v>587ID</v>
          </cell>
          <cell r="G1138" t="str">
            <v>587</v>
          </cell>
          <cell r="I1138">
            <v>385848.76</v>
          </cell>
        </row>
        <row r="1139">
          <cell r="A1139" t="str">
            <v>597SNPD</v>
          </cell>
          <cell r="B1139" t="str">
            <v>597</v>
          </cell>
          <cell r="D1139">
            <v>879818.07</v>
          </cell>
          <cell r="F1139" t="str">
            <v>587OR</v>
          </cell>
          <cell r="G1139" t="str">
            <v>587</v>
          </cell>
          <cell r="I1139">
            <v>4633257.93</v>
          </cell>
        </row>
        <row r="1140">
          <cell r="A1140" t="str">
            <v>597UT</v>
          </cell>
          <cell r="B1140" t="str">
            <v>597</v>
          </cell>
          <cell r="D1140">
            <v>2155572.15</v>
          </cell>
          <cell r="F1140" t="str">
            <v>587UT</v>
          </cell>
          <cell r="G1140" t="str">
            <v>587</v>
          </cell>
          <cell r="I1140">
            <v>5705618.46</v>
          </cell>
        </row>
        <row r="1141">
          <cell r="A1141" t="str">
            <v>597WA</v>
          </cell>
          <cell r="B1141" t="str">
            <v>597</v>
          </cell>
          <cell r="D1141">
            <v>435158.25</v>
          </cell>
          <cell r="F1141" t="str">
            <v>587WA</v>
          </cell>
          <cell r="G1141" t="str">
            <v>587</v>
          </cell>
          <cell r="I1141">
            <v>990561.91</v>
          </cell>
        </row>
        <row r="1142">
          <cell r="A1142" t="str">
            <v>597WYP</v>
          </cell>
          <cell r="B1142" t="str">
            <v>597</v>
          </cell>
          <cell r="D1142">
            <v>492175.03</v>
          </cell>
          <cell r="F1142" t="str">
            <v>587WYP</v>
          </cell>
          <cell r="G1142" t="str">
            <v>587</v>
          </cell>
          <cell r="I1142">
            <v>861304.58</v>
          </cell>
        </row>
        <row r="1143">
          <cell r="A1143" t="str">
            <v>597WYU</v>
          </cell>
          <cell r="B1143" t="str">
            <v>597</v>
          </cell>
          <cell r="D1143">
            <v>94530.07</v>
          </cell>
          <cell r="F1143" t="str">
            <v>587WYU</v>
          </cell>
          <cell r="G1143" t="str">
            <v>587</v>
          </cell>
          <cell r="I1143">
            <v>70212.72</v>
          </cell>
        </row>
        <row r="1144">
          <cell r="A1144" t="str">
            <v>598CA</v>
          </cell>
          <cell r="B1144" t="str">
            <v>598</v>
          </cell>
          <cell r="D1144">
            <v>174559.32</v>
          </cell>
          <cell r="F1144" t="str">
            <v>588CA</v>
          </cell>
          <cell r="G1144" t="str">
            <v>588</v>
          </cell>
          <cell r="I1144">
            <v>45695.35</v>
          </cell>
        </row>
        <row r="1145">
          <cell r="A1145" t="str">
            <v>598ID</v>
          </cell>
          <cell r="B1145" t="str">
            <v>598</v>
          </cell>
          <cell r="D1145">
            <v>45450.19</v>
          </cell>
          <cell r="F1145" t="str">
            <v>588ID</v>
          </cell>
          <cell r="G1145" t="str">
            <v>588</v>
          </cell>
          <cell r="I1145">
            <v>48419.14</v>
          </cell>
        </row>
        <row r="1146">
          <cell r="A1146" t="str">
            <v>598OR</v>
          </cell>
          <cell r="B1146" t="str">
            <v>598</v>
          </cell>
          <cell r="D1146">
            <v>502942.16</v>
          </cell>
          <cell r="F1146" t="str">
            <v>588OR</v>
          </cell>
          <cell r="G1146" t="str">
            <v>588</v>
          </cell>
          <cell r="I1146">
            <v>245849.35</v>
          </cell>
        </row>
        <row r="1147">
          <cell r="A1147" t="str">
            <v>598SNPD</v>
          </cell>
          <cell r="B1147" t="str">
            <v>598</v>
          </cell>
          <cell r="D1147">
            <v>-549027.57999999996</v>
          </cell>
          <cell r="F1147" t="str">
            <v>588SNPD</v>
          </cell>
          <cell r="G1147" t="str">
            <v>588</v>
          </cell>
          <cell r="I1147">
            <v>3643614.23</v>
          </cell>
        </row>
        <row r="1148">
          <cell r="A1148" t="str">
            <v>598UT</v>
          </cell>
          <cell r="B1148" t="str">
            <v>598</v>
          </cell>
          <cell r="D1148">
            <v>1183276.07</v>
          </cell>
          <cell r="F1148" t="str">
            <v>588UT</v>
          </cell>
          <cell r="G1148" t="str">
            <v>588</v>
          </cell>
          <cell r="I1148">
            <v>1250609.81</v>
          </cell>
        </row>
        <row r="1149">
          <cell r="A1149" t="str">
            <v>598WA</v>
          </cell>
          <cell r="B1149" t="str">
            <v>598</v>
          </cell>
          <cell r="D1149">
            <v>24830.95</v>
          </cell>
          <cell r="F1149" t="str">
            <v>588WA</v>
          </cell>
          <cell r="G1149" t="str">
            <v>588</v>
          </cell>
          <cell r="I1149">
            <v>86890.64</v>
          </cell>
        </row>
        <row r="1150">
          <cell r="A1150" t="str">
            <v>598WYP</v>
          </cell>
          <cell r="B1150" t="str">
            <v>598</v>
          </cell>
          <cell r="D1150">
            <v>403940.7</v>
          </cell>
          <cell r="F1150" t="str">
            <v>588WYP</v>
          </cell>
          <cell r="G1150" t="str">
            <v>588</v>
          </cell>
          <cell r="I1150">
            <v>168132.88</v>
          </cell>
        </row>
        <row r="1151">
          <cell r="A1151" t="str">
            <v>598WYU</v>
          </cell>
          <cell r="B1151" t="str">
            <v>598</v>
          </cell>
          <cell r="D1151">
            <v>1208.9100000000001</v>
          </cell>
          <cell r="F1151" t="str">
            <v>588WYU</v>
          </cell>
          <cell r="G1151" t="str">
            <v>588</v>
          </cell>
          <cell r="I1151">
            <v>-36759.86</v>
          </cell>
        </row>
        <row r="1152">
          <cell r="A1152" t="str">
            <v>901CN</v>
          </cell>
          <cell r="B1152" t="str">
            <v>901</v>
          </cell>
          <cell r="D1152">
            <v>2929022.27</v>
          </cell>
          <cell r="F1152" t="str">
            <v>589CA</v>
          </cell>
          <cell r="G1152" t="str">
            <v>589</v>
          </cell>
          <cell r="I1152">
            <v>81026.5</v>
          </cell>
        </row>
        <row r="1153">
          <cell r="A1153" t="str">
            <v>901OR</v>
          </cell>
          <cell r="B1153" t="str">
            <v>901</v>
          </cell>
          <cell r="D1153">
            <v>863.19</v>
          </cell>
          <cell r="F1153" t="str">
            <v>589ID</v>
          </cell>
          <cell r="G1153" t="str">
            <v>589</v>
          </cell>
          <cell r="I1153">
            <v>22698.11</v>
          </cell>
        </row>
        <row r="1154">
          <cell r="A1154" t="str">
            <v>901WYP</v>
          </cell>
          <cell r="B1154" t="str">
            <v>901</v>
          </cell>
          <cell r="D1154">
            <v>427.72</v>
          </cell>
          <cell r="F1154" t="str">
            <v>589OR</v>
          </cell>
          <cell r="G1154" t="str">
            <v>589</v>
          </cell>
          <cell r="I1154">
            <v>1654691.55</v>
          </cell>
        </row>
        <row r="1155">
          <cell r="A1155" t="str">
            <v>902CA</v>
          </cell>
          <cell r="B1155" t="str">
            <v>902</v>
          </cell>
          <cell r="D1155">
            <v>893538.33</v>
          </cell>
          <cell r="F1155" t="str">
            <v>589SNPD</v>
          </cell>
          <cell r="G1155" t="str">
            <v>589</v>
          </cell>
          <cell r="I1155">
            <v>55655.61</v>
          </cell>
        </row>
        <row r="1156">
          <cell r="A1156" t="str">
            <v>902CN</v>
          </cell>
          <cell r="B1156" t="str">
            <v>902</v>
          </cell>
          <cell r="D1156">
            <v>2308807.7599999998</v>
          </cell>
          <cell r="F1156" t="str">
            <v>589UT</v>
          </cell>
          <cell r="G1156" t="str">
            <v>589</v>
          </cell>
          <cell r="I1156">
            <v>585292.21</v>
          </cell>
        </row>
        <row r="1157">
          <cell r="A1157" t="str">
            <v>902ID</v>
          </cell>
          <cell r="B1157" t="str">
            <v>902</v>
          </cell>
          <cell r="D1157">
            <v>1650514.02</v>
          </cell>
          <cell r="F1157" t="str">
            <v>589WA</v>
          </cell>
          <cell r="G1157" t="str">
            <v>589</v>
          </cell>
          <cell r="I1157">
            <v>113296.38</v>
          </cell>
        </row>
        <row r="1158">
          <cell r="A1158" t="str">
            <v>902OR</v>
          </cell>
          <cell r="B1158" t="str">
            <v>902</v>
          </cell>
          <cell r="D1158">
            <v>9824237.5700000003</v>
          </cell>
          <cell r="F1158" t="str">
            <v>589WYP</v>
          </cell>
          <cell r="G1158" t="str">
            <v>589</v>
          </cell>
          <cell r="I1158">
            <v>342690.79</v>
          </cell>
        </row>
        <row r="1159">
          <cell r="A1159" t="str">
            <v>902UT</v>
          </cell>
          <cell r="B1159" t="str">
            <v>902</v>
          </cell>
          <cell r="D1159">
            <v>4484876.0599999996</v>
          </cell>
          <cell r="F1159" t="str">
            <v>589WYU</v>
          </cell>
          <cell r="G1159" t="str">
            <v>589</v>
          </cell>
          <cell r="I1159">
            <v>156455.6</v>
          </cell>
        </row>
        <row r="1160">
          <cell r="A1160" t="str">
            <v>902WA</v>
          </cell>
          <cell r="B1160" t="str">
            <v>902</v>
          </cell>
          <cell r="D1160">
            <v>934527.76</v>
          </cell>
          <cell r="F1160" t="str">
            <v>590CA</v>
          </cell>
          <cell r="G1160" t="str">
            <v>590</v>
          </cell>
          <cell r="I1160">
            <v>35160.080000000002</v>
          </cell>
        </row>
        <row r="1161">
          <cell r="A1161" t="str">
            <v>902WYP</v>
          </cell>
          <cell r="B1161" t="str">
            <v>902</v>
          </cell>
          <cell r="D1161">
            <v>1507760.54</v>
          </cell>
          <cell r="F1161" t="str">
            <v>590ID</v>
          </cell>
          <cell r="G1161" t="str">
            <v>590</v>
          </cell>
          <cell r="I1161">
            <v>41087.99</v>
          </cell>
        </row>
        <row r="1162">
          <cell r="A1162" t="str">
            <v>902WYU</v>
          </cell>
          <cell r="B1162" t="str">
            <v>902</v>
          </cell>
          <cell r="D1162">
            <v>303289.3</v>
          </cell>
          <cell r="F1162" t="str">
            <v>590OR</v>
          </cell>
          <cell r="G1162" t="str">
            <v>590</v>
          </cell>
          <cell r="I1162">
            <v>345916.31</v>
          </cell>
        </row>
        <row r="1163">
          <cell r="A1163" t="str">
            <v>903CA</v>
          </cell>
          <cell r="B1163" t="str">
            <v>903</v>
          </cell>
          <cell r="D1163">
            <v>224466.56</v>
          </cell>
          <cell r="F1163" t="str">
            <v>590SNPD</v>
          </cell>
          <cell r="G1163" t="str">
            <v>590</v>
          </cell>
          <cell r="I1163">
            <v>3516464.99</v>
          </cell>
        </row>
        <row r="1164">
          <cell r="A1164" t="str">
            <v>903CN</v>
          </cell>
          <cell r="B1164" t="str">
            <v>903</v>
          </cell>
          <cell r="D1164">
            <v>48057514.019999899</v>
          </cell>
          <cell r="F1164" t="str">
            <v>590UT</v>
          </cell>
          <cell r="G1164" t="str">
            <v>590</v>
          </cell>
          <cell r="I1164">
            <v>370092.69</v>
          </cell>
        </row>
        <row r="1165">
          <cell r="A1165" t="str">
            <v>903ID</v>
          </cell>
          <cell r="B1165" t="str">
            <v>903</v>
          </cell>
          <cell r="D1165">
            <v>414584.88</v>
          </cell>
          <cell r="F1165" t="str">
            <v>590WA</v>
          </cell>
          <cell r="G1165" t="str">
            <v>590</v>
          </cell>
          <cell r="I1165">
            <v>8693.99</v>
          </cell>
        </row>
        <row r="1166">
          <cell r="A1166" t="str">
            <v>903OR</v>
          </cell>
          <cell r="B1166" t="str">
            <v>903</v>
          </cell>
          <cell r="D1166">
            <v>2358402.09</v>
          </cell>
          <cell r="F1166" t="str">
            <v>590WYP</v>
          </cell>
          <cell r="G1166" t="str">
            <v>590</v>
          </cell>
          <cell r="I1166">
            <v>107152.74</v>
          </cell>
        </row>
        <row r="1167">
          <cell r="A1167" t="str">
            <v>903UT</v>
          </cell>
          <cell r="B1167" t="str">
            <v>903</v>
          </cell>
          <cell r="D1167">
            <v>3855886.91</v>
          </cell>
          <cell r="F1167" t="str">
            <v>591CA</v>
          </cell>
          <cell r="G1167" t="str">
            <v>591</v>
          </cell>
          <cell r="I1167">
            <v>51838.04</v>
          </cell>
        </row>
        <row r="1168">
          <cell r="A1168" t="str">
            <v>903WA</v>
          </cell>
          <cell r="B1168" t="str">
            <v>903</v>
          </cell>
          <cell r="D1168">
            <v>724232.69</v>
          </cell>
          <cell r="F1168" t="str">
            <v>591ID</v>
          </cell>
          <cell r="G1168" t="str">
            <v>591</v>
          </cell>
          <cell r="I1168">
            <v>87964.11</v>
          </cell>
        </row>
        <row r="1169">
          <cell r="A1169" t="str">
            <v>903WYP</v>
          </cell>
          <cell r="B1169" t="str">
            <v>903</v>
          </cell>
          <cell r="D1169">
            <v>607220.31000000006</v>
          </cell>
          <cell r="F1169" t="str">
            <v>591OR</v>
          </cell>
          <cell r="G1169" t="str">
            <v>591</v>
          </cell>
          <cell r="I1169">
            <v>938131.62</v>
          </cell>
        </row>
        <row r="1170">
          <cell r="A1170" t="str">
            <v>903WYU</v>
          </cell>
          <cell r="B1170" t="str">
            <v>903</v>
          </cell>
          <cell r="D1170">
            <v>72085.23</v>
          </cell>
          <cell r="F1170" t="str">
            <v>591SNPD</v>
          </cell>
          <cell r="G1170" t="str">
            <v>591</v>
          </cell>
          <cell r="I1170">
            <v>135827.66</v>
          </cell>
        </row>
        <row r="1171">
          <cell r="A1171" t="str">
            <v>904CA</v>
          </cell>
          <cell r="B1171" t="str">
            <v>904</v>
          </cell>
          <cell r="D1171">
            <v>448862.43</v>
          </cell>
          <cell r="F1171" t="str">
            <v>591UT</v>
          </cell>
          <cell r="G1171" t="str">
            <v>591</v>
          </cell>
          <cell r="I1171">
            <v>814265.12</v>
          </cell>
        </row>
        <row r="1172">
          <cell r="A1172" t="str">
            <v>904CN</v>
          </cell>
          <cell r="B1172" t="str">
            <v>904</v>
          </cell>
          <cell r="D1172">
            <v>650822.05000000005</v>
          </cell>
          <cell r="F1172" t="str">
            <v>591WA</v>
          </cell>
          <cell r="G1172" t="str">
            <v>591</v>
          </cell>
          <cell r="I1172">
            <v>160992.13</v>
          </cell>
        </row>
        <row r="1173">
          <cell r="A1173" t="str">
            <v>904ID</v>
          </cell>
          <cell r="B1173" t="str">
            <v>904</v>
          </cell>
          <cell r="D1173">
            <v>293937.73</v>
          </cell>
          <cell r="F1173" t="str">
            <v>591WYP</v>
          </cell>
          <cell r="G1173" t="str">
            <v>591</v>
          </cell>
          <cell r="I1173">
            <v>188620.02</v>
          </cell>
        </row>
        <row r="1174">
          <cell r="A1174" t="str">
            <v>904OR</v>
          </cell>
          <cell r="B1174" t="str">
            <v>904</v>
          </cell>
          <cell r="D1174">
            <v>7047554.4199999897</v>
          </cell>
          <cell r="F1174" t="str">
            <v>591WYU</v>
          </cell>
          <cell r="G1174" t="str">
            <v>591</v>
          </cell>
          <cell r="I1174">
            <v>98786.23</v>
          </cell>
        </row>
        <row r="1175">
          <cell r="A1175" t="str">
            <v>904UT</v>
          </cell>
          <cell r="B1175" t="str">
            <v>904</v>
          </cell>
          <cell r="D1175">
            <v>3373083.34</v>
          </cell>
          <cell r="F1175" t="str">
            <v>592CA</v>
          </cell>
          <cell r="G1175" t="str">
            <v>592</v>
          </cell>
          <cell r="I1175">
            <v>410566.86</v>
          </cell>
        </row>
        <row r="1176">
          <cell r="A1176" t="str">
            <v>904WA</v>
          </cell>
          <cell r="B1176" t="str">
            <v>904</v>
          </cell>
          <cell r="D1176">
            <v>2024432.09</v>
          </cell>
          <cell r="F1176" t="str">
            <v>592ID</v>
          </cell>
          <cell r="G1176" t="str">
            <v>592</v>
          </cell>
          <cell r="I1176">
            <v>871583.24</v>
          </cell>
        </row>
        <row r="1177">
          <cell r="A1177" t="str">
            <v>904WYP</v>
          </cell>
          <cell r="B1177" t="str">
            <v>904</v>
          </cell>
          <cell r="D1177">
            <v>747717.82</v>
          </cell>
          <cell r="F1177" t="str">
            <v>592OR</v>
          </cell>
          <cell r="G1177" t="str">
            <v>592</v>
          </cell>
          <cell r="I1177">
            <v>3730206.87</v>
          </cell>
        </row>
        <row r="1178">
          <cell r="A1178" t="str">
            <v>905CN</v>
          </cell>
          <cell r="B1178" t="str">
            <v>905</v>
          </cell>
          <cell r="D1178">
            <v>200609.93</v>
          </cell>
          <cell r="F1178" t="str">
            <v>592SNPD</v>
          </cell>
          <cell r="G1178" t="str">
            <v>592</v>
          </cell>
          <cell r="I1178">
            <v>1915031.71</v>
          </cell>
        </row>
        <row r="1179">
          <cell r="A1179" t="str">
            <v>905OR</v>
          </cell>
          <cell r="B1179" t="str">
            <v>905</v>
          </cell>
          <cell r="D1179">
            <v>4512.75</v>
          </cell>
          <cell r="F1179" t="str">
            <v>592UT</v>
          </cell>
          <cell r="G1179" t="str">
            <v>592</v>
          </cell>
          <cell r="I1179">
            <v>4986019.55</v>
          </cell>
        </row>
        <row r="1180">
          <cell r="A1180" t="str">
            <v>907CN</v>
          </cell>
          <cell r="B1180" t="str">
            <v>907</v>
          </cell>
          <cell r="D1180">
            <v>302254.40999999997</v>
          </cell>
          <cell r="F1180" t="str">
            <v>592WA</v>
          </cell>
          <cell r="G1180" t="str">
            <v>592</v>
          </cell>
          <cell r="I1180">
            <v>686975.86</v>
          </cell>
        </row>
        <row r="1181">
          <cell r="A1181" t="str">
            <v>908CA</v>
          </cell>
          <cell r="B1181" t="str">
            <v>908</v>
          </cell>
          <cell r="D1181">
            <v>2106300.89</v>
          </cell>
          <cell r="F1181" t="str">
            <v>592WYP</v>
          </cell>
          <cell r="G1181" t="str">
            <v>592</v>
          </cell>
          <cell r="I1181">
            <v>1730789.35</v>
          </cell>
        </row>
        <row r="1182">
          <cell r="A1182" t="str">
            <v>908CN</v>
          </cell>
          <cell r="B1182" t="str">
            <v>908</v>
          </cell>
          <cell r="D1182">
            <v>1833724.63</v>
          </cell>
          <cell r="F1182" t="str">
            <v>592WYU</v>
          </cell>
          <cell r="G1182" t="str">
            <v>592</v>
          </cell>
          <cell r="I1182">
            <v>-1007.38</v>
          </cell>
        </row>
        <row r="1183">
          <cell r="A1183" t="str">
            <v>908ID</v>
          </cell>
          <cell r="B1183" t="str">
            <v>908</v>
          </cell>
          <cell r="D1183">
            <v>6203803.0999999903</v>
          </cell>
          <cell r="F1183" t="str">
            <v>593CA</v>
          </cell>
          <cell r="G1183" t="str">
            <v>593</v>
          </cell>
          <cell r="I1183">
            <v>5675102.3999999901</v>
          </cell>
        </row>
        <row r="1184">
          <cell r="A1184" t="str">
            <v>908OR</v>
          </cell>
          <cell r="B1184" t="str">
            <v>908</v>
          </cell>
          <cell r="D1184">
            <v>24191106.25</v>
          </cell>
          <cell r="F1184" t="str">
            <v>593ID</v>
          </cell>
          <cell r="G1184" t="str">
            <v>593</v>
          </cell>
          <cell r="I1184">
            <v>6090450.7800000003</v>
          </cell>
        </row>
        <row r="1185">
          <cell r="A1185" t="str">
            <v>908OTHER</v>
          </cell>
          <cell r="B1185" t="str">
            <v>908</v>
          </cell>
          <cell r="D1185">
            <v>2909034.89</v>
          </cell>
          <cell r="F1185" t="str">
            <v>593OR</v>
          </cell>
          <cell r="G1185" t="str">
            <v>593</v>
          </cell>
          <cell r="I1185">
            <v>27164995.689999901</v>
          </cell>
        </row>
        <row r="1186">
          <cell r="A1186" t="str">
            <v>908UT</v>
          </cell>
          <cell r="B1186" t="str">
            <v>908</v>
          </cell>
          <cell r="D1186">
            <v>52439679.5</v>
          </cell>
          <cell r="F1186" t="str">
            <v>593SNPD</v>
          </cell>
          <cell r="G1186" t="str">
            <v>593</v>
          </cell>
          <cell r="I1186">
            <v>1192991.43</v>
          </cell>
        </row>
        <row r="1187">
          <cell r="A1187" t="str">
            <v>908WA</v>
          </cell>
          <cell r="B1187" t="str">
            <v>908</v>
          </cell>
          <cell r="D1187">
            <v>9235840.9000000004</v>
          </cell>
          <cell r="F1187" t="str">
            <v>593UT</v>
          </cell>
          <cell r="G1187" t="str">
            <v>593</v>
          </cell>
          <cell r="I1187">
            <v>35900505.109999903</v>
          </cell>
        </row>
        <row r="1188">
          <cell r="A1188" t="str">
            <v>908WYP</v>
          </cell>
          <cell r="B1188" t="str">
            <v>908</v>
          </cell>
          <cell r="D1188">
            <v>5026201.0599999996</v>
          </cell>
          <cell r="F1188" t="str">
            <v>593WA</v>
          </cell>
          <cell r="G1188" t="str">
            <v>593</v>
          </cell>
          <cell r="I1188">
            <v>4042508.7</v>
          </cell>
        </row>
        <row r="1189">
          <cell r="A1189" t="str">
            <v>909CA</v>
          </cell>
          <cell r="B1189" t="str">
            <v>909</v>
          </cell>
          <cell r="D1189">
            <v>40883.01</v>
          </cell>
          <cell r="F1189" t="str">
            <v>593WYP</v>
          </cell>
          <cell r="G1189" t="str">
            <v>593</v>
          </cell>
          <cell r="I1189">
            <v>8429096.9199999999</v>
          </cell>
        </row>
        <row r="1190">
          <cell r="A1190" t="str">
            <v>909CN</v>
          </cell>
          <cell r="B1190" t="str">
            <v>909</v>
          </cell>
          <cell r="D1190">
            <v>4593204.12</v>
          </cell>
          <cell r="F1190" t="str">
            <v>593WYU</v>
          </cell>
          <cell r="G1190" t="str">
            <v>593</v>
          </cell>
          <cell r="I1190">
            <v>1396903.8</v>
          </cell>
        </row>
        <row r="1191">
          <cell r="A1191" t="str">
            <v>909ID</v>
          </cell>
          <cell r="B1191" t="str">
            <v>909</v>
          </cell>
          <cell r="D1191">
            <v>20091.259999999998</v>
          </cell>
          <cell r="F1191" t="str">
            <v>594CA</v>
          </cell>
          <cell r="G1191" t="str">
            <v>594</v>
          </cell>
          <cell r="I1191">
            <v>522065.55</v>
          </cell>
        </row>
        <row r="1192">
          <cell r="A1192" t="str">
            <v>909OR</v>
          </cell>
          <cell r="B1192" t="str">
            <v>909</v>
          </cell>
          <cell r="D1192">
            <v>154538.29999999999</v>
          </cell>
          <cell r="F1192" t="str">
            <v>594ID</v>
          </cell>
          <cell r="G1192" t="str">
            <v>594</v>
          </cell>
          <cell r="I1192">
            <v>754511.15</v>
          </cell>
        </row>
        <row r="1193">
          <cell r="A1193" t="str">
            <v>909UT</v>
          </cell>
          <cell r="B1193" t="str">
            <v>909</v>
          </cell>
          <cell r="D1193">
            <v>55308.44</v>
          </cell>
          <cell r="F1193" t="str">
            <v>594OR</v>
          </cell>
          <cell r="G1193" t="str">
            <v>594</v>
          </cell>
          <cell r="I1193">
            <v>5863030.5700000003</v>
          </cell>
        </row>
        <row r="1194">
          <cell r="A1194" t="str">
            <v>909WA</v>
          </cell>
          <cell r="B1194" t="str">
            <v>909</v>
          </cell>
          <cell r="D1194">
            <v>15923.41</v>
          </cell>
          <cell r="F1194" t="str">
            <v>594SNPD</v>
          </cell>
          <cell r="G1194" t="str">
            <v>594</v>
          </cell>
          <cell r="I1194">
            <v>2257.66</v>
          </cell>
        </row>
        <row r="1195">
          <cell r="A1195" t="str">
            <v>909WYP</v>
          </cell>
          <cell r="B1195" t="str">
            <v>909</v>
          </cell>
          <cell r="D1195">
            <v>201314.5</v>
          </cell>
          <cell r="F1195" t="str">
            <v>594UT</v>
          </cell>
          <cell r="G1195" t="str">
            <v>594</v>
          </cell>
          <cell r="I1195">
            <v>12309671.539999999</v>
          </cell>
        </row>
        <row r="1196">
          <cell r="A1196" t="str">
            <v>910CN</v>
          </cell>
          <cell r="B1196" t="str">
            <v>910</v>
          </cell>
          <cell r="D1196">
            <v>183174.26</v>
          </cell>
          <cell r="F1196" t="str">
            <v>594WA</v>
          </cell>
          <cell r="G1196" t="str">
            <v>594</v>
          </cell>
          <cell r="I1196">
            <v>1144133.82</v>
          </cell>
        </row>
        <row r="1197">
          <cell r="A1197" t="str">
            <v>920CA</v>
          </cell>
          <cell r="B1197" t="str">
            <v>920</v>
          </cell>
          <cell r="D1197">
            <v>111696.93</v>
          </cell>
          <cell r="F1197" t="str">
            <v>594WYP</v>
          </cell>
          <cell r="G1197" t="str">
            <v>594</v>
          </cell>
          <cell r="I1197">
            <v>1828777.37</v>
          </cell>
        </row>
        <row r="1198">
          <cell r="A1198" t="str">
            <v>920OR</v>
          </cell>
          <cell r="B1198" t="str">
            <v>920</v>
          </cell>
          <cell r="D1198">
            <v>1273245.3999999999</v>
          </cell>
          <cell r="F1198" t="str">
            <v>594WYU</v>
          </cell>
          <cell r="G1198" t="str">
            <v>594</v>
          </cell>
          <cell r="I1198">
            <v>225122.03</v>
          </cell>
        </row>
        <row r="1199">
          <cell r="A1199" t="str">
            <v>920SO</v>
          </cell>
          <cell r="B1199" t="str">
            <v>920</v>
          </cell>
          <cell r="D1199">
            <v>74526532.349999905</v>
          </cell>
          <cell r="F1199" t="str">
            <v>595CA</v>
          </cell>
          <cell r="G1199" t="str">
            <v>595</v>
          </cell>
          <cell r="I1199">
            <v>0</v>
          </cell>
        </row>
        <row r="1200">
          <cell r="A1200" t="str">
            <v>920UT</v>
          </cell>
          <cell r="B1200" t="str">
            <v>920</v>
          </cell>
          <cell r="D1200">
            <v>-5389468.6299999999</v>
          </cell>
          <cell r="F1200" t="str">
            <v>595ID</v>
          </cell>
          <cell r="G1200" t="str">
            <v>595</v>
          </cell>
          <cell r="I1200">
            <v>0</v>
          </cell>
        </row>
        <row r="1201">
          <cell r="A1201" t="str">
            <v>920WA</v>
          </cell>
          <cell r="B1201" t="str">
            <v>920</v>
          </cell>
          <cell r="D1201">
            <v>-1017958.49</v>
          </cell>
          <cell r="F1201" t="str">
            <v>595SNPD</v>
          </cell>
          <cell r="G1201" t="str">
            <v>595</v>
          </cell>
          <cell r="I1201">
            <v>893540.61</v>
          </cell>
        </row>
        <row r="1202">
          <cell r="A1202" t="str">
            <v>920WYP</v>
          </cell>
          <cell r="B1202" t="str">
            <v>920</v>
          </cell>
          <cell r="D1202">
            <v>-1355271.67</v>
          </cell>
          <cell r="F1202" t="str">
            <v>595UT</v>
          </cell>
          <cell r="G1202" t="str">
            <v>595</v>
          </cell>
          <cell r="I1202">
            <v>0</v>
          </cell>
        </row>
        <row r="1203">
          <cell r="A1203" t="str">
            <v>921CA</v>
          </cell>
          <cell r="B1203" t="str">
            <v>921</v>
          </cell>
          <cell r="D1203">
            <v>4169.28</v>
          </cell>
          <cell r="F1203" t="str">
            <v>595WA</v>
          </cell>
          <cell r="G1203" t="str">
            <v>595</v>
          </cell>
          <cell r="I1203">
            <v>0</v>
          </cell>
        </row>
        <row r="1204">
          <cell r="A1204" t="str">
            <v>921ID</v>
          </cell>
          <cell r="B1204" t="str">
            <v>921</v>
          </cell>
          <cell r="D1204">
            <v>7970.34</v>
          </cell>
          <cell r="F1204" t="str">
            <v>595WYU</v>
          </cell>
          <cell r="G1204" t="str">
            <v>595</v>
          </cell>
          <cell r="I1204">
            <v>0</v>
          </cell>
        </row>
        <row r="1205">
          <cell r="A1205" t="str">
            <v>921OR</v>
          </cell>
          <cell r="B1205" t="str">
            <v>921</v>
          </cell>
          <cell r="D1205">
            <v>42485.77</v>
          </cell>
          <cell r="F1205" t="str">
            <v>596CA</v>
          </cell>
          <cell r="G1205" t="str">
            <v>596</v>
          </cell>
          <cell r="I1205">
            <v>115656.09</v>
          </cell>
        </row>
        <row r="1206">
          <cell r="A1206" t="str">
            <v>921SO</v>
          </cell>
          <cell r="B1206" t="str">
            <v>921</v>
          </cell>
          <cell r="D1206">
            <v>9149484.4900000002</v>
          </cell>
          <cell r="F1206" t="str">
            <v>596ID</v>
          </cell>
          <cell r="G1206" t="str">
            <v>596</v>
          </cell>
          <cell r="I1206">
            <v>179304.43</v>
          </cell>
        </row>
        <row r="1207">
          <cell r="A1207" t="str">
            <v>921UT</v>
          </cell>
          <cell r="B1207" t="str">
            <v>921</v>
          </cell>
          <cell r="D1207">
            <v>87048.48</v>
          </cell>
          <cell r="F1207" t="str">
            <v>596OR</v>
          </cell>
          <cell r="G1207" t="str">
            <v>596</v>
          </cell>
          <cell r="I1207">
            <v>1251031.43</v>
          </cell>
        </row>
        <row r="1208">
          <cell r="A1208" t="str">
            <v>921WA</v>
          </cell>
          <cell r="B1208" t="str">
            <v>921</v>
          </cell>
          <cell r="D1208">
            <v>13488.04</v>
          </cell>
          <cell r="F1208" t="str">
            <v>596UT</v>
          </cell>
          <cell r="G1208" t="str">
            <v>596</v>
          </cell>
          <cell r="I1208">
            <v>1899735.98</v>
          </cell>
        </row>
        <row r="1209">
          <cell r="A1209" t="str">
            <v>921WYP</v>
          </cell>
          <cell r="B1209" t="str">
            <v>921</v>
          </cell>
          <cell r="D1209">
            <v>22726.35</v>
          </cell>
          <cell r="F1209" t="str">
            <v>596WA</v>
          </cell>
          <cell r="G1209" t="str">
            <v>596</v>
          </cell>
          <cell r="I1209">
            <v>185923.41</v>
          </cell>
        </row>
        <row r="1210">
          <cell r="A1210" t="str">
            <v>921WYU</v>
          </cell>
          <cell r="B1210" t="str">
            <v>921</v>
          </cell>
          <cell r="D1210">
            <v>3240.29</v>
          </cell>
          <cell r="F1210" t="str">
            <v>596WYP</v>
          </cell>
          <cell r="G1210" t="str">
            <v>596</v>
          </cell>
          <cell r="I1210">
            <v>336268.73</v>
          </cell>
        </row>
        <row r="1211">
          <cell r="A1211" t="str">
            <v>922SO</v>
          </cell>
          <cell r="B1211" t="str">
            <v>922</v>
          </cell>
          <cell r="D1211">
            <v>-29007645.919999901</v>
          </cell>
          <cell r="F1211" t="str">
            <v>596WYU</v>
          </cell>
          <cell r="G1211" t="str">
            <v>596</v>
          </cell>
          <cell r="I1211">
            <v>108182.29</v>
          </cell>
        </row>
        <row r="1212">
          <cell r="A1212" t="str">
            <v>923CA</v>
          </cell>
          <cell r="B1212" t="str">
            <v>923</v>
          </cell>
          <cell r="D1212">
            <v>135188.06</v>
          </cell>
          <cell r="F1212" t="str">
            <v>597CA</v>
          </cell>
          <cell r="G1212" t="str">
            <v>597</v>
          </cell>
          <cell r="I1212">
            <v>73622.44</v>
          </cell>
        </row>
        <row r="1213">
          <cell r="A1213" t="str">
            <v>923ID</v>
          </cell>
          <cell r="B1213" t="str">
            <v>923</v>
          </cell>
          <cell r="D1213">
            <v>600.85</v>
          </cell>
          <cell r="F1213" t="str">
            <v>597ID</v>
          </cell>
          <cell r="G1213" t="str">
            <v>597</v>
          </cell>
          <cell r="I1213">
            <v>372583.54</v>
          </cell>
        </row>
        <row r="1214">
          <cell r="A1214" t="str">
            <v>923OR</v>
          </cell>
          <cell r="B1214" t="str">
            <v>923</v>
          </cell>
          <cell r="D1214">
            <v>69703.41</v>
          </cell>
          <cell r="F1214" t="str">
            <v>597OR</v>
          </cell>
          <cell r="G1214" t="str">
            <v>597</v>
          </cell>
          <cell r="I1214">
            <v>1143744.0900000001</v>
          </cell>
        </row>
        <row r="1215">
          <cell r="A1215" t="str">
            <v>923SO</v>
          </cell>
          <cell r="B1215" t="str">
            <v>923</v>
          </cell>
          <cell r="D1215">
            <v>9969205.0800000001</v>
          </cell>
          <cell r="F1215" t="str">
            <v>597SNPD</v>
          </cell>
          <cell r="G1215" t="str">
            <v>597</v>
          </cell>
          <cell r="I1215">
            <v>879818.07</v>
          </cell>
        </row>
        <row r="1216">
          <cell r="A1216" t="str">
            <v>923UT</v>
          </cell>
          <cell r="B1216" t="str">
            <v>923</v>
          </cell>
          <cell r="D1216">
            <v>11467.5</v>
          </cell>
          <cell r="F1216" t="str">
            <v>597UT</v>
          </cell>
          <cell r="G1216" t="str">
            <v>597</v>
          </cell>
          <cell r="I1216">
            <v>2155572.15</v>
          </cell>
        </row>
        <row r="1217">
          <cell r="A1217" t="str">
            <v>923WA</v>
          </cell>
          <cell r="B1217" t="str">
            <v>923</v>
          </cell>
          <cell r="D1217">
            <v>764.02</v>
          </cell>
          <cell r="F1217" t="str">
            <v>597WA</v>
          </cell>
          <cell r="G1217" t="str">
            <v>597</v>
          </cell>
          <cell r="I1217">
            <v>435158.25</v>
          </cell>
        </row>
        <row r="1218">
          <cell r="A1218" t="str">
            <v>923WYP</v>
          </cell>
          <cell r="B1218" t="str">
            <v>923</v>
          </cell>
          <cell r="D1218">
            <v>2437.3200000000002</v>
          </cell>
          <cell r="F1218" t="str">
            <v>597WYP</v>
          </cell>
          <cell r="G1218" t="str">
            <v>597</v>
          </cell>
          <cell r="I1218">
            <v>492175.03</v>
          </cell>
        </row>
        <row r="1219">
          <cell r="A1219" t="str">
            <v>923WYU</v>
          </cell>
          <cell r="B1219" t="str">
            <v>923</v>
          </cell>
          <cell r="D1219">
            <v>693.19</v>
          </cell>
          <cell r="F1219" t="str">
            <v>597WYU</v>
          </cell>
          <cell r="G1219" t="str">
            <v>597</v>
          </cell>
          <cell r="I1219">
            <v>94530.07</v>
          </cell>
        </row>
        <row r="1220">
          <cell r="A1220" t="str">
            <v>924CA</v>
          </cell>
          <cell r="B1220" t="str">
            <v>924</v>
          </cell>
          <cell r="D1220">
            <v>65940.55</v>
          </cell>
          <cell r="F1220" t="str">
            <v>598CA</v>
          </cell>
          <cell r="G1220" t="str">
            <v>598</v>
          </cell>
          <cell r="I1220">
            <v>174559.32</v>
          </cell>
        </row>
        <row r="1221">
          <cell r="A1221" t="str">
            <v>924ID</v>
          </cell>
          <cell r="B1221" t="str">
            <v>924</v>
          </cell>
          <cell r="D1221">
            <v>88211.91</v>
          </cell>
          <cell r="F1221" t="str">
            <v>598ID</v>
          </cell>
          <cell r="G1221" t="str">
            <v>598</v>
          </cell>
          <cell r="I1221">
            <v>45450.19</v>
          </cell>
        </row>
        <row r="1222">
          <cell r="A1222" t="str">
            <v>924OR</v>
          </cell>
          <cell r="B1222" t="str">
            <v>924</v>
          </cell>
          <cell r="D1222">
            <v>4064265.77</v>
          </cell>
          <cell r="F1222" t="str">
            <v>598OR</v>
          </cell>
          <cell r="G1222" t="str">
            <v>598</v>
          </cell>
          <cell r="I1222">
            <v>502942.16</v>
          </cell>
        </row>
        <row r="1223">
          <cell r="A1223" t="str">
            <v>924SO</v>
          </cell>
          <cell r="B1223" t="str">
            <v>924</v>
          </cell>
          <cell r="D1223">
            <v>18822601.760000002</v>
          </cell>
          <cell r="F1223" t="str">
            <v>598SNPD</v>
          </cell>
          <cell r="G1223" t="str">
            <v>598</v>
          </cell>
          <cell r="I1223">
            <v>-549027.57999999996</v>
          </cell>
        </row>
        <row r="1224">
          <cell r="A1224" t="str">
            <v>924UT</v>
          </cell>
          <cell r="B1224" t="str">
            <v>924</v>
          </cell>
          <cell r="D1224">
            <v>1672032.81</v>
          </cell>
          <cell r="F1224" t="str">
            <v>598UT</v>
          </cell>
          <cell r="G1224" t="str">
            <v>598</v>
          </cell>
          <cell r="I1224">
            <v>1183276.07</v>
          </cell>
        </row>
        <row r="1225">
          <cell r="A1225" t="str">
            <v>924WYP</v>
          </cell>
          <cell r="B1225" t="str">
            <v>924</v>
          </cell>
          <cell r="D1225">
            <v>271760.96000000002</v>
          </cell>
          <cell r="F1225" t="str">
            <v>598WA</v>
          </cell>
          <cell r="G1225" t="str">
            <v>598</v>
          </cell>
          <cell r="I1225">
            <v>24830.95</v>
          </cell>
        </row>
        <row r="1226">
          <cell r="A1226" t="str">
            <v>925SO</v>
          </cell>
          <cell r="B1226" t="str">
            <v>925</v>
          </cell>
          <cell r="D1226">
            <v>7284848.8300000001</v>
          </cell>
          <cell r="F1226" t="str">
            <v>598WYP</v>
          </cell>
          <cell r="G1226" t="str">
            <v>598</v>
          </cell>
          <cell r="I1226">
            <v>403940.7</v>
          </cell>
        </row>
        <row r="1227">
          <cell r="A1227" t="str">
            <v>928CA</v>
          </cell>
          <cell r="B1227" t="str">
            <v>928</v>
          </cell>
          <cell r="D1227">
            <v>795967.27</v>
          </cell>
          <cell r="F1227" t="str">
            <v>598WYU</v>
          </cell>
          <cell r="G1227" t="str">
            <v>598</v>
          </cell>
          <cell r="I1227">
            <v>1208.9100000000001</v>
          </cell>
        </row>
        <row r="1228">
          <cell r="A1228" t="str">
            <v>928ID</v>
          </cell>
          <cell r="B1228" t="str">
            <v>928</v>
          </cell>
          <cell r="D1228">
            <v>1583896.58</v>
          </cell>
          <cell r="F1228" t="str">
            <v>901CN</v>
          </cell>
          <cell r="G1228" t="str">
            <v>901</v>
          </cell>
          <cell r="I1228">
            <v>2929022.27</v>
          </cell>
        </row>
        <row r="1229">
          <cell r="A1229" t="str">
            <v>928OR</v>
          </cell>
          <cell r="B1229" t="str">
            <v>928</v>
          </cell>
          <cell r="D1229">
            <v>3875184.96</v>
          </cell>
          <cell r="F1229" t="str">
            <v>901OR</v>
          </cell>
          <cell r="G1229" t="str">
            <v>901</v>
          </cell>
          <cell r="I1229">
            <v>863.19</v>
          </cell>
        </row>
        <row r="1230">
          <cell r="A1230" t="str">
            <v>928SG</v>
          </cell>
          <cell r="B1230" t="str">
            <v>928</v>
          </cell>
          <cell r="D1230">
            <v>1846170.68</v>
          </cell>
          <cell r="F1230" t="str">
            <v>901WYP</v>
          </cell>
          <cell r="G1230" t="str">
            <v>901</v>
          </cell>
          <cell r="I1230">
            <v>427.72</v>
          </cell>
        </row>
        <row r="1231">
          <cell r="A1231" t="str">
            <v>928SO</v>
          </cell>
          <cell r="B1231" t="str">
            <v>928</v>
          </cell>
          <cell r="D1231">
            <v>2815756.98</v>
          </cell>
          <cell r="F1231" t="str">
            <v>902CA</v>
          </cell>
          <cell r="G1231" t="str">
            <v>902</v>
          </cell>
          <cell r="I1231">
            <v>893538.33</v>
          </cell>
        </row>
        <row r="1232">
          <cell r="A1232" t="str">
            <v>928UT</v>
          </cell>
          <cell r="B1232" t="str">
            <v>928</v>
          </cell>
          <cell r="D1232">
            <v>6129279.0300000003</v>
          </cell>
          <cell r="F1232" t="str">
            <v>902CN</v>
          </cell>
          <cell r="G1232" t="str">
            <v>902</v>
          </cell>
          <cell r="I1232">
            <v>2308807.7599999998</v>
          </cell>
        </row>
        <row r="1233">
          <cell r="A1233" t="str">
            <v>928WA</v>
          </cell>
          <cell r="B1233" t="str">
            <v>928</v>
          </cell>
          <cell r="D1233">
            <v>1788998.4</v>
          </cell>
          <cell r="F1233" t="str">
            <v>902ID</v>
          </cell>
          <cell r="G1233" t="str">
            <v>902</v>
          </cell>
          <cell r="I1233">
            <v>1650514.02</v>
          </cell>
        </row>
        <row r="1234">
          <cell r="A1234" t="str">
            <v>928WYP</v>
          </cell>
          <cell r="B1234" t="str">
            <v>928</v>
          </cell>
          <cell r="D1234">
            <v>3021845.78</v>
          </cell>
          <cell r="F1234" t="str">
            <v>902OR</v>
          </cell>
          <cell r="G1234" t="str">
            <v>902</v>
          </cell>
          <cell r="I1234">
            <v>9824237.5700000003</v>
          </cell>
        </row>
        <row r="1235">
          <cell r="A1235" t="str">
            <v>929SO</v>
          </cell>
          <cell r="B1235" t="str">
            <v>929</v>
          </cell>
          <cell r="D1235">
            <v>-6095428.79</v>
          </cell>
          <cell r="F1235" t="str">
            <v>902UT</v>
          </cell>
          <cell r="G1235" t="str">
            <v>902</v>
          </cell>
          <cell r="I1235">
            <v>4484876.0599999996</v>
          </cell>
        </row>
        <row r="1236">
          <cell r="A1236" t="str">
            <v>930CA</v>
          </cell>
          <cell r="B1236" t="str">
            <v>930</v>
          </cell>
          <cell r="D1236">
            <v>9272.44</v>
          </cell>
          <cell r="F1236" t="str">
            <v>902WA</v>
          </cell>
          <cell r="G1236" t="str">
            <v>902</v>
          </cell>
          <cell r="I1236">
            <v>934527.76</v>
          </cell>
        </row>
        <row r="1237">
          <cell r="A1237" t="str">
            <v>930ID</v>
          </cell>
          <cell r="B1237" t="str">
            <v>930</v>
          </cell>
          <cell r="D1237">
            <v>3500</v>
          </cell>
          <cell r="F1237" t="str">
            <v>902WYP</v>
          </cell>
          <cell r="G1237" t="str">
            <v>902</v>
          </cell>
          <cell r="I1237">
            <v>1507760.54</v>
          </cell>
        </row>
        <row r="1238">
          <cell r="A1238" t="str">
            <v>930OR</v>
          </cell>
          <cell r="B1238" t="str">
            <v>930</v>
          </cell>
          <cell r="D1238">
            <v>69794.02</v>
          </cell>
          <cell r="F1238" t="str">
            <v>902WYU</v>
          </cell>
          <cell r="G1238" t="str">
            <v>902</v>
          </cell>
          <cell r="I1238">
            <v>303289.3</v>
          </cell>
        </row>
        <row r="1239">
          <cell r="A1239" t="str">
            <v>930SG</v>
          </cell>
          <cell r="B1239" t="str">
            <v>930</v>
          </cell>
          <cell r="D1239">
            <v>1449.35</v>
          </cell>
          <cell r="F1239" t="str">
            <v>903CA</v>
          </cell>
          <cell r="G1239" t="str">
            <v>903</v>
          </cell>
          <cell r="I1239">
            <v>224466.56</v>
          </cell>
        </row>
        <row r="1240">
          <cell r="A1240" t="str">
            <v>930SO</v>
          </cell>
          <cell r="B1240" t="str">
            <v>930</v>
          </cell>
          <cell r="D1240">
            <v>15492650.7199999</v>
          </cell>
          <cell r="F1240" t="str">
            <v>903CN</v>
          </cell>
          <cell r="G1240" t="str">
            <v>903</v>
          </cell>
          <cell r="I1240">
            <v>48057514.019999899</v>
          </cell>
        </row>
        <row r="1241">
          <cell r="A1241" t="str">
            <v>930UT</v>
          </cell>
          <cell r="B1241" t="str">
            <v>930</v>
          </cell>
          <cell r="D1241">
            <v>56755.02</v>
          </cell>
          <cell r="F1241" t="str">
            <v>903ID</v>
          </cell>
          <cell r="G1241" t="str">
            <v>903</v>
          </cell>
          <cell r="I1241">
            <v>414584.88</v>
          </cell>
        </row>
        <row r="1242">
          <cell r="A1242" t="str">
            <v>930WA</v>
          </cell>
          <cell r="B1242" t="str">
            <v>930</v>
          </cell>
          <cell r="D1242">
            <v>5000</v>
          </cell>
          <cell r="F1242" t="str">
            <v>903OR</v>
          </cell>
          <cell r="G1242" t="str">
            <v>903</v>
          </cell>
          <cell r="I1242">
            <v>2358402.09</v>
          </cell>
        </row>
        <row r="1243">
          <cell r="A1243" t="str">
            <v>930WYP</v>
          </cell>
          <cell r="B1243" t="str">
            <v>930</v>
          </cell>
          <cell r="D1243">
            <v>80257.2</v>
          </cell>
          <cell r="F1243" t="str">
            <v>903UT</v>
          </cell>
          <cell r="G1243" t="str">
            <v>903</v>
          </cell>
          <cell r="I1243">
            <v>3855886.91</v>
          </cell>
        </row>
        <row r="1244">
          <cell r="A1244" t="str">
            <v>931CA</v>
          </cell>
          <cell r="B1244" t="str">
            <v>931</v>
          </cell>
          <cell r="D1244">
            <v>4421.6099999999997</v>
          </cell>
          <cell r="F1244" t="str">
            <v>903WA</v>
          </cell>
          <cell r="G1244" t="str">
            <v>903</v>
          </cell>
          <cell r="I1244">
            <v>724232.69</v>
          </cell>
        </row>
        <row r="1245">
          <cell r="A1245" t="str">
            <v>931ID</v>
          </cell>
          <cell r="B1245" t="str">
            <v>931</v>
          </cell>
          <cell r="D1245">
            <v>864</v>
          </cell>
          <cell r="F1245" t="str">
            <v>903WYP</v>
          </cell>
          <cell r="G1245" t="str">
            <v>903</v>
          </cell>
          <cell r="I1245">
            <v>607220.31000000006</v>
          </cell>
        </row>
        <row r="1246">
          <cell r="A1246" t="str">
            <v>931OR</v>
          </cell>
          <cell r="B1246" t="str">
            <v>931</v>
          </cell>
          <cell r="D1246">
            <v>1111891.31</v>
          </cell>
          <cell r="F1246" t="str">
            <v>903WYU</v>
          </cell>
          <cell r="G1246" t="str">
            <v>903</v>
          </cell>
          <cell r="I1246">
            <v>72085.23</v>
          </cell>
        </row>
        <row r="1247">
          <cell r="A1247" t="str">
            <v>931SO</v>
          </cell>
          <cell r="B1247" t="str">
            <v>931</v>
          </cell>
          <cell r="D1247">
            <v>5442955.8799999999</v>
          </cell>
          <cell r="F1247" t="str">
            <v>904CA</v>
          </cell>
          <cell r="G1247" t="str">
            <v>904</v>
          </cell>
          <cell r="I1247">
            <v>448862.43</v>
          </cell>
        </row>
        <row r="1248">
          <cell r="A1248" t="str">
            <v>931UT</v>
          </cell>
          <cell r="B1248" t="str">
            <v>931</v>
          </cell>
          <cell r="D1248">
            <v>4920.04</v>
          </cell>
          <cell r="F1248" t="str">
            <v>904CN</v>
          </cell>
          <cell r="G1248" t="str">
            <v>904</v>
          </cell>
          <cell r="I1248">
            <v>650822.05000000005</v>
          </cell>
        </row>
        <row r="1249">
          <cell r="A1249" t="str">
            <v>931WA</v>
          </cell>
          <cell r="B1249" t="str">
            <v>931</v>
          </cell>
          <cell r="D1249">
            <v>10793.84</v>
          </cell>
          <cell r="F1249" t="str">
            <v>904ID</v>
          </cell>
          <cell r="G1249" t="str">
            <v>904</v>
          </cell>
          <cell r="I1249">
            <v>293937.73</v>
          </cell>
        </row>
        <row r="1250">
          <cell r="A1250" t="str">
            <v>931WYP</v>
          </cell>
          <cell r="B1250" t="str">
            <v>931</v>
          </cell>
          <cell r="D1250">
            <v>38833.64</v>
          </cell>
          <cell r="F1250" t="str">
            <v>904OR</v>
          </cell>
          <cell r="G1250" t="str">
            <v>904</v>
          </cell>
          <cell r="I1250">
            <v>7047554.4199999897</v>
          </cell>
        </row>
        <row r="1251">
          <cell r="A1251" t="str">
            <v>935CA</v>
          </cell>
          <cell r="B1251" t="str">
            <v>935</v>
          </cell>
          <cell r="D1251">
            <v>10628.04</v>
          </cell>
          <cell r="F1251" t="str">
            <v>904UT</v>
          </cell>
          <cell r="G1251" t="str">
            <v>904</v>
          </cell>
          <cell r="I1251">
            <v>3373083.34</v>
          </cell>
        </row>
        <row r="1252">
          <cell r="A1252" t="str">
            <v>935ID</v>
          </cell>
          <cell r="B1252" t="str">
            <v>935</v>
          </cell>
          <cell r="D1252">
            <v>30231.35</v>
          </cell>
          <cell r="F1252" t="str">
            <v>904WA</v>
          </cell>
          <cell r="G1252" t="str">
            <v>904</v>
          </cell>
          <cell r="I1252">
            <v>2024432.09</v>
          </cell>
        </row>
        <row r="1253">
          <cell r="A1253" t="str">
            <v>935OR</v>
          </cell>
          <cell r="B1253" t="str">
            <v>935</v>
          </cell>
          <cell r="D1253">
            <v>192084.22</v>
          </cell>
          <cell r="F1253" t="str">
            <v>904WYP</v>
          </cell>
          <cell r="G1253" t="str">
            <v>904</v>
          </cell>
          <cell r="I1253">
            <v>747717.82</v>
          </cell>
        </row>
        <row r="1254">
          <cell r="A1254" t="str">
            <v>935SO</v>
          </cell>
          <cell r="B1254" t="str">
            <v>935</v>
          </cell>
          <cell r="D1254">
            <v>23868211.939999901</v>
          </cell>
          <cell r="F1254" t="str">
            <v>904WYU</v>
          </cell>
          <cell r="G1254" t="str">
            <v>904</v>
          </cell>
          <cell r="I1254">
            <v>0</v>
          </cell>
        </row>
        <row r="1255">
          <cell r="A1255" t="str">
            <v>935UT</v>
          </cell>
          <cell r="B1255" t="str">
            <v>935</v>
          </cell>
          <cell r="D1255">
            <v>141820.26</v>
          </cell>
          <cell r="F1255" t="str">
            <v>905CN</v>
          </cell>
          <cell r="G1255" t="str">
            <v>905</v>
          </cell>
          <cell r="I1255">
            <v>200609.93</v>
          </cell>
        </row>
        <row r="1256">
          <cell r="A1256" t="str">
            <v>935WA</v>
          </cell>
          <cell r="B1256" t="str">
            <v>935</v>
          </cell>
          <cell r="D1256">
            <v>35554.6</v>
          </cell>
          <cell r="F1256" t="str">
            <v>905OR</v>
          </cell>
          <cell r="G1256" t="str">
            <v>905</v>
          </cell>
          <cell r="I1256">
            <v>4512.75</v>
          </cell>
        </row>
        <row r="1257">
          <cell r="A1257" t="str">
            <v>935WYP</v>
          </cell>
          <cell r="B1257" t="str">
            <v>935</v>
          </cell>
          <cell r="D1257">
            <v>59523.56</v>
          </cell>
          <cell r="F1257" t="str">
            <v>907CN</v>
          </cell>
          <cell r="G1257" t="str">
            <v>907</v>
          </cell>
          <cell r="I1257">
            <v>302254.40999999997</v>
          </cell>
        </row>
        <row r="1258">
          <cell r="A1258" t="str">
            <v>935WYU</v>
          </cell>
          <cell r="B1258" t="str">
            <v>935</v>
          </cell>
          <cell r="D1258">
            <v>22089.62</v>
          </cell>
          <cell r="F1258" t="str">
            <v>907OR</v>
          </cell>
          <cell r="G1258" t="str">
            <v>907</v>
          </cell>
          <cell r="I1258">
            <v>0</v>
          </cell>
        </row>
        <row r="1259">
          <cell r="F1259" t="str">
            <v>908CA</v>
          </cell>
          <cell r="G1259" t="str">
            <v>908</v>
          </cell>
          <cell r="I1259">
            <v>2106300.89</v>
          </cell>
        </row>
        <row r="1260">
          <cell r="F1260" t="str">
            <v>908CN</v>
          </cell>
          <cell r="G1260" t="str">
            <v>908</v>
          </cell>
          <cell r="I1260">
            <v>1833724.63</v>
          </cell>
        </row>
        <row r="1261">
          <cell r="F1261" t="str">
            <v>908ID</v>
          </cell>
          <cell r="G1261" t="str">
            <v>908</v>
          </cell>
          <cell r="I1261">
            <v>6203803.0999999903</v>
          </cell>
        </row>
        <row r="1262">
          <cell r="F1262" t="str">
            <v>908OR</v>
          </cell>
          <cell r="G1262" t="str">
            <v>908</v>
          </cell>
          <cell r="I1262">
            <v>24191106.25</v>
          </cell>
        </row>
        <row r="1263">
          <cell r="F1263" t="str">
            <v>908OTHER</v>
          </cell>
          <cell r="G1263" t="str">
            <v>908</v>
          </cell>
          <cell r="I1263">
            <v>2909034.89</v>
          </cell>
        </row>
        <row r="1264">
          <cell r="F1264" t="str">
            <v>908UT</v>
          </cell>
          <cell r="G1264" t="str">
            <v>908</v>
          </cell>
          <cell r="I1264">
            <v>52439679.5</v>
          </cell>
        </row>
        <row r="1265">
          <cell r="F1265" t="str">
            <v>908WA</v>
          </cell>
          <cell r="G1265" t="str">
            <v>908</v>
          </cell>
          <cell r="I1265">
            <v>9235840.9000000004</v>
          </cell>
        </row>
        <row r="1266">
          <cell r="F1266" t="str">
            <v>908WYP</v>
          </cell>
          <cell r="G1266" t="str">
            <v>908</v>
          </cell>
          <cell r="I1266">
            <v>5026201.0599999996</v>
          </cell>
        </row>
        <row r="1267">
          <cell r="F1267" t="str">
            <v>909CA</v>
          </cell>
          <cell r="G1267" t="str">
            <v>909</v>
          </cell>
          <cell r="I1267">
            <v>40883.01</v>
          </cell>
        </row>
        <row r="1268">
          <cell r="F1268" t="str">
            <v>909CN</v>
          </cell>
          <cell r="G1268" t="str">
            <v>909</v>
          </cell>
          <cell r="I1268">
            <v>4593204.12</v>
          </cell>
        </row>
        <row r="1269">
          <cell r="F1269" t="str">
            <v>909ID</v>
          </cell>
          <cell r="G1269" t="str">
            <v>909</v>
          </cell>
          <cell r="I1269">
            <v>20091.259999999998</v>
          </cell>
        </row>
        <row r="1270">
          <cell r="F1270" t="str">
            <v>909OR</v>
          </cell>
          <cell r="G1270" t="str">
            <v>909</v>
          </cell>
          <cell r="I1270">
            <v>154538.29999999999</v>
          </cell>
        </row>
        <row r="1271">
          <cell r="F1271" t="str">
            <v>909UT</v>
          </cell>
          <cell r="G1271" t="str">
            <v>909</v>
          </cell>
          <cell r="I1271">
            <v>55308.44</v>
          </cell>
        </row>
        <row r="1272">
          <cell r="F1272" t="str">
            <v>909WA</v>
          </cell>
          <cell r="G1272" t="str">
            <v>909</v>
          </cell>
          <cell r="I1272">
            <v>15923.41</v>
          </cell>
        </row>
        <row r="1273">
          <cell r="F1273" t="str">
            <v>909WYP</v>
          </cell>
          <cell r="G1273" t="str">
            <v>909</v>
          </cell>
          <cell r="I1273">
            <v>201314.5</v>
          </cell>
        </row>
        <row r="1274">
          <cell r="F1274" t="str">
            <v>909WYU</v>
          </cell>
          <cell r="G1274" t="str">
            <v>909</v>
          </cell>
          <cell r="I1274">
            <v>0</v>
          </cell>
        </row>
        <row r="1275">
          <cell r="F1275" t="str">
            <v>910CN</v>
          </cell>
          <cell r="G1275" t="str">
            <v>910</v>
          </cell>
          <cell r="I1275">
            <v>183174.26</v>
          </cell>
        </row>
        <row r="1276">
          <cell r="F1276" t="str">
            <v>920CA</v>
          </cell>
          <cell r="G1276" t="str">
            <v>920</v>
          </cell>
          <cell r="I1276">
            <v>111696.93</v>
          </cell>
        </row>
        <row r="1277">
          <cell r="F1277" t="str">
            <v>920OR</v>
          </cell>
          <cell r="G1277" t="str">
            <v>920</v>
          </cell>
          <cell r="I1277">
            <v>1273245.3999999999</v>
          </cell>
        </row>
        <row r="1278">
          <cell r="F1278" t="str">
            <v>920SO</v>
          </cell>
          <cell r="G1278" t="str">
            <v>920</v>
          </cell>
          <cell r="I1278">
            <v>74526532.349999905</v>
          </cell>
        </row>
        <row r="1279">
          <cell r="F1279" t="str">
            <v>920UT</v>
          </cell>
          <cell r="G1279" t="str">
            <v>920</v>
          </cell>
          <cell r="I1279">
            <v>-5389468.6299999999</v>
          </cell>
        </row>
        <row r="1280">
          <cell r="F1280" t="str">
            <v>920WA</v>
          </cell>
          <cell r="G1280" t="str">
            <v>920</v>
          </cell>
          <cell r="I1280">
            <v>-1017958.49</v>
          </cell>
        </row>
        <row r="1281">
          <cell r="F1281" t="str">
            <v>920WYP</v>
          </cell>
          <cell r="G1281" t="str">
            <v>920</v>
          </cell>
          <cell r="I1281">
            <v>-1355271.67</v>
          </cell>
        </row>
        <row r="1282">
          <cell r="F1282" t="str">
            <v>921CA</v>
          </cell>
          <cell r="G1282" t="str">
            <v>921</v>
          </cell>
          <cell r="I1282">
            <v>4169.28</v>
          </cell>
        </row>
        <row r="1283">
          <cell r="F1283" t="str">
            <v>921ID</v>
          </cell>
          <cell r="G1283" t="str">
            <v>921</v>
          </cell>
          <cell r="I1283">
            <v>7970.34</v>
          </cell>
        </row>
        <row r="1284">
          <cell r="F1284" t="str">
            <v>921OR</v>
          </cell>
          <cell r="G1284" t="str">
            <v>921</v>
          </cell>
          <cell r="I1284">
            <v>42485.77</v>
          </cell>
        </row>
        <row r="1285">
          <cell r="F1285" t="str">
            <v>921SO</v>
          </cell>
          <cell r="G1285" t="str">
            <v>921</v>
          </cell>
          <cell r="I1285">
            <v>9149484.4900000002</v>
          </cell>
        </row>
        <row r="1286">
          <cell r="F1286" t="str">
            <v>921UT</v>
          </cell>
          <cell r="G1286" t="str">
            <v>921</v>
          </cell>
          <cell r="I1286">
            <v>87048.48</v>
          </cell>
        </row>
        <row r="1287">
          <cell r="F1287" t="str">
            <v>921WA</v>
          </cell>
          <cell r="G1287" t="str">
            <v>921</v>
          </cell>
          <cell r="I1287">
            <v>13488.04</v>
          </cell>
        </row>
        <row r="1288">
          <cell r="F1288" t="str">
            <v>921WYP</v>
          </cell>
          <cell r="G1288" t="str">
            <v>921</v>
          </cell>
          <cell r="I1288">
            <v>22726.35</v>
          </cell>
        </row>
        <row r="1289">
          <cell r="F1289" t="str">
            <v>921WYU</v>
          </cell>
          <cell r="G1289" t="str">
            <v>921</v>
          </cell>
          <cell r="I1289">
            <v>3240.29</v>
          </cell>
        </row>
        <row r="1290">
          <cell r="F1290" t="str">
            <v>922SO</v>
          </cell>
          <cell r="G1290" t="str">
            <v>922</v>
          </cell>
          <cell r="I1290">
            <v>-29007645.919999901</v>
          </cell>
        </row>
        <row r="1291">
          <cell r="F1291" t="str">
            <v>923CA</v>
          </cell>
          <cell r="G1291" t="str">
            <v>923</v>
          </cell>
          <cell r="I1291">
            <v>135188.06</v>
          </cell>
        </row>
        <row r="1292">
          <cell r="F1292" t="str">
            <v>923ID</v>
          </cell>
          <cell r="G1292" t="str">
            <v>923</v>
          </cell>
          <cell r="I1292">
            <v>600.85</v>
          </cell>
        </row>
        <row r="1293">
          <cell r="F1293" t="str">
            <v>923OR</v>
          </cell>
          <cell r="G1293" t="str">
            <v>923</v>
          </cell>
          <cell r="I1293">
            <v>69703.41</v>
          </cell>
        </row>
        <row r="1294">
          <cell r="F1294" t="str">
            <v>923SO</v>
          </cell>
          <cell r="G1294" t="str">
            <v>923</v>
          </cell>
          <cell r="I1294">
            <v>9969205.0800000001</v>
          </cell>
        </row>
        <row r="1295">
          <cell r="F1295" t="str">
            <v>923UT</v>
          </cell>
          <cell r="G1295" t="str">
            <v>923</v>
          </cell>
          <cell r="I1295">
            <v>11467.5</v>
          </cell>
        </row>
        <row r="1296">
          <cell r="F1296" t="str">
            <v>923WA</v>
          </cell>
          <cell r="G1296" t="str">
            <v>923</v>
          </cell>
          <cell r="I1296">
            <v>764.02</v>
          </cell>
        </row>
        <row r="1297">
          <cell r="F1297" t="str">
            <v>923WYP</v>
          </cell>
          <cell r="G1297" t="str">
            <v>923</v>
          </cell>
          <cell r="I1297">
            <v>2437.3200000000002</v>
          </cell>
        </row>
        <row r="1298">
          <cell r="F1298" t="str">
            <v>923WYU</v>
          </cell>
          <cell r="G1298" t="str">
            <v>923</v>
          </cell>
          <cell r="I1298">
            <v>693.19</v>
          </cell>
        </row>
        <row r="1299">
          <cell r="F1299" t="str">
            <v>924CA</v>
          </cell>
          <cell r="G1299" t="str">
            <v>924</v>
          </cell>
          <cell r="I1299">
            <v>65940.55</v>
          </cell>
        </row>
        <row r="1300">
          <cell r="F1300" t="str">
            <v>924ID</v>
          </cell>
          <cell r="G1300" t="str">
            <v>924</v>
          </cell>
          <cell r="I1300">
            <v>88211.91</v>
          </cell>
        </row>
        <row r="1301">
          <cell r="F1301" t="str">
            <v>924OR</v>
          </cell>
          <cell r="G1301" t="str">
            <v>924</v>
          </cell>
          <cell r="I1301">
            <v>4064265.77</v>
          </cell>
        </row>
        <row r="1302">
          <cell r="F1302" t="str">
            <v>924SO</v>
          </cell>
          <cell r="G1302" t="str">
            <v>924</v>
          </cell>
          <cell r="I1302">
            <v>18822601.760000002</v>
          </cell>
        </row>
        <row r="1303">
          <cell r="F1303" t="str">
            <v>924UT</v>
          </cell>
          <cell r="G1303" t="str">
            <v>924</v>
          </cell>
          <cell r="I1303">
            <v>1672032.81</v>
          </cell>
        </row>
        <row r="1304">
          <cell r="F1304" t="str">
            <v>924WA</v>
          </cell>
          <cell r="G1304" t="str">
            <v>924</v>
          </cell>
          <cell r="I1304">
            <v>0</v>
          </cell>
        </row>
        <row r="1305">
          <cell r="F1305" t="str">
            <v>924WYP</v>
          </cell>
          <cell r="G1305" t="str">
            <v>924</v>
          </cell>
          <cell r="I1305">
            <v>271760.96000000002</v>
          </cell>
        </row>
        <row r="1306">
          <cell r="F1306" t="str">
            <v>925SO</v>
          </cell>
          <cell r="G1306" t="str">
            <v>925</v>
          </cell>
          <cell r="I1306">
            <v>7284848.8300000001</v>
          </cell>
        </row>
        <row r="1307">
          <cell r="F1307" t="str">
            <v>928CA</v>
          </cell>
          <cell r="G1307" t="str">
            <v>928</v>
          </cell>
          <cell r="I1307">
            <v>795967.27</v>
          </cell>
        </row>
        <row r="1308">
          <cell r="F1308" t="str">
            <v>928ID</v>
          </cell>
          <cell r="G1308" t="str">
            <v>928</v>
          </cell>
          <cell r="I1308">
            <v>1583896.58</v>
          </cell>
        </row>
        <row r="1309">
          <cell r="F1309" t="str">
            <v>928OR</v>
          </cell>
          <cell r="G1309" t="str">
            <v>928</v>
          </cell>
          <cell r="I1309">
            <v>3875184.96</v>
          </cell>
        </row>
        <row r="1310">
          <cell r="F1310" t="str">
            <v>928SG</v>
          </cell>
          <cell r="G1310" t="str">
            <v>928</v>
          </cell>
          <cell r="I1310">
            <v>1846170.68</v>
          </cell>
        </row>
        <row r="1311">
          <cell r="F1311" t="str">
            <v>928SO</v>
          </cell>
          <cell r="G1311" t="str">
            <v>928</v>
          </cell>
          <cell r="I1311">
            <v>2815756.98</v>
          </cell>
        </row>
        <row r="1312">
          <cell r="F1312" t="str">
            <v>928UT</v>
          </cell>
          <cell r="G1312" t="str">
            <v>928</v>
          </cell>
          <cell r="I1312">
            <v>6129279.0300000003</v>
          </cell>
        </row>
        <row r="1313">
          <cell r="F1313" t="str">
            <v>928WA</v>
          </cell>
          <cell r="G1313" t="str">
            <v>928</v>
          </cell>
          <cell r="I1313">
            <v>1788998.4</v>
          </cell>
        </row>
        <row r="1314">
          <cell r="F1314" t="str">
            <v>928WYP</v>
          </cell>
          <cell r="G1314" t="str">
            <v>928</v>
          </cell>
          <cell r="I1314">
            <v>3021845.78</v>
          </cell>
        </row>
        <row r="1315">
          <cell r="F1315" t="str">
            <v>929SO</v>
          </cell>
          <cell r="G1315" t="str">
            <v>929</v>
          </cell>
          <cell r="I1315">
            <v>-6095428.79</v>
          </cell>
        </row>
        <row r="1316">
          <cell r="F1316" t="str">
            <v>930CA</v>
          </cell>
          <cell r="G1316" t="str">
            <v>930</v>
          </cell>
          <cell r="I1316">
            <v>9272.44</v>
          </cell>
        </row>
        <row r="1317">
          <cell r="F1317" t="str">
            <v>930ID</v>
          </cell>
          <cell r="G1317" t="str">
            <v>930</v>
          </cell>
          <cell r="I1317">
            <v>3500</v>
          </cell>
        </row>
        <row r="1318">
          <cell r="F1318" t="str">
            <v>930OR</v>
          </cell>
          <cell r="G1318" t="str">
            <v>930</v>
          </cell>
          <cell r="I1318">
            <v>69794.02</v>
          </cell>
        </row>
        <row r="1319">
          <cell r="F1319" t="str">
            <v>930SG</v>
          </cell>
          <cell r="G1319" t="str">
            <v>930</v>
          </cell>
          <cell r="I1319">
            <v>1449.35</v>
          </cell>
        </row>
        <row r="1320">
          <cell r="F1320" t="str">
            <v>930SO</v>
          </cell>
          <cell r="G1320" t="str">
            <v>930</v>
          </cell>
          <cell r="I1320">
            <v>15492650.7199999</v>
          </cell>
        </row>
        <row r="1321">
          <cell r="F1321" t="str">
            <v>930UT</v>
          </cell>
          <cell r="G1321" t="str">
            <v>930</v>
          </cell>
          <cell r="I1321">
            <v>56755.02</v>
          </cell>
        </row>
        <row r="1322">
          <cell r="F1322" t="str">
            <v>930WA</v>
          </cell>
          <cell r="G1322" t="str">
            <v>930</v>
          </cell>
          <cell r="I1322">
            <v>5000</v>
          </cell>
        </row>
        <row r="1323">
          <cell r="F1323" t="str">
            <v>930WYP</v>
          </cell>
          <cell r="G1323" t="str">
            <v>930</v>
          </cell>
          <cell r="I1323">
            <v>80257.2</v>
          </cell>
        </row>
        <row r="1324">
          <cell r="F1324" t="str">
            <v>930WYU</v>
          </cell>
          <cell r="G1324" t="str">
            <v>930</v>
          </cell>
          <cell r="I1324">
            <v>0</v>
          </cell>
        </row>
        <row r="1325">
          <cell r="F1325" t="str">
            <v>931CA</v>
          </cell>
          <cell r="G1325" t="str">
            <v>931</v>
          </cell>
          <cell r="I1325">
            <v>4421.6099999999997</v>
          </cell>
        </row>
        <row r="1326">
          <cell r="F1326" t="str">
            <v>931ID</v>
          </cell>
          <cell r="G1326" t="str">
            <v>931</v>
          </cell>
          <cell r="I1326">
            <v>864</v>
          </cell>
        </row>
        <row r="1327">
          <cell r="F1327" t="str">
            <v>931OR</v>
          </cell>
          <cell r="G1327" t="str">
            <v>931</v>
          </cell>
          <cell r="I1327">
            <v>1111891.31</v>
          </cell>
        </row>
        <row r="1328">
          <cell r="F1328" t="str">
            <v>931SO</v>
          </cell>
          <cell r="G1328" t="str">
            <v>931</v>
          </cell>
          <cell r="I1328">
            <v>5442955.8799999999</v>
          </cell>
        </row>
        <row r="1329">
          <cell r="F1329" t="str">
            <v>931UT</v>
          </cell>
          <cell r="G1329" t="str">
            <v>931</v>
          </cell>
          <cell r="I1329">
            <v>4920.04</v>
          </cell>
        </row>
        <row r="1330">
          <cell r="F1330" t="str">
            <v>931WA</v>
          </cell>
          <cell r="G1330" t="str">
            <v>931</v>
          </cell>
          <cell r="I1330">
            <v>10793.84</v>
          </cell>
        </row>
        <row r="1331">
          <cell r="F1331" t="str">
            <v>931WYP</v>
          </cell>
          <cell r="G1331" t="str">
            <v>931</v>
          </cell>
          <cell r="I1331">
            <v>38833.64</v>
          </cell>
        </row>
        <row r="1332">
          <cell r="F1332" t="str">
            <v>935CA</v>
          </cell>
          <cell r="G1332" t="str">
            <v>935</v>
          </cell>
          <cell r="I1332">
            <v>10628.04</v>
          </cell>
        </row>
        <row r="1333">
          <cell r="F1333" t="str">
            <v>935ID</v>
          </cell>
          <cell r="G1333" t="str">
            <v>935</v>
          </cell>
          <cell r="I1333">
            <v>30231.35</v>
          </cell>
        </row>
        <row r="1334">
          <cell r="F1334" t="str">
            <v>935OR</v>
          </cell>
          <cell r="G1334" t="str">
            <v>935</v>
          </cell>
          <cell r="I1334">
            <v>192084.22</v>
          </cell>
        </row>
        <row r="1335">
          <cell r="F1335" t="str">
            <v>935SO</v>
          </cell>
          <cell r="G1335" t="str">
            <v>935</v>
          </cell>
          <cell r="I1335">
            <v>23868211.939999901</v>
          </cell>
        </row>
        <row r="1336">
          <cell r="F1336" t="str">
            <v>935UT</v>
          </cell>
          <cell r="G1336" t="str">
            <v>935</v>
          </cell>
          <cell r="I1336">
            <v>141820.26</v>
          </cell>
        </row>
        <row r="1337">
          <cell r="F1337" t="str">
            <v>935WA</v>
          </cell>
          <cell r="G1337" t="str">
            <v>935</v>
          </cell>
          <cell r="I1337">
            <v>35554.6</v>
          </cell>
        </row>
        <row r="1338">
          <cell r="F1338" t="str">
            <v>935WYP</v>
          </cell>
          <cell r="G1338" t="str">
            <v>935</v>
          </cell>
          <cell r="I1338">
            <v>59523.56</v>
          </cell>
        </row>
        <row r="1339">
          <cell r="F1339" t="str">
            <v>935WYU</v>
          </cell>
          <cell r="G1339" t="str">
            <v>935</v>
          </cell>
          <cell r="I1339">
            <v>22089.62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P154"/>
  <sheetViews>
    <sheetView topLeftCell="A22" zoomScaleNormal="100" workbookViewId="0">
      <selection activeCell="F35" sqref="F35"/>
    </sheetView>
  </sheetViews>
  <sheetFormatPr defaultRowHeight="12.75" x14ac:dyDescent="0.2"/>
  <cols>
    <col min="1" max="1" width="9.7109375" style="123" customWidth="1"/>
    <col min="2" max="2" width="21.42578125" style="123" customWidth="1"/>
    <col min="3" max="3" width="20.5703125" style="123" customWidth="1"/>
    <col min="4" max="4" width="16" style="123" customWidth="1"/>
    <col min="5" max="5" width="6.28515625" style="123" customWidth="1"/>
    <col min="6" max="6" width="19.7109375" style="123" customWidth="1"/>
    <col min="7" max="7" width="7.7109375" style="123" customWidth="1"/>
    <col min="8" max="8" width="18.85546875" style="123" customWidth="1"/>
    <col min="9" max="9" width="7.7109375" style="123" customWidth="1"/>
    <col min="10" max="10" width="23.7109375" style="123" customWidth="1"/>
    <col min="11" max="11" width="9.140625" style="123"/>
    <col min="12" max="12" width="11.28515625" style="123" bestFit="1" customWidth="1"/>
    <col min="13" max="13" width="15.85546875" style="123" bestFit="1" customWidth="1"/>
    <col min="14" max="15" width="9.140625" style="123"/>
    <col min="16" max="16" width="12.28515625" style="123" bestFit="1" customWidth="1"/>
    <col min="17" max="42" width="9.140625" style="123"/>
    <col min="43" max="16384" width="9.140625" style="124"/>
  </cols>
  <sheetData>
    <row r="1" spans="1:42" ht="15.75" x14ac:dyDescent="0.25">
      <c r="A1" s="122" t="s">
        <v>230</v>
      </c>
    </row>
    <row r="2" spans="1:42" ht="15.75" x14ac:dyDescent="0.25">
      <c r="A2" s="122" t="s">
        <v>437</v>
      </c>
    </row>
    <row r="3" spans="1:42" ht="15.75" x14ac:dyDescent="0.25">
      <c r="A3" s="122" t="s">
        <v>438</v>
      </c>
    </row>
    <row r="5" spans="1:42" s="127" customForma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</row>
    <row r="6" spans="1:42" x14ac:dyDescent="0.2">
      <c r="C6" s="279"/>
      <c r="D6" s="279"/>
      <c r="E6" s="279"/>
      <c r="F6" s="279"/>
      <c r="G6" s="279"/>
      <c r="H6" s="279"/>
      <c r="I6" s="279"/>
      <c r="J6" s="279"/>
    </row>
    <row r="7" spans="1:42" x14ac:dyDescent="0.2">
      <c r="C7" s="280" t="s">
        <v>439</v>
      </c>
      <c r="D7" s="280"/>
      <c r="E7" s="280"/>
      <c r="F7" s="280"/>
      <c r="G7" s="243"/>
      <c r="H7" s="280" t="s">
        <v>440</v>
      </c>
      <c r="I7" s="280"/>
      <c r="J7" s="280"/>
    </row>
    <row r="8" spans="1:42" x14ac:dyDescent="0.2">
      <c r="C8" s="243"/>
      <c r="D8" s="243"/>
      <c r="E8" s="243"/>
      <c r="F8" s="243"/>
      <c r="G8" s="243"/>
      <c r="H8" s="128"/>
      <c r="I8" s="128"/>
      <c r="J8" s="243"/>
    </row>
    <row r="9" spans="1:42" ht="15" x14ac:dyDescent="0.25">
      <c r="A9" s="129"/>
      <c r="B9" s="129"/>
      <c r="C9" s="130"/>
      <c r="D9" s="131"/>
      <c r="E9" s="131"/>
      <c r="F9" s="131"/>
      <c r="G9" s="131"/>
      <c r="H9" s="132"/>
      <c r="I9" s="132"/>
      <c r="J9" s="133" t="s">
        <v>426</v>
      </c>
    </row>
    <row r="10" spans="1:42" ht="15" x14ac:dyDescent="0.25">
      <c r="A10" s="129"/>
      <c r="B10" s="129"/>
      <c r="C10" s="130"/>
      <c r="D10" s="131"/>
      <c r="E10" s="131"/>
      <c r="F10" s="134" t="s">
        <v>428</v>
      </c>
      <c r="G10" s="131"/>
      <c r="H10" s="134" t="s">
        <v>429</v>
      </c>
      <c r="I10" s="131"/>
      <c r="J10" s="135" t="s">
        <v>471</v>
      </c>
    </row>
    <row r="11" spans="1:42" ht="15" x14ac:dyDescent="0.25">
      <c r="C11" s="248" t="s">
        <v>472</v>
      </c>
      <c r="D11" s="248" t="s">
        <v>0</v>
      </c>
      <c r="F11" s="248" t="str">
        <f>C11</f>
        <v>December 31, 2018</v>
      </c>
      <c r="H11" s="136" t="s">
        <v>471</v>
      </c>
      <c r="I11" s="137"/>
      <c r="J11" s="138" t="s">
        <v>427</v>
      </c>
    </row>
    <row r="12" spans="1:42" ht="15" x14ac:dyDescent="0.25">
      <c r="A12" s="129"/>
      <c r="B12" s="129"/>
      <c r="C12" s="249" t="s">
        <v>1</v>
      </c>
      <c r="D12" s="249" t="s">
        <v>2</v>
      </c>
      <c r="F12" s="249" t="s">
        <v>3</v>
      </c>
      <c r="H12" s="139" t="s">
        <v>425</v>
      </c>
      <c r="I12" s="140"/>
      <c r="J12" s="141" t="s">
        <v>2</v>
      </c>
    </row>
    <row r="13" spans="1:42" x14ac:dyDescent="0.2">
      <c r="A13" s="142" t="s">
        <v>4</v>
      </c>
      <c r="B13" s="142"/>
      <c r="C13" s="250">
        <v>28459254277.310001</v>
      </c>
      <c r="D13" s="250">
        <f>F13-C13</f>
        <v>-34190831.670001984</v>
      </c>
      <c r="E13" s="1" t="s">
        <v>5</v>
      </c>
      <c r="F13" s="1">
        <f>'Rtmkg FERC accts'!B2</f>
        <v>28425063445.639999</v>
      </c>
      <c r="H13" s="143">
        <f>'BS Reconciliation'!D18</f>
        <v>28425063446</v>
      </c>
      <c r="I13" s="144"/>
      <c r="J13" s="143">
        <f>F13-H13</f>
        <v>-0.3600006103515625</v>
      </c>
    </row>
    <row r="14" spans="1:42" x14ac:dyDescent="0.2">
      <c r="A14" s="142" t="s">
        <v>6</v>
      </c>
      <c r="B14" s="142"/>
      <c r="C14" s="250">
        <v>1194646230.6800001</v>
      </c>
      <c r="D14" s="251">
        <f>F14-C14</f>
        <v>-477354.18000006676</v>
      </c>
      <c r="E14" s="1"/>
      <c r="F14" s="252">
        <f>'Rtmkg FERC accts'!B3</f>
        <v>1194168876.5</v>
      </c>
      <c r="H14" s="145">
        <f>'BS Reconciliation'!D19</f>
        <v>1194168876</v>
      </c>
      <c r="I14" s="144"/>
      <c r="J14" s="143">
        <f>F14-H14</f>
        <v>0.5</v>
      </c>
    </row>
    <row r="15" spans="1:42" x14ac:dyDescent="0.2">
      <c r="A15" s="142" t="s">
        <v>7</v>
      </c>
      <c r="B15" s="142"/>
      <c r="C15" s="1">
        <v>29653900507.990002</v>
      </c>
      <c r="D15" s="1">
        <f>SUM(D13:D14)</f>
        <v>-34668185.85000205</v>
      </c>
      <c r="E15" s="1"/>
      <c r="F15" s="1">
        <f>SUM(F13:F14)</f>
        <v>29619232322.139999</v>
      </c>
      <c r="H15" s="146">
        <f>H13+H14</f>
        <v>29619232322</v>
      </c>
      <c r="I15" s="146"/>
      <c r="J15" s="147">
        <f>SUM(J13:J14)</f>
        <v>0.1399993896484375</v>
      </c>
    </row>
    <row r="16" spans="1:42" x14ac:dyDescent="0.2">
      <c r="A16" s="142"/>
      <c r="B16" s="142"/>
      <c r="C16" s="1"/>
      <c r="D16" s="1"/>
      <c r="E16" s="1"/>
      <c r="F16" s="1"/>
      <c r="H16" s="137"/>
      <c r="I16" s="137"/>
      <c r="J16" s="147"/>
    </row>
    <row r="17" spans="1:10" x14ac:dyDescent="0.2">
      <c r="A17" s="142" t="s">
        <v>8</v>
      </c>
      <c r="B17" s="142"/>
      <c r="C17" s="250">
        <v>1111881015.6700001</v>
      </c>
      <c r="D17" s="1">
        <f t="shared" ref="D17:D23" si="0">F17-C17</f>
        <v>-4554871.2000000477</v>
      </c>
      <c r="E17" s="1" t="s">
        <v>9</v>
      </c>
      <c r="F17" s="1">
        <f>'Rtmkg FERC accts'!B61</f>
        <v>1107326144.47</v>
      </c>
      <c r="H17" s="146">
        <f>'BS Reconciliation'!D88</f>
        <v>1107326144</v>
      </c>
      <c r="I17" s="146"/>
      <c r="J17" s="143">
        <f>F17-H17</f>
        <v>0.47000002861022949</v>
      </c>
    </row>
    <row r="18" spans="1:10" x14ac:dyDescent="0.2">
      <c r="A18" s="142" t="s">
        <v>10</v>
      </c>
      <c r="B18" s="142"/>
      <c r="C18" s="250">
        <v>286413217.24000001</v>
      </c>
      <c r="D18" s="1">
        <f>F18-C18</f>
        <v>138098272.74000001</v>
      </c>
      <c r="E18" s="1" t="s">
        <v>11</v>
      </c>
      <c r="F18" s="1">
        <f>'Rtmkg FERC accts'!B128</f>
        <v>424511489.98000002</v>
      </c>
      <c r="H18" s="146">
        <f>SUM('BS Reconciliation'!D31:D34)+'BS Reconciliation'!D37+'BS Reconciliation'!D41+'BS Reconciliation'!D43+'BS Reconciliation'!D85+'BS Reconciliation'!D89+'BS Reconciliation'!D93+'BS Reconciliation'!D94+'BS Reconciliation'!D97</f>
        <v>424511490</v>
      </c>
      <c r="I18" s="146"/>
      <c r="J18" s="143">
        <f>F18-H18</f>
        <v>-1.9999980926513672E-2</v>
      </c>
    </row>
    <row r="19" spans="1:10" x14ac:dyDescent="0.2">
      <c r="A19" s="142" t="s">
        <v>12</v>
      </c>
      <c r="B19" s="142"/>
      <c r="C19" s="250">
        <v>47050510.950000003</v>
      </c>
      <c r="D19" s="147">
        <f t="shared" si="0"/>
        <v>970147.62999999523</v>
      </c>
      <c r="E19" s="1" t="s">
        <v>13</v>
      </c>
      <c r="F19" s="1">
        <f>'Rtmkg FERC accts'!B48</f>
        <v>48020658.579999998</v>
      </c>
      <c r="H19" s="146">
        <f>'BS Reconciliation'!D72</f>
        <v>48020660</v>
      </c>
      <c r="I19" s="146"/>
      <c r="J19" s="143">
        <f t="shared" ref="J19:J22" si="1">F19-H19</f>
        <v>-1.4200000017881393</v>
      </c>
    </row>
    <row r="20" spans="1:10" x14ac:dyDescent="0.2">
      <c r="A20" s="142" t="s">
        <v>14</v>
      </c>
      <c r="B20" s="142"/>
      <c r="C20" s="250">
        <v>179588705.25999999</v>
      </c>
      <c r="D20" s="1">
        <f t="shared" si="0"/>
        <v>0</v>
      </c>
      <c r="E20" s="1"/>
      <c r="F20" s="1">
        <f>'Rtmkg FERC accts'!B36</f>
        <v>179588705.25999999</v>
      </c>
      <c r="H20" s="146">
        <f>'BS Reconciliation'!D60</f>
        <v>179588705</v>
      </c>
      <c r="I20" s="146"/>
      <c r="J20" s="143">
        <f t="shared" si="1"/>
        <v>0.25999999046325684</v>
      </c>
    </row>
    <row r="21" spans="1:10" x14ac:dyDescent="0.2">
      <c r="A21" s="142" t="s">
        <v>15</v>
      </c>
      <c r="B21" s="142"/>
      <c r="C21" s="250">
        <v>237694431.09999999</v>
      </c>
      <c r="D21" s="1">
        <f t="shared" si="0"/>
        <v>0</v>
      </c>
      <c r="E21" s="1"/>
      <c r="F21" s="1">
        <f>'Rtmkg FERC accts'!B39</f>
        <v>237694431.09999999</v>
      </c>
      <c r="H21" s="146">
        <f>'BS Reconciliation'!D63</f>
        <v>237694431</v>
      </c>
      <c r="I21" s="146"/>
      <c r="J21" s="143">
        <f t="shared" si="1"/>
        <v>9.9999994039535522E-2</v>
      </c>
    </row>
    <row r="22" spans="1:10" x14ac:dyDescent="0.2">
      <c r="A22" s="142" t="s">
        <v>16</v>
      </c>
      <c r="B22" s="142"/>
      <c r="C22" s="250">
        <v>-226664067.36000043</v>
      </c>
      <c r="D22" s="147">
        <f t="shared" si="0"/>
        <v>-47188267.069999635</v>
      </c>
      <c r="E22" s="1"/>
      <c r="F22" s="1">
        <f>'Rtmkg FERC accts'!B133</f>
        <v>-273852334.43000007</v>
      </c>
      <c r="H22" s="146">
        <f>SUM('BS Reconciliation'!D50:D59)+SUM('BS Reconciliation'!D75:D79)-SUM('BS Reconciliation'!D143:D157)</f>
        <v>-273852335</v>
      </c>
      <c r="I22" s="146"/>
      <c r="J22" s="143">
        <f t="shared" si="1"/>
        <v>0.56999993324279785</v>
      </c>
    </row>
    <row r="23" spans="1:10" s="123" customFormat="1" x14ac:dyDescent="0.2">
      <c r="A23" s="142" t="s">
        <v>17</v>
      </c>
      <c r="B23" s="142"/>
      <c r="C23" s="252">
        <v>0</v>
      </c>
      <c r="D23" s="252">
        <f t="shared" si="0"/>
        <v>0</v>
      </c>
      <c r="E23" s="1"/>
      <c r="F23" s="252">
        <v>0</v>
      </c>
      <c r="H23" s="145">
        <f t="shared" ref="H23" si="2">J23-F23</f>
        <v>0</v>
      </c>
      <c r="I23" s="144"/>
      <c r="J23" s="143"/>
    </row>
    <row r="24" spans="1:10" s="123" customFormat="1" x14ac:dyDescent="0.2">
      <c r="A24" s="142" t="s">
        <v>18</v>
      </c>
      <c r="B24" s="142"/>
      <c r="C24" s="1">
        <v>31289864320.850002</v>
      </c>
      <c r="D24" s="1">
        <f>SUM(D15:D23)</f>
        <v>52657096.249998271</v>
      </c>
      <c r="E24" s="1"/>
      <c r="F24" s="1">
        <f>SUM(F15:F23)</f>
        <v>31342521417.099998</v>
      </c>
      <c r="H24" s="1">
        <f>SUM(H15:H23)</f>
        <v>31342521417</v>
      </c>
      <c r="I24" s="144"/>
      <c r="J24" s="147">
        <f>SUM(J15:J23)</f>
        <v>9.9999353289604187E-2</v>
      </c>
    </row>
    <row r="25" spans="1:10" s="123" customFormat="1" x14ac:dyDescent="0.2">
      <c r="A25" s="142"/>
      <c r="B25" s="142"/>
      <c r="C25" s="1"/>
      <c r="D25" s="1"/>
      <c r="E25" s="1"/>
      <c r="F25" s="1"/>
      <c r="H25" s="137"/>
      <c r="I25" s="148"/>
      <c r="J25" s="147"/>
    </row>
    <row r="26" spans="1:10" s="123" customFormat="1" x14ac:dyDescent="0.2">
      <c r="A26" s="142" t="s">
        <v>19</v>
      </c>
      <c r="B26" s="142"/>
      <c r="C26" s="250">
        <v>-10062552676.610001</v>
      </c>
      <c r="D26" s="1">
        <f t="shared" ref="D26:D31" si="3">F26-C26</f>
        <v>-970324728.07999992</v>
      </c>
      <c r="E26" s="1" t="s">
        <v>20</v>
      </c>
      <c r="F26" s="1">
        <f>'Rtmkg FERC accts'!B4</f>
        <v>-11032877404.690001</v>
      </c>
      <c r="H26" s="146">
        <f>'BS Reconciliation'!D26</f>
        <v>-11032877405</v>
      </c>
      <c r="I26" s="144"/>
      <c r="J26" s="143">
        <f t="shared" ref="J26:J31" si="4">F26-H26</f>
        <v>0.30999946594238281</v>
      </c>
    </row>
    <row r="27" spans="1:10" s="123" customFormat="1" x14ac:dyDescent="0.2">
      <c r="A27" s="142" t="s">
        <v>21</v>
      </c>
      <c r="B27" s="142"/>
      <c r="C27" s="250">
        <v>-2542832580.6900001</v>
      </c>
      <c r="D27" s="1">
        <f t="shared" si="3"/>
        <v>-9416813.7899999619</v>
      </c>
      <c r="E27" s="1" t="s">
        <v>22</v>
      </c>
      <c r="F27" s="1">
        <f>'Rtmkg FERC accts'!B129</f>
        <v>-2552249394.48</v>
      </c>
      <c r="H27" s="146">
        <f>-SUM('BS Reconciliation'!D171:D173)+'BS Reconciliation'!D98</f>
        <v>-2552249394</v>
      </c>
      <c r="I27" s="144"/>
      <c r="J27" s="143">
        <f t="shared" si="4"/>
        <v>-0.48000001907348633</v>
      </c>
    </row>
    <row r="28" spans="1:10" s="123" customFormat="1" x14ac:dyDescent="0.2">
      <c r="A28" s="142" t="s">
        <v>23</v>
      </c>
      <c r="B28" s="142"/>
      <c r="C28" s="1">
        <v>0</v>
      </c>
      <c r="D28" s="1">
        <f t="shared" si="3"/>
        <v>-13313776.560000001</v>
      </c>
      <c r="E28" s="1" t="s">
        <v>24</v>
      </c>
      <c r="F28" s="1">
        <f>'Rtmkg FERC accts'!B119</f>
        <v>-13313776.560000001</v>
      </c>
      <c r="H28" s="146">
        <f>-'BS Reconciliation'!D164</f>
        <v>-13313777</v>
      </c>
      <c r="I28" s="144"/>
      <c r="J28" s="143">
        <f t="shared" si="4"/>
        <v>0.43999999947845936</v>
      </c>
    </row>
    <row r="29" spans="1:10" s="123" customFormat="1" x14ac:dyDescent="0.2">
      <c r="A29" s="142" t="s">
        <v>25</v>
      </c>
      <c r="B29" s="142"/>
      <c r="C29" s="1">
        <v>0</v>
      </c>
      <c r="D29" s="1">
        <f t="shared" si="3"/>
        <v>-76528075.939999998</v>
      </c>
      <c r="E29" s="1" t="s">
        <v>26</v>
      </c>
      <c r="F29" s="1">
        <f>'Rtmkg FERC accts'!B118</f>
        <v>-76528075.939999998</v>
      </c>
      <c r="H29" s="146">
        <f>-'BS Reconciliation'!D163</f>
        <v>-76528076</v>
      </c>
      <c r="I29" s="144"/>
      <c r="J29" s="143">
        <f t="shared" si="4"/>
        <v>6.0000002384185791E-2</v>
      </c>
    </row>
    <row r="30" spans="1:10" s="123" customFormat="1" x14ac:dyDescent="0.2">
      <c r="A30" s="142" t="s">
        <v>27</v>
      </c>
      <c r="B30" s="142"/>
      <c r="C30" s="250">
        <v>-3054958256.7399998</v>
      </c>
      <c r="D30" s="1">
        <f t="shared" si="3"/>
        <v>1010718350.2899997</v>
      </c>
      <c r="E30" s="1" t="s">
        <v>28</v>
      </c>
      <c r="F30" s="1">
        <f>'Rtmkg FERC accts'!B122</f>
        <v>-2044239906.45</v>
      </c>
      <c r="H30" s="146">
        <f>-'BS Reconciliation'!D169</f>
        <v>-2044239906</v>
      </c>
      <c r="I30" s="144"/>
      <c r="J30" s="143">
        <f t="shared" si="4"/>
        <v>-0.45000004768371582</v>
      </c>
    </row>
    <row r="31" spans="1:10" s="123" customFormat="1" x14ac:dyDescent="0.2">
      <c r="A31" s="142" t="s">
        <v>29</v>
      </c>
      <c r="B31" s="142"/>
      <c r="C31" s="250">
        <v>-748591035.07000005</v>
      </c>
      <c r="D31" s="147">
        <f t="shared" si="3"/>
        <v>14835486.430000067</v>
      </c>
      <c r="E31" s="1"/>
      <c r="F31" s="1">
        <f>'Rtmkg FERC accts'!B130</f>
        <v>-733755548.63999999</v>
      </c>
      <c r="H31" s="146">
        <f>-(SUM('BS Reconciliation'!D131:D139)+'BS Reconciliation'!D166)</f>
        <v>-733755550</v>
      </c>
      <c r="I31" s="144"/>
      <c r="J31" s="143">
        <f t="shared" si="4"/>
        <v>1.3600000143051147</v>
      </c>
    </row>
    <row r="32" spans="1:10" s="123" customFormat="1" x14ac:dyDescent="0.2">
      <c r="A32" s="142" t="s">
        <v>30</v>
      </c>
      <c r="B32" s="142"/>
      <c r="C32" s="150">
        <v>14880929771.740004</v>
      </c>
      <c r="D32" s="150">
        <f>C32-F32</f>
        <v>-8627538.5999927521</v>
      </c>
      <c r="E32" s="1"/>
      <c r="F32" s="150">
        <f>SUM(F24:F31)</f>
        <v>14889557310.339996</v>
      </c>
      <c r="H32" s="150">
        <f>SUM(H24:H31)</f>
        <v>14889557309</v>
      </c>
      <c r="I32" s="144"/>
      <c r="J32" s="151">
        <f>SUM(J24:J31)</f>
        <v>1.3399987686425447</v>
      </c>
    </row>
    <row r="33" spans="1:10" s="123" customFormat="1" x14ac:dyDescent="0.2">
      <c r="A33" s="142"/>
      <c r="B33" s="142"/>
      <c r="C33" s="1"/>
      <c r="D33" s="1"/>
      <c r="E33" s="1"/>
      <c r="F33" s="1"/>
      <c r="I33" s="149"/>
      <c r="J33" s="152"/>
    </row>
    <row r="34" spans="1:10" s="123" customFormat="1" ht="10.5" customHeight="1" x14ac:dyDescent="0.2">
      <c r="A34" s="153" t="s">
        <v>31</v>
      </c>
      <c r="B34" s="153"/>
      <c r="C34" s="1"/>
      <c r="D34" s="1"/>
      <c r="E34" s="1"/>
      <c r="F34" s="1"/>
      <c r="I34" s="149"/>
      <c r="J34" s="152"/>
    </row>
    <row r="35" spans="1:10" s="123" customFormat="1" x14ac:dyDescent="0.2">
      <c r="A35" s="142" t="s">
        <v>32</v>
      </c>
      <c r="B35" s="142"/>
      <c r="C35" s="250">
        <v>6684101043.3199997</v>
      </c>
      <c r="D35" s="147">
        <f>F35-C35</f>
        <v>360416172.18000031</v>
      </c>
      <c r="E35" s="1"/>
      <c r="F35" s="1">
        <f>'Rtmkg FERC accts'!B131</f>
        <v>7044517215.5</v>
      </c>
      <c r="H35" s="154">
        <f>'BS Reconciliation'!D128</f>
        <v>7044517215</v>
      </c>
      <c r="I35" s="1"/>
      <c r="J35" s="143">
        <f t="shared" ref="J35:J37" si="5">F35-H35</f>
        <v>0.5</v>
      </c>
    </row>
    <row r="36" spans="1:10" s="123" customFormat="1" x14ac:dyDescent="0.2">
      <c r="A36" s="142" t="s">
        <v>33</v>
      </c>
      <c r="B36" s="142"/>
      <c r="C36" s="250">
        <v>351788633.57999998</v>
      </c>
      <c r="D36" s="147">
        <f>F36-C36</f>
        <v>-351788633.57999998</v>
      </c>
      <c r="E36" s="1"/>
      <c r="F36" s="1">
        <v>0</v>
      </c>
      <c r="I36" s="1"/>
      <c r="J36" s="152"/>
    </row>
    <row r="37" spans="1:10" s="123" customFormat="1" x14ac:dyDescent="0.2">
      <c r="A37" s="142" t="s">
        <v>34</v>
      </c>
      <c r="B37" s="142"/>
      <c r="C37" s="250">
        <v>7845040094.8400002</v>
      </c>
      <c r="D37" s="1">
        <f>F37-C37</f>
        <v>0</v>
      </c>
      <c r="E37" s="1"/>
      <c r="F37" s="1">
        <f>'Rtmkg FERC accts'!B132</f>
        <v>7845040094.8400002</v>
      </c>
      <c r="H37" s="154">
        <f>'BS Reconciliation'!D119</f>
        <v>7845040094</v>
      </c>
      <c r="I37" s="1"/>
      <c r="J37" s="143">
        <f t="shared" si="5"/>
        <v>0.84000015258789063</v>
      </c>
    </row>
    <row r="38" spans="1:10" s="123" customFormat="1" x14ac:dyDescent="0.2">
      <c r="A38" s="142"/>
      <c r="B38" s="142"/>
      <c r="C38" s="155">
        <v>14880929771.74</v>
      </c>
      <c r="D38" s="155">
        <f>C38-F38</f>
        <v>-8627538.6000003815</v>
      </c>
      <c r="E38" s="1" t="s">
        <v>35</v>
      </c>
      <c r="F38" s="155">
        <f>SUM(F35:F37)</f>
        <v>14889557310.34</v>
      </c>
      <c r="H38" s="155">
        <f>SUM(H35:H37)</f>
        <v>14889557309</v>
      </c>
      <c r="I38" s="1"/>
      <c r="J38" s="152"/>
    </row>
    <row r="39" spans="1:10" s="123" customFormat="1" x14ac:dyDescent="0.2">
      <c r="A39" s="142"/>
      <c r="B39" s="142"/>
      <c r="C39" s="235">
        <f>C32-C38</f>
        <v>0</v>
      </c>
      <c r="D39" s="1">
        <f>D32-D38</f>
        <v>7.62939453125E-6</v>
      </c>
      <c r="E39" s="1"/>
      <c r="F39" s="1"/>
      <c r="G39" s="1"/>
      <c r="H39" s="152"/>
      <c r="J39" s="152"/>
    </row>
    <row r="40" spans="1:10" s="123" customFormat="1" x14ac:dyDescent="0.2">
      <c r="A40" s="2" t="s">
        <v>36</v>
      </c>
      <c r="B40" s="2"/>
      <c r="C40" s="1"/>
      <c r="D40" s="1"/>
      <c r="E40" s="1"/>
      <c r="F40" s="1"/>
      <c r="G40" s="1"/>
      <c r="H40" s="152"/>
      <c r="J40" s="152"/>
    </row>
    <row r="41" spans="1:10" s="123" customFormat="1" x14ac:dyDescent="0.2">
      <c r="A41" s="142"/>
      <c r="B41" s="142"/>
      <c r="J41" s="152"/>
    </row>
    <row r="42" spans="1:10" s="123" customFormat="1" x14ac:dyDescent="0.2">
      <c r="A42" s="156" t="s">
        <v>5</v>
      </c>
      <c r="B42" s="157" t="s">
        <v>37</v>
      </c>
      <c r="C42" s="158" t="s">
        <v>38</v>
      </c>
      <c r="D42" s="159"/>
      <c r="E42" s="160"/>
      <c r="F42" s="161" t="s">
        <v>39</v>
      </c>
      <c r="G42" s="162" t="s">
        <v>40</v>
      </c>
      <c r="H42" s="163"/>
      <c r="I42" s="163"/>
      <c r="J42" s="164"/>
    </row>
    <row r="43" spans="1:10" s="123" customFormat="1" x14ac:dyDescent="0.2">
      <c r="A43" s="156"/>
      <c r="B43" s="165" t="s">
        <v>41</v>
      </c>
      <c r="C43" s="166" t="s">
        <v>42</v>
      </c>
      <c r="D43" s="167"/>
      <c r="E43" s="168"/>
      <c r="F43" s="169">
        <v>-26154009.559999999</v>
      </c>
      <c r="G43" s="167" t="s">
        <v>442</v>
      </c>
      <c r="H43" s="167"/>
      <c r="I43" s="167"/>
      <c r="J43" s="170"/>
    </row>
    <row r="44" spans="1:10" s="123" customFormat="1" x14ac:dyDescent="0.2">
      <c r="A44" s="156"/>
      <c r="B44" s="165"/>
      <c r="C44" s="166"/>
      <c r="D44" s="167"/>
      <c r="E44" s="168"/>
      <c r="F44" s="169"/>
      <c r="G44" s="167"/>
      <c r="H44" s="167"/>
      <c r="I44" s="167"/>
      <c r="J44" s="170"/>
    </row>
    <row r="45" spans="1:10" s="123" customFormat="1" x14ac:dyDescent="0.2">
      <c r="B45" s="171" t="s">
        <v>43</v>
      </c>
      <c r="C45" s="166" t="s">
        <v>44</v>
      </c>
      <c r="D45" s="167"/>
      <c r="E45" s="168"/>
      <c r="F45" s="169">
        <v>13578985.99</v>
      </c>
      <c r="G45" s="167" t="s">
        <v>443</v>
      </c>
      <c r="H45" s="167"/>
      <c r="I45" s="167"/>
      <c r="J45" s="170"/>
    </row>
    <row r="46" spans="1:10" s="123" customFormat="1" x14ac:dyDescent="0.2">
      <c r="B46" s="171"/>
      <c r="C46" s="166" t="s">
        <v>45</v>
      </c>
      <c r="D46" s="167"/>
      <c r="E46" s="168"/>
      <c r="F46" s="172">
        <v>-5542163.8799999999</v>
      </c>
      <c r="G46" s="167" t="s">
        <v>444</v>
      </c>
      <c r="H46" s="167"/>
      <c r="I46" s="167"/>
      <c r="J46" s="170"/>
    </row>
    <row r="47" spans="1:10" s="123" customFormat="1" x14ac:dyDescent="0.2">
      <c r="A47" s="156"/>
      <c r="B47" s="173"/>
      <c r="C47" s="168"/>
      <c r="D47" s="168"/>
      <c r="E47" s="168"/>
      <c r="F47" s="174">
        <f>F43-F45-F46</f>
        <v>-34190831.669999994</v>
      </c>
      <c r="G47" s="175"/>
      <c r="H47" s="168"/>
      <c r="I47" s="168"/>
      <c r="J47" s="176"/>
    </row>
    <row r="48" spans="1:10" s="123" customFormat="1" x14ac:dyDescent="0.2">
      <c r="A48" s="156"/>
      <c r="B48" s="177"/>
      <c r="C48" s="178"/>
      <c r="D48" s="179"/>
      <c r="E48" s="180"/>
      <c r="F48" s="270">
        <f>ROUND(D13-F47,2)</f>
        <v>0</v>
      </c>
      <c r="G48" s="181"/>
      <c r="H48" s="179"/>
      <c r="I48" s="179"/>
      <c r="J48" s="182"/>
    </row>
    <row r="49" spans="1:13" s="123" customFormat="1" x14ac:dyDescent="0.2">
      <c r="A49" s="156"/>
      <c r="C49" s="183"/>
      <c r="D49" s="183"/>
      <c r="F49" s="183"/>
      <c r="G49" s="183"/>
      <c r="H49" s="183"/>
      <c r="I49" s="183"/>
      <c r="J49" s="183"/>
    </row>
    <row r="50" spans="1:13" s="123" customFormat="1" ht="13.5" customHeight="1" x14ac:dyDescent="0.2">
      <c r="A50" s="184" t="s">
        <v>9</v>
      </c>
      <c r="B50" s="185" t="s">
        <v>43</v>
      </c>
      <c r="C50" s="186" t="s">
        <v>46</v>
      </c>
      <c r="D50" s="187"/>
      <c r="E50" s="187"/>
      <c r="F50" s="188">
        <v>-4554871.2</v>
      </c>
      <c r="G50" s="186" t="s">
        <v>443</v>
      </c>
      <c r="H50" s="187"/>
      <c r="I50" s="187"/>
      <c r="J50" s="189"/>
    </row>
    <row r="51" spans="1:13" s="123" customFormat="1" x14ac:dyDescent="0.2">
      <c r="A51" s="156"/>
      <c r="B51" s="190"/>
      <c r="C51" s="179"/>
      <c r="D51" s="179"/>
      <c r="E51" s="180"/>
      <c r="F51" s="271">
        <f>(ROUND(F50-D17,2))</f>
        <v>0</v>
      </c>
      <c r="G51" s="179"/>
      <c r="H51" s="179"/>
      <c r="I51" s="179"/>
      <c r="J51" s="182"/>
    </row>
    <row r="52" spans="1:13" s="123" customFormat="1" x14ac:dyDescent="0.2">
      <c r="A52" s="156"/>
      <c r="B52" s="183"/>
      <c r="C52" s="183"/>
      <c r="D52" s="183"/>
      <c r="F52" s="183"/>
      <c r="G52" s="183"/>
      <c r="H52" s="183"/>
      <c r="I52" s="183"/>
      <c r="J52" s="183"/>
    </row>
    <row r="53" spans="1:13" s="123" customFormat="1" x14ac:dyDescent="0.2">
      <c r="A53" s="156" t="s">
        <v>11</v>
      </c>
      <c r="B53" s="157" t="s">
        <v>37</v>
      </c>
      <c r="C53" s="158" t="s">
        <v>38</v>
      </c>
      <c r="D53" s="159"/>
      <c r="E53" s="160"/>
      <c r="F53" s="161" t="s">
        <v>39</v>
      </c>
      <c r="G53" s="162" t="s">
        <v>40</v>
      </c>
      <c r="H53" s="163"/>
      <c r="I53" s="163"/>
      <c r="J53" s="164"/>
    </row>
    <row r="54" spans="1:13" s="123" customFormat="1" x14ac:dyDescent="0.2">
      <c r="A54" s="156"/>
      <c r="B54" s="253" t="s">
        <v>41</v>
      </c>
      <c r="C54" s="200" t="s">
        <v>47</v>
      </c>
      <c r="D54" s="254"/>
      <c r="E54" s="255"/>
      <c r="F54" s="169">
        <v>12667342.050000001</v>
      </c>
      <c r="G54" s="256" t="s">
        <v>48</v>
      </c>
      <c r="H54" s="167"/>
      <c r="I54" s="167"/>
      <c r="J54" s="170"/>
    </row>
    <row r="55" spans="1:13" s="123" customFormat="1" x14ac:dyDescent="0.2">
      <c r="A55" s="156"/>
      <c r="B55" s="253"/>
      <c r="C55" s="200" t="s">
        <v>461</v>
      </c>
      <c r="D55" s="254"/>
      <c r="E55" s="255"/>
      <c r="F55" s="169">
        <v>10929156.98</v>
      </c>
      <c r="G55" s="281" t="s">
        <v>49</v>
      </c>
      <c r="H55" s="281"/>
      <c r="I55" s="281"/>
      <c r="J55" s="282"/>
    </row>
    <row r="56" spans="1:13" s="123" customFormat="1" x14ac:dyDescent="0.2">
      <c r="A56" s="156"/>
      <c r="B56" s="253"/>
      <c r="C56" s="200" t="s">
        <v>462</v>
      </c>
      <c r="D56" s="254"/>
      <c r="E56" s="255"/>
      <c r="F56" s="169">
        <v>863220.01</v>
      </c>
      <c r="G56" s="281"/>
      <c r="H56" s="281"/>
      <c r="I56" s="281"/>
      <c r="J56" s="282"/>
    </row>
    <row r="57" spans="1:13" s="123" customFormat="1" x14ac:dyDescent="0.2">
      <c r="A57" s="156"/>
      <c r="B57" s="253"/>
      <c r="C57" s="200" t="s">
        <v>463</v>
      </c>
      <c r="D57" s="254"/>
      <c r="E57" s="255"/>
      <c r="F57" s="169">
        <v>874.83</v>
      </c>
      <c r="G57" s="281"/>
      <c r="H57" s="281"/>
      <c r="I57" s="281"/>
      <c r="J57" s="282"/>
    </row>
    <row r="58" spans="1:13" s="123" customFormat="1" x14ac:dyDescent="0.2">
      <c r="A58" s="156"/>
      <c r="B58" s="257"/>
      <c r="C58" s="200" t="s">
        <v>50</v>
      </c>
      <c r="D58" s="254"/>
      <c r="E58" s="255"/>
      <c r="F58" s="169">
        <v>128680</v>
      </c>
      <c r="G58" s="281"/>
      <c r="H58" s="281"/>
      <c r="I58" s="281"/>
      <c r="J58" s="282"/>
      <c r="L58" s="152"/>
    </row>
    <row r="59" spans="1:13" s="123" customFormat="1" x14ac:dyDescent="0.2">
      <c r="A59" s="156"/>
      <c r="B59" s="257"/>
      <c r="C59" s="200" t="s">
        <v>44</v>
      </c>
      <c r="D59" s="254"/>
      <c r="E59" s="255"/>
      <c r="F59" s="169">
        <v>13578985.99</v>
      </c>
      <c r="G59" s="256" t="s">
        <v>445</v>
      </c>
      <c r="H59" s="167"/>
      <c r="I59" s="167"/>
      <c r="J59" s="170"/>
    </row>
    <row r="60" spans="1:13" s="123" customFormat="1" x14ac:dyDescent="0.2">
      <c r="A60" s="156"/>
      <c r="B60" s="257"/>
      <c r="C60" s="200" t="s">
        <v>51</v>
      </c>
      <c r="D60" s="254"/>
      <c r="E60" s="255"/>
      <c r="F60" s="169">
        <v>-3149894.23</v>
      </c>
      <c r="G60" s="256" t="s">
        <v>446</v>
      </c>
      <c r="H60" s="167"/>
      <c r="I60" s="167"/>
      <c r="J60" s="170"/>
    </row>
    <row r="61" spans="1:13" s="123" customFormat="1" x14ac:dyDescent="0.2">
      <c r="A61" s="156"/>
      <c r="B61" s="257"/>
      <c r="C61" s="200" t="s">
        <v>52</v>
      </c>
      <c r="D61" s="254"/>
      <c r="E61" s="255"/>
      <c r="F61" s="169">
        <v>477354.18</v>
      </c>
      <c r="G61" s="256" t="s">
        <v>447</v>
      </c>
      <c r="H61" s="195"/>
      <c r="I61" s="195"/>
      <c r="J61" s="196"/>
    </row>
    <row r="62" spans="1:13" s="123" customFormat="1" x14ac:dyDescent="0.2">
      <c r="A62" s="156"/>
      <c r="B62" s="257"/>
      <c r="C62" s="200" t="s">
        <v>46</v>
      </c>
      <c r="D62" s="254"/>
      <c r="E62" s="255"/>
      <c r="F62" s="169">
        <v>4554871.2</v>
      </c>
      <c r="G62" s="256" t="s">
        <v>448</v>
      </c>
      <c r="H62" s="195"/>
      <c r="I62" s="195"/>
      <c r="J62" s="196"/>
      <c r="M62" s="152"/>
    </row>
    <row r="63" spans="1:13" s="123" customFormat="1" x14ac:dyDescent="0.2">
      <c r="A63" s="156"/>
      <c r="B63" s="258"/>
      <c r="C63" s="259" t="s">
        <v>53</v>
      </c>
      <c r="D63" s="260"/>
      <c r="E63" s="255"/>
      <c r="F63" s="169">
        <v>29412801.98</v>
      </c>
      <c r="G63" s="261" t="s">
        <v>54</v>
      </c>
      <c r="H63" s="167"/>
      <c r="I63" s="167"/>
      <c r="J63" s="170"/>
    </row>
    <row r="64" spans="1:13" s="123" customFormat="1" x14ac:dyDescent="0.2">
      <c r="A64" s="156"/>
      <c r="B64" s="258"/>
      <c r="C64" s="259" t="s">
        <v>55</v>
      </c>
      <c r="D64" s="260"/>
      <c r="E64" s="255"/>
      <c r="F64" s="262">
        <v>69588402.379999995</v>
      </c>
      <c r="G64" s="167" t="s">
        <v>56</v>
      </c>
      <c r="H64" s="167"/>
      <c r="I64" s="167"/>
      <c r="J64" s="170"/>
    </row>
    <row r="65" spans="1:16" s="123" customFormat="1" x14ac:dyDescent="0.2">
      <c r="A65" s="156"/>
      <c r="B65" s="263"/>
      <c r="C65" s="236"/>
      <c r="D65" s="237"/>
      <c r="E65" s="255"/>
      <c r="F65" s="169"/>
      <c r="G65" s="167"/>
      <c r="H65" s="167"/>
      <c r="I65" s="167"/>
      <c r="J65" s="170"/>
      <c r="M65" s="152"/>
    </row>
    <row r="66" spans="1:16" s="123" customFormat="1" x14ac:dyDescent="0.2">
      <c r="A66" s="156"/>
      <c r="B66" s="258"/>
      <c r="C66" s="259"/>
      <c r="D66" s="260"/>
      <c r="E66" s="255"/>
      <c r="F66" s="262"/>
      <c r="G66" s="167"/>
      <c r="H66" s="167"/>
      <c r="I66" s="167"/>
      <c r="J66" s="170"/>
    </row>
    <row r="67" spans="1:16" s="123" customFormat="1" x14ac:dyDescent="0.2">
      <c r="A67" s="156"/>
      <c r="B67" s="258" t="s">
        <v>43</v>
      </c>
      <c r="C67" s="200" t="s">
        <v>57</v>
      </c>
      <c r="D67" s="260"/>
      <c r="E67" s="255"/>
      <c r="F67" s="169">
        <v>0</v>
      </c>
      <c r="G67" s="167" t="s">
        <v>59</v>
      </c>
      <c r="H67" s="167"/>
      <c r="I67" s="167"/>
      <c r="J67" s="170"/>
    </row>
    <row r="68" spans="1:16" s="123" customFormat="1" x14ac:dyDescent="0.2">
      <c r="A68" s="156"/>
      <c r="B68" s="258"/>
      <c r="C68" s="200" t="s">
        <v>58</v>
      </c>
      <c r="D68" s="260"/>
      <c r="E68" s="255"/>
      <c r="F68" s="169">
        <v>953522.63</v>
      </c>
      <c r="G68" s="167" t="s">
        <v>449</v>
      </c>
      <c r="H68" s="167"/>
      <c r="I68" s="167"/>
      <c r="J68" s="170"/>
    </row>
    <row r="69" spans="1:16" s="123" customFormat="1" x14ac:dyDescent="0.2">
      <c r="A69" s="156"/>
      <c r="B69" s="263"/>
      <c r="C69" s="200"/>
      <c r="D69" s="260"/>
      <c r="E69" s="255"/>
      <c r="F69" s="172"/>
      <c r="G69" s="167"/>
      <c r="H69" s="167"/>
      <c r="I69" s="167"/>
      <c r="J69" s="170"/>
    </row>
    <row r="70" spans="1:16" s="123" customFormat="1" x14ac:dyDescent="0.2">
      <c r="A70" s="156"/>
      <c r="B70" s="193"/>
      <c r="C70" s="167"/>
      <c r="D70" s="194"/>
      <c r="E70" s="168"/>
      <c r="F70" s="197">
        <f>SUM(F54:F66)-SUM(F67:F69)</f>
        <v>138098272.74000001</v>
      </c>
      <c r="G70" s="167"/>
      <c r="H70" s="167"/>
      <c r="I70" s="167"/>
      <c r="J70" s="170"/>
    </row>
    <row r="71" spans="1:16" s="123" customFormat="1" x14ac:dyDescent="0.2">
      <c r="A71" s="156"/>
      <c r="B71" s="198"/>
      <c r="C71" s="199"/>
      <c r="D71" s="179"/>
      <c r="E71" s="180"/>
      <c r="F71" s="272">
        <f>F70-ROUND(D18,2)</f>
        <v>0</v>
      </c>
      <c r="G71" s="179"/>
      <c r="H71" s="179"/>
      <c r="I71" s="179"/>
      <c r="J71" s="182"/>
      <c r="P71" s="152"/>
    </row>
    <row r="72" spans="1:16" s="123" customFormat="1" x14ac:dyDescent="0.2">
      <c r="A72" s="156"/>
      <c r="B72" s="183"/>
      <c r="C72" s="183"/>
      <c r="D72" s="183"/>
      <c r="F72" s="183"/>
      <c r="G72" s="183"/>
      <c r="H72" s="183"/>
      <c r="I72" s="183"/>
      <c r="J72" s="183"/>
    </row>
    <row r="73" spans="1:16" s="123" customFormat="1" x14ac:dyDescent="0.2">
      <c r="A73" s="156" t="s">
        <v>13</v>
      </c>
      <c r="B73" s="157" t="s">
        <v>37</v>
      </c>
      <c r="C73" s="158" t="s">
        <v>38</v>
      </c>
      <c r="D73" s="159"/>
      <c r="E73" s="160"/>
      <c r="F73" s="161" t="s">
        <v>39</v>
      </c>
      <c r="G73" s="162" t="s">
        <v>40</v>
      </c>
      <c r="H73" s="163"/>
      <c r="I73" s="163"/>
      <c r="J73" s="164"/>
    </row>
    <row r="74" spans="1:16" s="123" customFormat="1" x14ac:dyDescent="0.2">
      <c r="B74" s="258" t="s">
        <v>41</v>
      </c>
      <c r="C74" s="200" t="s">
        <v>58</v>
      </c>
      <c r="D74" s="260"/>
      <c r="E74" s="255"/>
      <c r="F74" s="169">
        <v>953522.63</v>
      </c>
      <c r="G74" s="264" t="s">
        <v>450</v>
      </c>
      <c r="H74" s="265"/>
      <c r="I74" s="265"/>
      <c r="J74" s="170"/>
    </row>
    <row r="75" spans="1:16" s="123" customFormat="1" x14ac:dyDescent="0.2">
      <c r="A75" s="156"/>
      <c r="B75" s="258"/>
      <c r="C75" s="200" t="s">
        <v>441</v>
      </c>
      <c r="D75" s="260"/>
      <c r="E75" s="255"/>
      <c r="F75" s="169">
        <v>16625</v>
      </c>
      <c r="G75" s="261" t="s">
        <v>49</v>
      </c>
      <c r="H75" s="265"/>
      <c r="I75" s="265"/>
      <c r="J75" s="170"/>
    </row>
    <row r="76" spans="1:16" s="123" customFormat="1" x14ac:dyDescent="0.2">
      <c r="A76" s="156"/>
      <c r="B76" s="258"/>
      <c r="C76" s="200"/>
      <c r="D76" s="260"/>
      <c r="E76" s="255"/>
      <c r="F76" s="169"/>
      <c r="G76" s="265"/>
      <c r="H76" s="265"/>
      <c r="I76" s="265"/>
      <c r="J76" s="170"/>
    </row>
    <row r="77" spans="1:16" s="123" customFormat="1" x14ac:dyDescent="0.2">
      <c r="A77" s="156"/>
      <c r="B77" s="258" t="s">
        <v>43</v>
      </c>
      <c r="C77" s="200" t="s">
        <v>451</v>
      </c>
      <c r="D77" s="260"/>
      <c r="E77" s="255"/>
      <c r="F77" s="172">
        <v>0</v>
      </c>
      <c r="G77" s="265" t="s">
        <v>56</v>
      </c>
      <c r="H77" s="265"/>
      <c r="I77" s="265"/>
      <c r="J77" s="170"/>
    </row>
    <row r="78" spans="1:16" s="123" customFormat="1" x14ac:dyDescent="0.2">
      <c r="A78" s="156"/>
      <c r="B78" s="193"/>
      <c r="C78" s="194"/>
      <c r="D78" s="194"/>
      <c r="E78" s="168"/>
      <c r="F78" s="197">
        <f>SUM(F74:F77)</f>
        <v>970147.63</v>
      </c>
      <c r="G78" s="175"/>
      <c r="H78" s="194"/>
      <c r="I78" s="194"/>
      <c r="J78" s="170"/>
    </row>
    <row r="79" spans="1:16" s="123" customFormat="1" x14ac:dyDescent="0.2">
      <c r="A79" s="156"/>
      <c r="B79" s="198"/>
      <c r="C79" s="179"/>
      <c r="D79" s="179"/>
      <c r="E79" s="180"/>
      <c r="F79" s="273">
        <f>F78-ROUND(D19,2)</f>
        <v>0</v>
      </c>
      <c r="G79" s="179"/>
      <c r="H79" s="179"/>
      <c r="I79" s="179"/>
      <c r="J79" s="182"/>
      <c r="L79" s="152"/>
    </row>
    <row r="80" spans="1:16" s="123" customFormat="1" ht="10.5" customHeight="1" x14ac:dyDescent="0.2">
      <c r="A80" s="156"/>
      <c r="B80" s="183"/>
      <c r="C80" s="183"/>
      <c r="D80" s="183"/>
      <c r="F80" s="183"/>
      <c r="G80" s="183"/>
      <c r="H80" s="183"/>
      <c r="I80" s="183"/>
      <c r="J80" s="183"/>
    </row>
    <row r="81" spans="1:10" s="123" customFormat="1" ht="10.5" customHeight="1" x14ac:dyDescent="0.2">
      <c r="A81" s="156"/>
      <c r="B81" s="183"/>
      <c r="C81" s="183"/>
      <c r="D81" s="183"/>
      <c r="F81" s="183"/>
      <c r="G81" s="183"/>
      <c r="H81" s="183"/>
      <c r="I81" s="183"/>
      <c r="J81" s="183"/>
    </row>
    <row r="82" spans="1:10" s="123" customFormat="1" x14ac:dyDescent="0.2">
      <c r="A82" s="156" t="s">
        <v>20</v>
      </c>
      <c r="B82" s="157" t="s">
        <v>37</v>
      </c>
      <c r="C82" s="158" t="s">
        <v>38</v>
      </c>
      <c r="D82" s="159"/>
      <c r="E82" s="160"/>
      <c r="F82" s="161" t="s">
        <v>39</v>
      </c>
      <c r="G82" s="162" t="s">
        <v>40</v>
      </c>
      <c r="H82" s="163"/>
      <c r="I82" s="163"/>
      <c r="J82" s="164"/>
    </row>
    <row r="83" spans="1:10" s="123" customFormat="1" ht="15" customHeight="1" x14ac:dyDescent="0.2">
      <c r="A83" s="156"/>
      <c r="B83" s="173" t="s">
        <v>41</v>
      </c>
      <c r="C83" s="200" t="s">
        <v>60</v>
      </c>
      <c r="D83" s="201"/>
      <c r="E83" s="168"/>
      <c r="F83" s="169">
        <v>-18007260.030000001</v>
      </c>
      <c r="G83" s="275" t="s">
        <v>452</v>
      </c>
      <c r="H83" s="275"/>
      <c r="I83" s="275"/>
      <c r="J83" s="276"/>
    </row>
    <row r="84" spans="1:10" s="123" customFormat="1" x14ac:dyDescent="0.2">
      <c r="A84" s="156"/>
      <c r="B84" s="173"/>
      <c r="C84" s="200" t="s">
        <v>61</v>
      </c>
      <c r="D84" s="201"/>
      <c r="E84" s="168"/>
      <c r="F84" s="169">
        <v>-3333243.65</v>
      </c>
      <c r="G84" s="275"/>
      <c r="H84" s="275"/>
      <c r="I84" s="275"/>
      <c r="J84" s="276"/>
    </row>
    <row r="85" spans="1:10" s="123" customFormat="1" x14ac:dyDescent="0.2">
      <c r="A85" s="156"/>
      <c r="B85" s="173"/>
      <c r="C85" s="200" t="s">
        <v>62</v>
      </c>
      <c r="D85" s="201"/>
      <c r="E85" s="168"/>
      <c r="F85" s="169">
        <v>2192616.2799999998</v>
      </c>
      <c r="G85" s="275"/>
      <c r="H85" s="275"/>
      <c r="I85" s="275"/>
      <c r="J85" s="276"/>
    </row>
    <row r="86" spans="1:10" s="123" customFormat="1" x14ac:dyDescent="0.2">
      <c r="A86" s="156"/>
      <c r="B86" s="173"/>
      <c r="C86" s="200" t="s">
        <v>63</v>
      </c>
      <c r="D86" s="201"/>
      <c r="E86" s="168"/>
      <c r="F86" s="169">
        <v>-304224541.63</v>
      </c>
      <c r="G86" s="275"/>
      <c r="H86" s="275"/>
      <c r="I86" s="275"/>
      <c r="J86" s="276"/>
    </row>
    <row r="87" spans="1:10" s="123" customFormat="1" x14ac:dyDescent="0.2">
      <c r="A87" s="156"/>
      <c r="B87" s="173"/>
      <c r="C87" s="200" t="s">
        <v>64</v>
      </c>
      <c r="D87" s="201"/>
      <c r="E87" s="168"/>
      <c r="F87" s="169">
        <v>-682192159.14999998</v>
      </c>
      <c r="G87" s="275"/>
      <c r="H87" s="275"/>
      <c r="I87" s="275"/>
      <c r="J87" s="276"/>
    </row>
    <row r="88" spans="1:10" s="123" customFormat="1" x14ac:dyDescent="0.2">
      <c r="A88" s="156"/>
      <c r="B88" s="173"/>
      <c r="C88" s="200" t="s">
        <v>65</v>
      </c>
      <c r="D88" s="201"/>
      <c r="E88" s="168"/>
      <c r="F88" s="169">
        <v>1235358.7</v>
      </c>
      <c r="G88" s="275"/>
      <c r="H88" s="275"/>
      <c r="I88" s="275"/>
      <c r="J88" s="276"/>
    </row>
    <row r="89" spans="1:10" s="123" customFormat="1" x14ac:dyDescent="0.2">
      <c r="A89" s="156"/>
      <c r="B89" s="173"/>
      <c r="C89" s="200" t="s">
        <v>66</v>
      </c>
      <c r="D89" s="201"/>
      <c r="E89" s="168"/>
      <c r="F89" s="169">
        <v>-1100896.08</v>
      </c>
      <c r="G89" s="275"/>
      <c r="H89" s="275"/>
      <c r="I89" s="275"/>
      <c r="J89" s="276"/>
    </row>
    <row r="90" spans="1:10" s="123" customFormat="1" x14ac:dyDescent="0.2">
      <c r="A90" s="156"/>
      <c r="B90" s="173"/>
      <c r="C90" s="200" t="s">
        <v>67</v>
      </c>
      <c r="D90" s="201"/>
      <c r="E90" s="168"/>
      <c r="F90" s="169">
        <v>1247696.6399999999</v>
      </c>
      <c r="G90" s="275"/>
      <c r="H90" s="275"/>
      <c r="I90" s="275"/>
      <c r="J90" s="276"/>
    </row>
    <row r="91" spans="1:10" s="123" customFormat="1" x14ac:dyDescent="0.2">
      <c r="A91" s="156"/>
      <c r="B91" s="173"/>
      <c r="C91" s="200" t="s">
        <v>68</v>
      </c>
      <c r="D91" s="201"/>
      <c r="E91" s="168"/>
      <c r="F91" s="169">
        <v>9025508.9499999993</v>
      </c>
      <c r="G91" s="275"/>
      <c r="H91" s="275"/>
      <c r="I91" s="275"/>
      <c r="J91" s="276"/>
    </row>
    <row r="92" spans="1:10" s="123" customFormat="1" x14ac:dyDescent="0.2">
      <c r="A92" s="156"/>
      <c r="B92" s="202"/>
      <c r="C92" s="200" t="s">
        <v>69</v>
      </c>
      <c r="D92" s="201"/>
      <c r="E92" s="168"/>
      <c r="F92" s="169">
        <v>1070451.98</v>
      </c>
      <c r="G92" s="275"/>
      <c r="H92" s="275"/>
      <c r="I92" s="275"/>
      <c r="J92" s="276"/>
    </row>
    <row r="93" spans="1:10" s="123" customFormat="1" x14ac:dyDescent="0.2">
      <c r="A93" s="156"/>
      <c r="B93" s="203"/>
      <c r="C93" s="204" t="s">
        <v>45</v>
      </c>
      <c r="D93" s="201"/>
      <c r="E93" s="168"/>
      <c r="F93" s="169">
        <v>-5542163.8799999999</v>
      </c>
      <c r="G93" s="266" t="s">
        <v>70</v>
      </c>
      <c r="H93" s="241"/>
      <c r="I93" s="241"/>
      <c r="J93" s="242"/>
    </row>
    <row r="94" spans="1:10" s="123" customFormat="1" x14ac:dyDescent="0.2">
      <c r="A94" s="156"/>
      <c r="B94" s="202"/>
      <c r="C94" s="201"/>
      <c r="D94" s="201"/>
      <c r="E94" s="168"/>
      <c r="F94" s="201"/>
      <c r="G94" s="267"/>
      <c r="H94" s="201"/>
      <c r="I94" s="201"/>
      <c r="J94" s="205"/>
    </row>
    <row r="95" spans="1:10" s="123" customFormat="1" x14ac:dyDescent="0.2">
      <c r="A95" s="156"/>
      <c r="B95" s="173" t="s">
        <v>43</v>
      </c>
      <c r="C95" s="204" t="s">
        <v>42</v>
      </c>
      <c r="D95" s="167"/>
      <c r="E95" s="168"/>
      <c r="F95" s="169">
        <v>-26154009.559999999</v>
      </c>
      <c r="G95" s="268" t="s">
        <v>71</v>
      </c>
      <c r="H95" s="201"/>
      <c r="I95" s="201"/>
      <c r="J95" s="205"/>
    </row>
    <row r="96" spans="1:10" s="123" customFormat="1" x14ac:dyDescent="0.2">
      <c r="A96" s="156"/>
      <c r="B96" s="202"/>
      <c r="C96" s="200" t="s">
        <v>51</v>
      </c>
      <c r="D96" s="201"/>
      <c r="E96" s="168"/>
      <c r="F96" s="172">
        <v>-3149894.23</v>
      </c>
      <c r="G96" s="268" t="s">
        <v>443</v>
      </c>
      <c r="H96" s="201"/>
      <c r="I96" s="201"/>
      <c r="J96" s="205"/>
    </row>
    <row r="97" spans="1:10" s="123" customFormat="1" x14ac:dyDescent="0.2">
      <c r="A97" s="156"/>
      <c r="B97" s="202"/>
      <c r="C97" s="201"/>
      <c r="D97" s="201"/>
      <c r="E97" s="168"/>
      <c r="F97" s="197">
        <f>SUM(F95:F96)-SUM(F83:F93)</f>
        <v>970324728.07999992</v>
      </c>
      <c r="G97" s="201"/>
      <c r="H97" s="201"/>
      <c r="I97" s="201"/>
      <c r="J97" s="205"/>
    </row>
    <row r="98" spans="1:10" s="123" customFormat="1" x14ac:dyDescent="0.2">
      <c r="A98" s="156"/>
      <c r="B98" s="206"/>
      <c r="C98" s="207"/>
      <c r="D98" s="207"/>
      <c r="E98" s="180"/>
      <c r="F98" s="272">
        <f>ROUND(F97,2)+ROUND(D26,2)</f>
        <v>0</v>
      </c>
      <c r="G98" s="207"/>
      <c r="H98" s="207"/>
      <c r="I98" s="207"/>
      <c r="J98" s="208"/>
    </row>
    <row r="99" spans="1:10" s="123" customFormat="1" x14ac:dyDescent="0.2">
      <c r="A99" s="156"/>
      <c r="B99" s="200"/>
      <c r="C99" s="201"/>
      <c r="D99" s="201"/>
      <c r="F99" s="197"/>
      <c r="G99" s="201"/>
      <c r="H99" s="201"/>
      <c r="I99" s="201"/>
      <c r="J99" s="201"/>
    </row>
    <row r="100" spans="1:10" s="123" customFormat="1" x14ac:dyDescent="0.2">
      <c r="A100" s="209" t="s">
        <v>22</v>
      </c>
      <c r="B100" s="157" t="s">
        <v>37</v>
      </c>
      <c r="C100" s="158" t="s">
        <v>38</v>
      </c>
      <c r="D100" s="159"/>
      <c r="E100" s="160"/>
      <c r="F100" s="161" t="s">
        <v>39</v>
      </c>
      <c r="G100" s="162" t="s">
        <v>40</v>
      </c>
      <c r="H100" s="163"/>
      <c r="I100" s="163"/>
      <c r="J100" s="164"/>
    </row>
    <row r="101" spans="1:10" s="123" customFormat="1" ht="15" customHeight="1" x14ac:dyDescent="0.2">
      <c r="A101" s="156"/>
      <c r="B101" s="173" t="s">
        <v>41</v>
      </c>
      <c r="C101" s="200" t="s">
        <v>72</v>
      </c>
      <c r="D101" s="201"/>
      <c r="E101" s="168"/>
      <c r="F101" s="169">
        <v>3120687</v>
      </c>
      <c r="G101" s="275" t="s">
        <v>73</v>
      </c>
      <c r="H101" s="275"/>
      <c r="I101" s="275"/>
      <c r="J101" s="276"/>
    </row>
    <row r="102" spans="1:10" s="123" customFormat="1" x14ac:dyDescent="0.2">
      <c r="A102" s="156"/>
      <c r="B102" s="173"/>
      <c r="C102" s="200" t="s">
        <v>74</v>
      </c>
      <c r="D102" s="201"/>
      <c r="E102" s="168"/>
      <c r="F102" s="169">
        <v>390591</v>
      </c>
      <c r="G102" s="275"/>
      <c r="H102" s="275"/>
      <c r="I102" s="275"/>
      <c r="J102" s="276"/>
    </row>
    <row r="103" spans="1:10" s="123" customFormat="1" x14ac:dyDescent="0.2">
      <c r="A103" s="156"/>
      <c r="B103" s="173"/>
      <c r="C103" s="200" t="s">
        <v>75</v>
      </c>
      <c r="D103" s="201"/>
      <c r="E103" s="168"/>
      <c r="F103" s="169">
        <v>405753</v>
      </c>
      <c r="G103" s="275"/>
      <c r="H103" s="275"/>
      <c r="I103" s="275"/>
      <c r="J103" s="276"/>
    </row>
    <row r="104" spans="1:10" s="123" customFormat="1" x14ac:dyDescent="0.2">
      <c r="A104" s="156"/>
      <c r="B104" s="173"/>
      <c r="C104" s="200" t="s">
        <v>76</v>
      </c>
      <c r="D104" s="201"/>
      <c r="E104" s="168"/>
      <c r="F104" s="169">
        <v>50805</v>
      </c>
      <c r="G104" s="275"/>
      <c r="H104" s="275"/>
      <c r="I104" s="275"/>
      <c r="J104" s="276"/>
    </row>
    <row r="105" spans="1:10" s="123" customFormat="1" x14ac:dyDescent="0.2">
      <c r="A105" s="156"/>
      <c r="B105" s="202"/>
      <c r="C105" s="200" t="s">
        <v>77</v>
      </c>
      <c r="D105" s="201"/>
      <c r="E105" s="168"/>
      <c r="F105" s="169">
        <v>5448977.79</v>
      </c>
      <c r="G105" s="195" t="s">
        <v>78</v>
      </c>
      <c r="H105" s="201"/>
      <c r="I105" s="201"/>
      <c r="J105" s="205"/>
    </row>
    <row r="106" spans="1:10" s="123" customFormat="1" x14ac:dyDescent="0.2">
      <c r="A106" s="156"/>
      <c r="B106" s="173"/>
      <c r="C106" s="168"/>
      <c r="D106" s="201"/>
      <c r="E106" s="168"/>
      <c r="F106" s="239"/>
      <c r="G106" s="175"/>
      <c r="H106" s="201"/>
      <c r="I106" s="201"/>
      <c r="J106" s="205"/>
    </row>
    <row r="107" spans="1:10" s="123" customFormat="1" x14ac:dyDescent="0.2">
      <c r="A107" s="156"/>
      <c r="B107" s="173"/>
      <c r="C107" s="200"/>
      <c r="D107" s="201"/>
      <c r="E107" s="168"/>
      <c r="F107" s="240">
        <f>SUM(F101:F105)-SUM(F106:F106)</f>
        <v>9416813.7899999991</v>
      </c>
      <c r="G107" s="210"/>
      <c r="H107" s="201"/>
      <c r="I107" s="201"/>
      <c r="J107" s="205"/>
    </row>
    <row r="108" spans="1:10" s="123" customFormat="1" x14ac:dyDescent="0.2">
      <c r="A108" s="156"/>
      <c r="B108" s="206"/>
      <c r="C108" s="172"/>
      <c r="D108" s="207"/>
      <c r="E108" s="180"/>
      <c r="F108" s="274">
        <f>ROUND(F107+D27,2)</f>
        <v>0</v>
      </c>
      <c r="G108" s="207"/>
      <c r="H108" s="207"/>
      <c r="I108" s="207"/>
      <c r="J108" s="208"/>
    </row>
    <row r="109" spans="1:10" s="123" customFormat="1" x14ac:dyDescent="0.2">
      <c r="A109" s="156"/>
      <c r="B109" s="200"/>
      <c r="C109" s="169"/>
      <c r="D109" s="211"/>
      <c r="F109" s="212"/>
      <c r="G109" s="211"/>
      <c r="H109" s="211"/>
      <c r="I109" s="211"/>
      <c r="J109" s="211"/>
    </row>
    <row r="110" spans="1:10" s="123" customFormat="1" ht="15" customHeight="1" x14ac:dyDescent="0.2">
      <c r="A110" s="156" t="s">
        <v>24</v>
      </c>
      <c r="B110" s="157" t="s">
        <v>37</v>
      </c>
      <c r="C110" s="158" t="s">
        <v>38</v>
      </c>
      <c r="D110" s="159"/>
      <c r="E110" s="160"/>
      <c r="F110" s="161" t="s">
        <v>39</v>
      </c>
      <c r="G110" s="162" t="s">
        <v>40</v>
      </c>
      <c r="H110" s="163"/>
      <c r="I110" s="163"/>
      <c r="J110" s="164"/>
    </row>
    <row r="111" spans="1:10" s="123" customFormat="1" x14ac:dyDescent="0.2">
      <c r="A111" s="156"/>
      <c r="B111" s="173" t="s">
        <v>41</v>
      </c>
      <c r="C111" s="200" t="s">
        <v>79</v>
      </c>
      <c r="D111" s="201"/>
      <c r="E111" s="168"/>
      <c r="F111" s="169">
        <v>-13313776.560000001</v>
      </c>
      <c r="G111" s="192" t="s">
        <v>80</v>
      </c>
      <c r="H111" s="192"/>
      <c r="I111" s="192"/>
      <c r="J111" s="213"/>
    </row>
    <row r="112" spans="1:10" s="123" customFormat="1" x14ac:dyDescent="0.2">
      <c r="A112" s="156"/>
      <c r="B112" s="173"/>
      <c r="C112" s="200"/>
      <c r="D112" s="201"/>
      <c r="E112" s="168"/>
      <c r="F112" s="169"/>
      <c r="G112" s="210" t="s">
        <v>81</v>
      </c>
      <c r="H112" s="214"/>
      <c r="I112" s="214"/>
      <c r="J112" s="215"/>
    </row>
    <row r="113" spans="1:10" s="123" customFormat="1" ht="15" customHeight="1" x14ac:dyDescent="0.2">
      <c r="A113" s="156"/>
      <c r="B113" s="216"/>
      <c r="C113" s="217"/>
      <c r="D113" s="207"/>
      <c r="E113" s="180"/>
      <c r="F113" s="271">
        <f>F111-D28</f>
        <v>0</v>
      </c>
      <c r="G113" s="207"/>
      <c r="H113" s="207"/>
      <c r="I113" s="207"/>
      <c r="J113" s="208"/>
    </row>
    <row r="114" spans="1:10" s="123" customFormat="1" ht="15" customHeight="1" x14ac:dyDescent="0.2">
      <c r="A114" s="156"/>
      <c r="B114" s="211"/>
      <c r="C114" s="211"/>
      <c r="D114" s="211"/>
      <c r="F114" s="211"/>
      <c r="G114" s="211"/>
      <c r="H114" s="211"/>
      <c r="I114" s="211"/>
      <c r="J114" s="211"/>
    </row>
    <row r="115" spans="1:10" s="123" customFormat="1" ht="15" customHeight="1" x14ac:dyDescent="0.2">
      <c r="A115" s="156" t="s">
        <v>26</v>
      </c>
      <c r="B115" s="157" t="s">
        <v>37</v>
      </c>
      <c r="C115" s="158" t="s">
        <v>38</v>
      </c>
      <c r="D115" s="159"/>
      <c r="E115" s="160"/>
      <c r="F115" s="161" t="s">
        <v>39</v>
      </c>
      <c r="G115" s="162" t="s">
        <v>40</v>
      </c>
      <c r="H115" s="163"/>
      <c r="I115" s="163"/>
      <c r="J115" s="164"/>
    </row>
    <row r="116" spans="1:10" s="123" customFormat="1" ht="15" customHeight="1" x14ac:dyDescent="0.2">
      <c r="A116" s="156"/>
      <c r="B116" s="173" t="s">
        <v>41</v>
      </c>
      <c r="C116" s="200" t="s">
        <v>82</v>
      </c>
      <c r="D116" s="201"/>
      <c r="E116" s="168"/>
      <c r="F116" s="169">
        <v>-57488931.640000001</v>
      </c>
      <c r="G116" s="275" t="s">
        <v>83</v>
      </c>
      <c r="H116" s="275"/>
      <c r="I116" s="275"/>
      <c r="J116" s="276"/>
    </row>
    <row r="117" spans="1:10" s="123" customFormat="1" ht="15" customHeight="1" x14ac:dyDescent="0.2">
      <c r="A117" s="156"/>
      <c r="B117" s="218"/>
      <c r="C117" s="200" t="s">
        <v>84</v>
      </c>
      <c r="D117" s="201"/>
      <c r="E117" s="168"/>
      <c r="F117" s="169">
        <v>-8488048.8900000006</v>
      </c>
      <c r="G117" s="275"/>
      <c r="H117" s="275"/>
      <c r="I117" s="275"/>
      <c r="J117" s="276"/>
    </row>
    <row r="118" spans="1:10" s="123" customFormat="1" ht="15" customHeight="1" x14ac:dyDescent="0.2">
      <c r="A118" s="156"/>
      <c r="B118" s="218"/>
      <c r="C118" s="200" t="s">
        <v>464</v>
      </c>
      <c r="D118" s="201"/>
      <c r="E118" s="168"/>
      <c r="F118" s="169">
        <v>-236100</v>
      </c>
      <c r="G118" s="275"/>
      <c r="H118" s="275"/>
      <c r="I118" s="275"/>
      <c r="J118" s="276"/>
    </row>
    <row r="119" spans="1:10" s="123" customFormat="1" ht="15" customHeight="1" x14ac:dyDescent="0.2">
      <c r="A119" s="156"/>
      <c r="B119" s="218"/>
      <c r="C119" s="200" t="s">
        <v>85</v>
      </c>
      <c r="D119" s="201"/>
      <c r="E119" s="168"/>
      <c r="F119" s="169">
        <v>-128734.28</v>
      </c>
      <c r="G119" s="275"/>
      <c r="H119" s="275"/>
      <c r="I119" s="275"/>
      <c r="J119" s="276"/>
    </row>
    <row r="120" spans="1:10" s="123" customFormat="1" ht="15" customHeight="1" x14ac:dyDescent="0.2">
      <c r="A120" s="156"/>
      <c r="B120" s="218"/>
      <c r="C120" s="123" t="s">
        <v>86</v>
      </c>
      <c r="D120" s="201"/>
      <c r="E120" s="168"/>
      <c r="F120" s="169">
        <v>-10186261.130000001</v>
      </c>
      <c r="G120" s="275"/>
      <c r="H120" s="275"/>
      <c r="I120" s="275"/>
      <c r="J120" s="276"/>
    </row>
    <row r="121" spans="1:10" s="123" customFormat="1" ht="15" customHeight="1" x14ac:dyDescent="0.2">
      <c r="A121" s="156"/>
      <c r="B121" s="218"/>
      <c r="C121" s="219" t="s">
        <v>453</v>
      </c>
      <c r="D121" s="201"/>
      <c r="E121" s="168"/>
      <c r="F121" s="239">
        <v>0</v>
      </c>
      <c r="G121" s="201"/>
      <c r="H121" s="201"/>
      <c r="I121" s="201"/>
      <c r="J121" s="205"/>
    </row>
    <row r="122" spans="1:10" s="123" customFormat="1" ht="15" customHeight="1" x14ac:dyDescent="0.2">
      <c r="A122" s="156"/>
      <c r="B122" s="218"/>
      <c r="C122" s="219"/>
      <c r="D122" s="201"/>
      <c r="E122" s="168"/>
      <c r="F122" s="240">
        <f>SUM(F116:F121)</f>
        <v>-76528075.939999998</v>
      </c>
      <c r="G122" s="201"/>
      <c r="H122" s="201"/>
      <c r="I122" s="201"/>
      <c r="J122" s="205"/>
    </row>
    <row r="123" spans="1:10" s="123" customFormat="1" ht="15" customHeight="1" x14ac:dyDescent="0.2">
      <c r="A123" s="156"/>
      <c r="B123" s="216"/>
      <c r="C123" s="207"/>
      <c r="D123" s="207"/>
      <c r="E123" s="180"/>
      <c r="F123" s="274">
        <f>F122-D29</f>
        <v>0</v>
      </c>
      <c r="G123" s="207"/>
      <c r="H123" s="207"/>
      <c r="I123" s="207"/>
      <c r="J123" s="208"/>
    </row>
    <row r="124" spans="1:10" s="123" customFormat="1" x14ac:dyDescent="0.2">
      <c r="A124" s="156"/>
      <c r="B124" s="211"/>
      <c r="C124" s="211"/>
      <c r="D124" s="211"/>
      <c r="F124" s="211"/>
      <c r="G124" s="211"/>
      <c r="H124" s="211"/>
      <c r="I124" s="211"/>
      <c r="J124" s="211"/>
    </row>
    <row r="125" spans="1:10" s="123" customFormat="1" ht="15" customHeight="1" x14ac:dyDescent="0.2">
      <c r="A125" s="156" t="s">
        <v>28</v>
      </c>
      <c r="B125" s="157" t="s">
        <v>37</v>
      </c>
      <c r="C125" s="158" t="s">
        <v>38</v>
      </c>
      <c r="D125" s="159"/>
      <c r="E125" s="160"/>
      <c r="F125" s="161" t="s">
        <v>39</v>
      </c>
      <c r="G125" s="162" t="s">
        <v>40</v>
      </c>
      <c r="H125" s="163"/>
      <c r="I125" s="163"/>
      <c r="J125" s="164"/>
    </row>
    <row r="126" spans="1:10" s="123" customFormat="1" x14ac:dyDescent="0.2">
      <c r="A126" s="156"/>
      <c r="B126" s="173" t="s">
        <v>43</v>
      </c>
      <c r="C126" s="200" t="s">
        <v>60</v>
      </c>
      <c r="D126" s="201"/>
      <c r="E126" s="168"/>
      <c r="F126" s="169">
        <v>18007260.030000001</v>
      </c>
      <c r="G126" s="275" t="s">
        <v>454</v>
      </c>
      <c r="H126" s="275"/>
      <c r="I126" s="275"/>
      <c r="J126" s="276"/>
    </row>
    <row r="127" spans="1:10" s="123" customFormat="1" x14ac:dyDescent="0.2">
      <c r="A127" s="156"/>
      <c r="B127" s="173"/>
      <c r="C127" s="200" t="s">
        <v>61</v>
      </c>
      <c r="D127" s="201"/>
      <c r="E127" s="168"/>
      <c r="F127" s="169">
        <v>3333243.65</v>
      </c>
      <c r="G127" s="275"/>
      <c r="H127" s="275"/>
      <c r="I127" s="275"/>
      <c r="J127" s="276"/>
    </row>
    <row r="128" spans="1:10" s="123" customFormat="1" x14ac:dyDescent="0.2">
      <c r="A128" s="156"/>
      <c r="B128" s="173"/>
      <c r="C128" s="200" t="s">
        <v>62</v>
      </c>
      <c r="D128" s="201"/>
      <c r="E128" s="168"/>
      <c r="F128" s="169">
        <v>-2192616.2799999998</v>
      </c>
      <c r="G128" s="275"/>
      <c r="H128" s="275"/>
      <c r="I128" s="275"/>
      <c r="J128" s="276"/>
    </row>
    <row r="129" spans="1:10" s="123" customFormat="1" x14ac:dyDescent="0.2">
      <c r="A129" s="156"/>
      <c r="B129" s="173"/>
      <c r="C129" s="200" t="s">
        <v>63</v>
      </c>
      <c r="D129" s="201"/>
      <c r="E129" s="168"/>
      <c r="F129" s="169">
        <v>304224541.63</v>
      </c>
      <c r="G129" s="275"/>
      <c r="H129" s="275"/>
      <c r="I129" s="275"/>
      <c r="J129" s="276"/>
    </row>
    <row r="130" spans="1:10" s="123" customFormat="1" x14ac:dyDescent="0.2">
      <c r="A130" s="156"/>
      <c r="B130" s="173"/>
      <c r="C130" s="200" t="s">
        <v>64</v>
      </c>
      <c r="D130" s="201"/>
      <c r="E130" s="168"/>
      <c r="F130" s="169">
        <v>682192159.14999998</v>
      </c>
      <c r="G130" s="275"/>
      <c r="H130" s="275"/>
      <c r="I130" s="275"/>
      <c r="J130" s="276"/>
    </row>
    <row r="131" spans="1:10" s="123" customFormat="1" x14ac:dyDescent="0.2">
      <c r="A131" s="156"/>
      <c r="B131" s="173"/>
      <c r="C131" s="200" t="s">
        <v>65</v>
      </c>
      <c r="D131" s="201"/>
      <c r="E131" s="168"/>
      <c r="F131" s="169">
        <v>-1235358.7</v>
      </c>
      <c r="G131" s="275"/>
      <c r="H131" s="275"/>
      <c r="I131" s="275"/>
      <c r="J131" s="276"/>
    </row>
    <row r="132" spans="1:10" s="123" customFormat="1" x14ac:dyDescent="0.2">
      <c r="A132" s="156"/>
      <c r="B132" s="173"/>
      <c r="C132" s="200" t="s">
        <v>66</v>
      </c>
      <c r="D132" s="201"/>
      <c r="E132" s="168"/>
      <c r="F132" s="169">
        <v>1100896.08</v>
      </c>
      <c r="G132" s="275"/>
      <c r="H132" s="275"/>
      <c r="I132" s="275"/>
      <c r="J132" s="276"/>
    </row>
    <row r="133" spans="1:10" s="123" customFormat="1" x14ac:dyDescent="0.2">
      <c r="A133" s="156"/>
      <c r="B133" s="173"/>
      <c r="C133" s="200" t="s">
        <v>67</v>
      </c>
      <c r="D133" s="201"/>
      <c r="E133" s="168"/>
      <c r="F133" s="169">
        <v>-1247696.6399999999</v>
      </c>
      <c r="G133" s="275"/>
      <c r="H133" s="275"/>
      <c r="I133" s="275"/>
      <c r="J133" s="276"/>
    </row>
    <row r="134" spans="1:10" s="123" customFormat="1" x14ac:dyDescent="0.2">
      <c r="A134" s="156"/>
      <c r="B134" s="173"/>
      <c r="C134" s="200" t="s">
        <v>68</v>
      </c>
      <c r="D134" s="201"/>
      <c r="E134" s="168"/>
      <c r="F134" s="169">
        <v>-9025508.9499999993</v>
      </c>
      <c r="G134" s="275"/>
      <c r="H134" s="275"/>
      <c r="I134" s="275"/>
      <c r="J134" s="276"/>
    </row>
    <row r="135" spans="1:10" s="123" customFormat="1" x14ac:dyDescent="0.2">
      <c r="A135" s="156"/>
      <c r="B135" s="202"/>
      <c r="C135" s="200" t="s">
        <v>69</v>
      </c>
      <c r="D135" s="201"/>
      <c r="E135" s="168"/>
      <c r="F135" s="169">
        <v>-1070451.98</v>
      </c>
      <c r="G135" s="275"/>
      <c r="H135" s="275"/>
      <c r="I135" s="275"/>
      <c r="J135" s="276"/>
    </row>
    <row r="136" spans="1:10" s="123" customFormat="1" x14ac:dyDescent="0.2">
      <c r="A136" s="156"/>
      <c r="B136" s="203"/>
      <c r="C136" s="48" t="s">
        <v>455</v>
      </c>
      <c r="D136" s="201"/>
      <c r="E136" s="168"/>
      <c r="F136" s="169">
        <v>8040041.0999999996</v>
      </c>
      <c r="G136" s="241"/>
      <c r="H136" s="241"/>
      <c r="I136" s="241"/>
      <c r="J136" s="242"/>
    </row>
    <row r="137" spans="1:10" s="123" customFormat="1" x14ac:dyDescent="0.2">
      <c r="A137" s="156"/>
      <c r="B137" s="203"/>
      <c r="C137" s="48" t="s">
        <v>456</v>
      </c>
      <c r="D137" s="201"/>
      <c r="E137" s="168"/>
      <c r="F137" s="169">
        <v>776165.51</v>
      </c>
      <c r="G137" s="210" t="s">
        <v>457</v>
      </c>
      <c r="H137" s="124"/>
      <c r="I137" s="241"/>
      <c r="J137" s="242"/>
    </row>
    <row r="138" spans="1:10" s="123" customFormat="1" x14ac:dyDescent="0.2">
      <c r="A138" s="156"/>
      <c r="B138" s="203"/>
      <c r="C138" s="48" t="s">
        <v>458</v>
      </c>
      <c r="D138" s="201"/>
      <c r="E138" s="168"/>
      <c r="F138" s="169">
        <v>7044549.0499999998</v>
      </c>
      <c r="G138" s="241"/>
      <c r="H138" s="241"/>
      <c r="I138" s="241"/>
      <c r="J138" s="242"/>
    </row>
    <row r="139" spans="1:10" s="123" customFormat="1" ht="24" customHeight="1" x14ac:dyDescent="0.2">
      <c r="A139" s="156"/>
      <c r="B139" s="203"/>
      <c r="C139" s="48" t="s">
        <v>459</v>
      </c>
      <c r="D139" s="201"/>
      <c r="E139" s="168"/>
      <c r="F139" s="172">
        <v>771126.64</v>
      </c>
      <c r="G139" s="241"/>
      <c r="H139" s="241"/>
      <c r="I139" s="241"/>
      <c r="J139" s="242"/>
    </row>
    <row r="140" spans="1:10" s="123" customFormat="1" x14ac:dyDescent="0.2">
      <c r="A140" s="156"/>
      <c r="B140" s="202"/>
      <c r="C140" s="200"/>
      <c r="D140" s="201"/>
      <c r="E140" s="168"/>
      <c r="F140" s="169">
        <f>SUM(F126:F139)</f>
        <v>1010718350.2899998</v>
      </c>
      <c r="G140" s="192"/>
      <c r="H140" s="124"/>
      <c r="I140" s="201"/>
      <c r="J140" s="205"/>
    </row>
    <row r="141" spans="1:10" s="123" customFormat="1" x14ac:dyDescent="0.2">
      <c r="A141" s="156"/>
      <c r="B141" s="206"/>
      <c r="C141" s="220"/>
      <c r="D141" s="207"/>
      <c r="E141" s="180"/>
      <c r="F141" s="269">
        <f>F140-D30</f>
        <v>0</v>
      </c>
      <c r="G141" s="221"/>
      <c r="H141" s="207"/>
      <c r="I141" s="207"/>
      <c r="J141" s="208"/>
    </row>
    <row r="142" spans="1:10" s="123" customFormat="1" ht="15" customHeight="1" x14ac:dyDescent="0.2">
      <c r="A142" s="156"/>
    </row>
    <row r="143" spans="1:10" s="123" customFormat="1" ht="15" customHeight="1" x14ac:dyDescent="0.2">
      <c r="A143" s="156" t="s">
        <v>35</v>
      </c>
      <c r="B143" s="157" t="s">
        <v>37</v>
      </c>
      <c r="C143" s="158" t="s">
        <v>38</v>
      </c>
      <c r="D143" s="159"/>
      <c r="E143" s="160"/>
      <c r="F143" s="161" t="s">
        <v>39</v>
      </c>
      <c r="G143" s="162" t="s">
        <v>40</v>
      </c>
      <c r="H143" s="163"/>
      <c r="I143" s="163"/>
      <c r="J143" s="164"/>
    </row>
    <row r="144" spans="1:10" s="123" customFormat="1" ht="15" customHeight="1" x14ac:dyDescent="0.2">
      <c r="A144" s="156"/>
      <c r="B144" s="218" t="s">
        <v>41</v>
      </c>
      <c r="C144" s="200" t="s">
        <v>87</v>
      </c>
      <c r="D144" s="201"/>
      <c r="E144" s="168"/>
      <c r="F144" s="169">
        <v>-350000000</v>
      </c>
      <c r="G144" s="277" t="s">
        <v>88</v>
      </c>
      <c r="H144" s="277"/>
      <c r="I144" s="277"/>
      <c r="J144" s="278"/>
    </row>
    <row r="145" spans="1:13" s="123" customFormat="1" ht="15" customHeight="1" x14ac:dyDescent="0.2">
      <c r="A145" s="156"/>
      <c r="B145" s="218"/>
      <c r="C145" s="200" t="s">
        <v>89</v>
      </c>
      <c r="D145" s="201"/>
      <c r="E145" s="168"/>
      <c r="F145" s="169">
        <v>0</v>
      </c>
      <c r="G145" s="277"/>
      <c r="H145" s="277"/>
      <c r="I145" s="277"/>
      <c r="J145" s="278"/>
      <c r="M145" s="152"/>
    </row>
    <row r="146" spans="1:13" s="123" customFormat="1" ht="15" customHeight="1" x14ac:dyDescent="0.2">
      <c r="A146" s="156"/>
      <c r="B146" s="222"/>
      <c r="C146" s="200" t="s">
        <v>90</v>
      </c>
      <c r="D146" s="201"/>
      <c r="E146" s="168"/>
      <c r="F146" s="169">
        <v>0</v>
      </c>
      <c r="G146" s="277"/>
      <c r="H146" s="277"/>
      <c r="I146" s="277"/>
      <c r="J146" s="278"/>
      <c r="M146" s="152"/>
    </row>
    <row r="147" spans="1:13" s="123" customFormat="1" ht="15" customHeight="1" x14ac:dyDescent="0.2">
      <c r="A147" s="156"/>
      <c r="B147" s="222"/>
      <c r="C147" s="200" t="s">
        <v>460</v>
      </c>
      <c r="D147" s="201"/>
      <c r="E147" s="168"/>
      <c r="F147" s="169">
        <v>0</v>
      </c>
      <c r="G147" s="277"/>
      <c r="H147" s="277"/>
      <c r="I147" s="277"/>
      <c r="J147" s="278"/>
      <c r="M147" s="223"/>
    </row>
    <row r="148" spans="1:13" s="123" customFormat="1" ht="15" customHeight="1" x14ac:dyDescent="0.2">
      <c r="A148" s="156"/>
      <c r="B148" s="218"/>
      <c r="C148" s="200"/>
      <c r="D148" s="201"/>
      <c r="E148" s="168"/>
      <c r="F148" s="169"/>
      <c r="G148" s="201"/>
      <c r="H148" s="201"/>
      <c r="I148" s="201"/>
      <c r="J148" s="205"/>
    </row>
    <row r="149" spans="1:13" s="123" customFormat="1" ht="15" customHeight="1" x14ac:dyDescent="0.2">
      <c r="A149" s="156"/>
      <c r="B149" s="218" t="s">
        <v>43</v>
      </c>
      <c r="C149" s="200" t="s">
        <v>91</v>
      </c>
      <c r="D149" s="201"/>
      <c r="E149" s="168"/>
      <c r="F149" s="169">
        <v>29412801.98</v>
      </c>
      <c r="G149" s="210" t="s">
        <v>92</v>
      </c>
      <c r="H149" s="201"/>
      <c r="I149" s="201"/>
      <c r="J149" s="205"/>
    </row>
    <row r="150" spans="1:13" s="123" customFormat="1" ht="15" customHeight="1" x14ac:dyDescent="0.2">
      <c r="A150" s="156"/>
      <c r="B150" s="218"/>
      <c r="C150" s="200" t="s">
        <v>93</v>
      </c>
      <c r="D150" s="201"/>
      <c r="E150" s="168"/>
      <c r="F150" s="169">
        <v>-350000000</v>
      </c>
      <c r="G150" s="275" t="s">
        <v>94</v>
      </c>
      <c r="H150" s="275"/>
      <c r="I150" s="275"/>
      <c r="J150" s="276"/>
    </row>
    <row r="151" spans="1:13" s="123" customFormat="1" ht="15" customHeight="1" x14ac:dyDescent="0.2">
      <c r="A151" s="156"/>
      <c r="B151" s="218"/>
      <c r="C151" s="200" t="s">
        <v>95</v>
      </c>
      <c r="D151" s="201"/>
      <c r="E151" s="168"/>
      <c r="F151" s="169">
        <v>-18996629.800000001</v>
      </c>
      <c r="G151" s="275"/>
      <c r="H151" s="275"/>
      <c r="I151" s="275"/>
      <c r="J151" s="276"/>
    </row>
    <row r="152" spans="1:13" s="123" customFormat="1" ht="15" customHeight="1" x14ac:dyDescent="0.2">
      <c r="A152" s="156"/>
      <c r="B152" s="218"/>
      <c r="C152" s="200" t="s">
        <v>96</v>
      </c>
      <c r="D152" s="201"/>
      <c r="E152" s="168"/>
      <c r="F152" s="172">
        <v>-1788633.58</v>
      </c>
      <c r="G152" s="275"/>
      <c r="H152" s="275"/>
      <c r="I152" s="275"/>
      <c r="J152" s="276"/>
    </row>
    <row r="153" spans="1:13" x14ac:dyDescent="0.2">
      <c r="A153" s="130"/>
      <c r="B153" s="224"/>
      <c r="C153" s="201"/>
      <c r="D153" s="201"/>
      <c r="E153" s="168"/>
      <c r="F153" s="197">
        <f>SUM(F144:F147)-SUM(F149:F152)</f>
        <v>-8627538.6000000238</v>
      </c>
      <c r="G153" s="201"/>
      <c r="H153" s="201"/>
      <c r="I153" s="201"/>
      <c r="J153" s="205"/>
    </row>
    <row r="154" spans="1:13" x14ac:dyDescent="0.2">
      <c r="A154" s="130"/>
      <c r="B154" s="225"/>
      <c r="C154" s="207"/>
      <c r="D154" s="207"/>
      <c r="E154" s="191"/>
      <c r="F154" s="272">
        <f>ROUND(F153,2)-ROUND(D38,2)</f>
        <v>0</v>
      </c>
      <c r="G154" s="207"/>
      <c r="H154" s="207"/>
      <c r="I154" s="207"/>
      <c r="J154" s="208"/>
    </row>
  </sheetData>
  <mergeCells count="10">
    <mergeCell ref="G116:J120"/>
    <mergeCell ref="G126:J135"/>
    <mergeCell ref="G144:J147"/>
    <mergeCell ref="G150:J152"/>
    <mergeCell ref="C6:J6"/>
    <mergeCell ref="G83:J92"/>
    <mergeCell ref="G101:J104"/>
    <mergeCell ref="C7:F7"/>
    <mergeCell ref="H7:J7"/>
    <mergeCell ref="G55:J58"/>
  </mergeCells>
  <pageMargins left="0.7" right="0.7" top="0.75" bottom="0.75" header="0.3" footer="0.3"/>
  <pageSetup scale="51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6"/>
  <sheetViews>
    <sheetView workbookViewId="0">
      <selection sqref="A1:A1048576"/>
    </sheetView>
  </sheetViews>
  <sheetFormatPr defaultRowHeight="12.75" x14ac:dyDescent="0.2"/>
  <cols>
    <col min="1" max="1" width="39.28515625" style="45" customWidth="1"/>
    <col min="2" max="2" width="17.7109375" style="45" bestFit="1" customWidth="1"/>
    <col min="3" max="3" width="15" style="45" customWidth="1"/>
    <col min="4" max="4" width="15.5703125" style="45" bestFit="1" customWidth="1"/>
    <col min="5" max="16384" width="9.140625" style="45"/>
  </cols>
  <sheetData>
    <row r="1" spans="1:4" x14ac:dyDescent="0.2">
      <c r="A1" s="226" t="s">
        <v>436</v>
      </c>
    </row>
    <row r="2" spans="1:4" x14ac:dyDescent="0.2">
      <c r="A2" s="227">
        <v>2018</v>
      </c>
    </row>
    <row r="5" spans="1:4" x14ac:dyDescent="0.2">
      <c r="B5" s="228">
        <v>43465</v>
      </c>
      <c r="D5" s="228">
        <v>43465</v>
      </c>
    </row>
    <row r="6" spans="1:4" x14ac:dyDescent="0.2">
      <c r="B6" s="229" t="s">
        <v>432</v>
      </c>
      <c r="C6" s="229" t="s">
        <v>433</v>
      </c>
      <c r="D6" s="229" t="s">
        <v>425</v>
      </c>
    </row>
    <row r="7" spans="1:4" x14ac:dyDescent="0.2">
      <c r="A7" s="230" t="s">
        <v>430</v>
      </c>
    </row>
    <row r="8" spans="1:4" x14ac:dyDescent="0.2">
      <c r="A8" s="45" t="s">
        <v>4</v>
      </c>
      <c r="B8" s="120">
        <f>'Ratemaking - Rate Base '!F13</f>
        <v>28425063445.639999</v>
      </c>
      <c r="D8" s="231">
        <f>B8+C8</f>
        <v>28425063445.639999</v>
      </c>
    </row>
    <row r="9" spans="1:4" x14ac:dyDescent="0.2">
      <c r="A9" s="45" t="s">
        <v>6</v>
      </c>
      <c r="B9" s="121">
        <f>'Ratemaking - Rate Base '!F14</f>
        <v>1194168876.5</v>
      </c>
      <c r="D9" s="231">
        <f t="shared" ref="D9:D21" si="0">B9+C9</f>
        <v>1194168876.5</v>
      </c>
    </row>
    <row r="10" spans="1:4" x14ac:dyDescent="0.2">
      <c r="A10" s="45" t="s">
        <v>8</v>
      </c>
      <c r="B10" s="120">
        <f>'Ratemaking - Rate Base '!F17</f>
        <v>1107326144.47</v>
      </c>
      <c r="D10" s="231">
        <f t="shared" si="0"/>
        <v>1107326144.47</v>
      </c>
    </row>
    <row r="11" spans="1:4" x14ac:dyDescent="0.2">
      <c r="A11" s="45" t="s">
        <v>10</v>
      </c>
      <c r="B11" s="120">
        <f>'Ratemaking - Rate Base '!F18</f>
        <v>424511489.98000002</v>
      </c>
      <c r="D11" s="231">
        <f t="shared" si="0"/>
        <v>424511489.98000002</v>
      </c>
    </row>
    <row r="12" spans="1:4" x14ac:dyDescent="0.2">
      <c r="A12" s="45" t="s">
        <v>12</v>
      </c>
      <c r="B12" s="120">
        <f>'Ratemaking - Rate Base '!F19</f>
        <v>48020658.579999998</v>
      </c>
      <c r="D12" s="231">
        <f t="shared" si="0"/>
        <v>48020658.579999998</v>
      </c>
    </row>
    <row r="13" spans="1:4" x14ac:dyDescent="0.2">
      <c r="A13" s="45" t="s">
        <v>14</v>
      </c>
      <c r="B13" s="120">
        <f>'Ratemaking - Rate Base '!F20</f>
        <v>179588705.25999999</v>
      </c>
      <c r="D13" s="231">
        <f t="shared" si="0"/>
        <v>179588705.25999999</v>
      </c>
    </row>
    <row r="14" spans="1:4" x14ac:dyDescent="0.2">
      <c r="A14" s="45" t="s">
        <v>15</v>
      </c>
      <c r="B14" s="120">
        <f>'Ratemaking - Rate Base '!F21</f>
        <v>237694431.09999999</v>
      </c>
      <c r="D14" s="231">
        <f t="shared" si="0"/>
        <v>237694431.09999999</v>
      </c>
    </row>
    <row r="15" spans="1:4" x14ac:dyDescent="0.2">
      <c r="A15" s="45" t="s">
        <v>16</v>
      </c>
      <c r="B15" s="120">
        <f>'Ratemaking - Rate Base '!F22</f>
        <v>-273852334.43000007</v>
      </c>
      <c r="C15" s="232">
        <f>SUM('BS Reconciliation'!D143:D157)</f>
        <v>1071827440</v>
      </c>
      <c r="D15" s="231">
        <f t="shared" si="0"/>
        <v>797975105.56999993</v>
      </c>
    </row>
    <row r="16" spans="1:4" x14ac:dyDescent="0.2">
      <c r="A16" s="45" t="s">
        <v>19</v>
      </c>
      <c r="B16" s="120">
        <f>'Ratemaking - Rate Base '!F26</f>
        <v>-11032877404.690001</v>
      </c>
      <c r="D16" s="231">
        <f t="shared" si="0"/>
        <v>-11032877404.690001</v>
      </c>
    </row>
    <row r="17" spans="1:4" x14ac:dyDescent="0.2">
      <c r="A17" s="45" t="s">
        <v>21</v>
      </c>
      <c r="B17" s="120">
        <f>'Ratemaking - Rate Base '!F27</f>
        <v>-2552249394.48</v>
      </c>
      <c r="C17" s="232">
        <f>-C30</f>
        <v>3376709006</v>
      </c>
      <c r="D17" s="231">
        <f t="shared" si="0"/>
        <v>824459611.51999998</v>
      </c>
    </row>
    <row r="18" spans="1:4" x14ac:dyDescent="0.2">
      <c r="A18" s="45" t="s">
        <v>23</v>
      </c>
      <c r="B18" s="120">
        <f>'Ratemaking - Rate Base '!F28</f>
        <v>-13313776.560000001</v>
      </c>
      <c r="C18" s="231">
        <f>-B18</f>
        <v>13313776.560000001</v>
      </c>
      <c r="D18" s="231">
        <f t="shared" si="0"/>
        <v>0</v>
      </c>
    </row>
    <row r="19" spans="1:4" x14ac:dyDescent="0.2">
      <c r="A19" s="45" t="s">
        <v>25</v>
      </c>
      <c r="B19" s="120">
        <f>'Ratemaking - Rate Base '!F29</f>
        <v>-76528075.939999998</v>
      </c>
      <c r="C19" s="231">
        <f>-B19</f>
        <v>76528075.939999998</v>
      </c>
      <c r="D19" s="231">
        <f t="shared" si="0"/>
        <v>0</v>
      </c>
    </row>
    <row r="20" spans="1:4" x14ac:dyDescent="0.2">
      <c r="A20" s="45" t="s">
        <v>27</v>
      </c>
      <c r="B20" s="120">
        <f>'Ratemaking - Rate Base '!F30</f>
        <v>-2044239906.45</v>
      </c>
      <c r="C20" s="231">
        <f>-B20</f>
        <v>2044239906.45</v>
      </c>
      <c r="D20" s="231">
        <f t="shared" si="0"/>
        <v>0</v>
      </c>
    </row>
    <row r="21" spans="1:4" x14ac:dyDescent="0.2">
      <c r="A21" s="45" t="s">
        <v>29</v>
      </c>
      <c r="B21" s="120">
        <f>'Ratemaking - Rate Base '!F31</f>
        <v>-733755548.63999999</v>
      </c>
      <c r="C21" s="231">
        <f>-B21</f>
        <v>733755548.63999999</v>
      </c>
      <c r="D21" s="231">
        <f t="shared" si="0"/>
        <v>0</v>
      </c>
    </row>
    <row r="22" spans="1:4" ht="13.5" thickBot="1" x14ac:dyDescent="0.25">
      <c r="A22" s="45" t="s">
        <v>30</v>
      </c>
      <c r="B22" s="233">
        <f>SUM(B8:B21)</f>
        <v>14889557310.339996</v>
      </c>
      <c r="D22" s="233">
        <f>SUM(D8:D21)</f>
        <v>22205931063.929996</v>
      </c>
    </row>
    <row r="23" spans="1:4" ht="13.5" thickTop="1" x14ac:dyDescent="0.2">
      <c r="A23" s="45" t="s">
        <v>435</v>
      </c>
      <c r="B23" s="120"/>
      <c r="D23" s="232">
        <f>'BS Reconciliation'!D101</f>
        <v>22205931064</v>
      </c>
    </row>
    <row r="24" spans="1:4" x14ac:dyDescent="0.2">
      <c r="B24" s="120"/>
    </row>
    <row r="25" spans="1:4" x14ac:dyDescent="0.2">
      <c r="A25" s="230" t="s">
        <v>431</v>
      </c>
      <c r="B25" s="120"/>
    </row>
    <row r="26" spans="1:4" x14ac:dyDescent="0.2">
      <c r="A26" s="45" t="s">
        <v>31</v>
      </c>
      <c r="B26" s="120"/>
    </row>
    <row r="27" spans="1:4" x14ac:dyDescent="0.2">
      <c r="A27" s="45" t="s">
        <v>32</v>
      </c>
      <c r="B27" s="120">
        <f>-'Ratemaking - Rate Base '!F35</f>
        <v>-7044517215.5</v>
      </c>
      <c r="D27" s="231">
        <f>B27+C27</f>
        <v>-7044517215.5</v>
      </c>
    </row>
    <row r="28" spans="1:4" x14ac:dyDescent="0.2">
      <c r="A28" s="45" t="s">
        <v>34</v>
      </c>
      <c r="B28" s="120">
        <f>-'Ratemaking - Rate Base '!F37</f>
        <v>-7845040094.8400002</v>
      </c>
      <c r="D28" s="231">
        <f t="shared" ref="D28:D34" si="1">B28+C28</f>
        <v>-7845040094.8400002</v>
      </c>
    </row>
    <row r="29" spans="1:4" x14ac:dyDescent="0.2">
      <c r="A29" s="45" t="s">
        <v>16</v>
      </c>
      <c r="C29" s="232">
        <f>-C15</f>
        <v>-1071827440</v>
      </c>
      <c r="D29" s="231">
        <f t="shared" si="1"/>
        <v>-1071827440</v>
      </c>
    </row>
    <row r="30" spans="1:4" x14ac:dyDescent="0.2">
      <c r="A30" s="45" t="s">
        <v>434</v>
      </c>
      <c r="C30" s="232">
        <f>-SUM('BS Reconciliation'!D171:D173)</f>
        <v>-3376709006</v>
      </c>
      <c r="D30" s="231">
        <f t="shared" si="1"/>
        <v>-3376709006</v>
      </c>
    </row>
    <row r="31" spans="1:4" x14ac:dyDescent="0.2">
      <c r="A31" s="45" t="s">
        <v>23</v>
      </c>
      <c r="C31" s="231">
        <f>-C18</f>
        <v>-13313776.560000001</v>
      </c>
      <c r="D31" s="231">
        <f t="shared" si="1"/>
        <v>-13313776.560000001</v>
      </c>
    </row>
    <row r="32" spans="1:4" x14ac:dyDescent="0.2">
      <c r="A32" s="45" t="s">
        <v>25</v>
      </c>
      <c r="C32" s="231">
        <f>-C19</f>
        <v>-76528075.939999998</v>
      </c>
      <c r="D32" s="231">
        <f t="shared" si="1"/>
        <v>-76528075.939999998</v>
      </c>
    </row>
    <row r="33" spans="1:4" x14ac:dyDescent="0.2">
      <c r="A33" s="45" t="s">
        <v>27</v>
      </c>
      <c r="C33" s="231">
        <f>-C20</f>
        <v>-2044239906.45</v>
      </c>
      <c r="D33" s="231">
        <f t="shared" si="1"/>
        <v>-2044239906.45</v>
      </c>
    </row>
    <row r="34" spans="1:4" x14ac:dyDescent="0.2">
      <c r="A34" s="45" t="s">
        <v>29</v>
      </c>
      <c r="C34" s="231">
        <f>-C21</f>
        <v>-733755548.63999999</v>
      </c>
      <c r="D34" s="231">
        <f t="shared" si="1"/>
        <v>-733755548.63999999</v>
      </c>
    </row>
    <row r="35" spans="1:4" ht="13.5" thickBot="1" x14ac:dyDescent="0.25">
      <c r="B35" s="233">
        <f>SUM(B26:B34)</f>
        <v>-14889557310.34</v>
      </c>
      <c r="C35" s="234">
        <f>SUM(C8:C34)</f>
        <v>0</v>
      </c>
      <c r="D35" s="233">
        <f>SUM(D26:D34)</f>
        <v>-22205931063.93</v>
      </c>
    </row>
    <row r="36" spans="1:4" ht="13.5" thickTop="1" x14ac:dyDescent="0.2">
      <c r="A36" s="45" t="s">
        <v>435</v>
      </c>
      <c r="D36" s="232">
        <f>-'BS Reconciliation'!D175</f>
        <v>-22205931064</v>
      </c>
    </row>
  </sheetData>
  <autoFilter ref="A5:D23"/>
  <pageMargins left="0.7" right="0.7" top="0.75" bottom="0.75" header="0.3" footer="0.3"/>
  <pageSetup orientation="portrait" r:id="rId1"/>
  <customProperties>
    <customPr name="_pios_id" r:id="rId2"/>
  </customProperties>
  <ignoredErrors>
    <ignoredError sqref="C16:C18 C21:C32 C34:C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/>
  </sheetPr>
  <dimension ref="A1:P182"/>
  <sheetViews>
    <sheetView zoomScale="70" zoomScaleNormal="70" workbookViewId="0">
      <pane ySplit="5" topLeftCell="A135" activePane="bottomLeft" state="frozen"/>
      <selection activeCell="G40" sqref="G40"/>
      <selection pane="bottomLeft" activeCell="B1" sqref="B1:B1048576"/>
    </sheetView>
  </sheetViews>
  <sheetFormatPr defaultRowHeight="15" outlineLevelRow="1" x14ac:dyDescent="0.25"/>
  <cols>
    <col min="1" max="1" width="18.5703125" style="56" customWidth="1"/>
    <col min="2" max="2" width="86.140625" style="51" customWidth="1"/>
    <col min="3" max="3" width="10.7109375" style="52" customWidth="1"/>
    <col min="4" max="5" width="22.85546875" style="51" customWidth="1"/>
    <col min="6" max="8" width="21.5703125" style="53" customWidth="1"/>
    <col min="9" max="9" width="45.7109375" style="54" bestFit="1" customWidth="1"/>
    <col min="10" max="10" width="14.85546875" style="55" bestFit="1" customWidth="1"/>
    <col min="11" max="11" width="15.85546875" style="55" bestFit="1" customWidth="1"/>
    <col min="12" max="13" width="17" style="55" customWidth="1"/>
    <col min="14" max="16" width="9.140625" style="53"/>
    <col min="17" max="16384" width="9.140625" style="51"/>
  </cols>
  <sheetData>
    <row r="1" spans="1:13" ht="18" x14ac:dyDescent="0.25">
      <c r="A1" s="50" t="s">
        <v>230</v>
      </c>
    </row>
    <row r="2" spans="1:13" ht="18" x14ac:dyDescent="0.25">
      <c r="A2" s="50" t="s">
        <v>473</v>
      </c>
    </row>
    <row r="4" spans="1:13" x14ac:dyDescent="0.25">
      <c r="D4" s="57"/>
      <c r="E4" s="57"/>
      <c r="G4" s="58"/>
    </row>
    <row r="5" spans="1:13" ht="39" x14ac:dyDescent="0.25">
      <c r="A5" s="12" t="s">
        <v>231</v>
      </c>
      <c r="B5" s="59" t="s">
        <v>232</v>
      </c>
      <c r="C5" s="12" t="s">
        <v>233</v>
      </c>
      <c r="D5" s="12" t="s">
        <v>234</v>
      </c>
      <c r="E5" s="12" t="s">
        <v>235</v>
      </c>
      <c r="F5" s="12" t="s">
        <v>236</v>
      </c>
      <c r="G5" s="49" t="s">
        <v>237</v>
      </c>
      <c r="H5" s="244" t="s">
        <v>238</v>
      </c>
      <c r="I5" s="245" t="s">
        <v>239</v>
      </c>
      <c r="J5" s="60"/>
      <c r="K5" s="60"/>
      <c r="L5" s="60"/>
      <c r="M5" s="60"/>
    </row>
    <row r="6" spans="1:13" outlineLevel="1" x14ac:dyDescent="0.25">
      <c r="A6" s="61" t="s">
        <v>240</v>
      </c>
      <c r="B6" s="13" t="s">
        <v>241</v>
      </c>
      <c r="C6" s="14">
        <v>205</v>
      </c>
      <c r="D6" s="15">
        <v>970432021</v>
      </c>
      <c r="E6" s="15"/>
      <c r="F6" s="15">
        <v>44872858.520000003</v>
      </c>
      <c r="G6" s="15">
        <v>902217247.69000006</v>
      </c>
      <c r="H6" s="16">
        <v>23341914.789999962</v>
      </c>
      <c r="I6" s="283" t="s">
        <v>242</v>
      </c>
      <c r="J6" s="18"/>
      <c r="K6" s="238"/>
      <c r="L6" s="238"/>
      <c r="M6" s="238"/>
    </row>
    <row r="7" spans="1:13" outlineLevel="1" x14ac:dyDescent="0.25">
      <c r="A7" s="56" t="s">
        <v>243</v>
      </c>
      <c r="B7" s="13" t="s">
        <v>244</v>
      </c>
      <c r="C7" s="14">
        <v>205</v>
      </c>
      <c r="D7" s="15">
        <v>7453111455</v>
      </c>
      <c r="E7" s="15"/>
      <c r="F7" s="15">
        <v>131258958.92</v>
      </c>
      <c r="G7" s="15">
        <v>7350949656.2799997</v>
      </c>
      <c r="H7" s="16">
        <v>-29097160.199999809</v>
      </c>
      <c r="I7" s="284"/>
      <c r="J7" s="18"/>
      <c r="K7" s="238"/>
      <c r="L7" s="62"/>
      <c r="M7" s="63"/>
    </row>
    <row r="8" spans="1:13" outlineLevel="1" x14ac:dyDescent="0.25">
      <c r="A8" s="56" t="s">
        <v>245</v>
      </c>
      <c r="B8" s="13" t="s">
        <v>246</v>
      </c>
      <c r="C8" s="14">
        <v>205</v>
      </c>
      <c r="D8" s="15">
        <v>1077259199</v>
      </c>
      <c r="E8" s="15"/>
      <c r="F8" s="15"/>
      <c r="G8" s="15">
        <v>1070271042.2399999</v>
      </c>
      <c r="H8" s="16">
        <v>6988156.7600001097</v>
      </c>
      <c r="I8" s="284"/>
      <c r="J8" s="18"/>
      <c r="K8" s="238"/>
      <c r="L8" s="62"/>
      <c r="M8" s="63"/>
    </row>
    <row r="9" spans="1:13" outlineLevel="1" x14ac:dyDescent="0.25">
      <c r="A9" s="56" t="s">
        <v>247</v>
      </c>
      <c r="B9" s="13" t="s">
        <v>248</v>
      </c>
      <c r="C9" s="14">
        <v>205</v>
      </c>
      <c r="D9" s="15">
        <v>4071921705</v>
      </c>
      <c r="E9" s="15"/>
      <c r="F9" s="15">
        <v>16855214.670000002</v>
      </c>
      <c r="G9" s="15">
        <v>4032957487.0300007</v>
      </c>
      <c r="H9" s="16">
        <v>22109003.299999237</v>
      </c>
      <c r="I9" s="284"/>
      <c r="J9" s="18"/>
      <c r="K9" s="238"/>
      <c r="L9" s="64"/>
      <c r="M9" s="64"/>
    </row>
    <row r="10" spans="1:13" outlineLevel="1" x14ac:dyDescent="0.25">
      <c r="A10" s="56" t="s">
        <v>249</v>
      </c>
      <c r="B10" s="13" t="s">
        <v>250</v>
      </c>
      <c r="C10" s="14">
        <v>207</v>
      </c>
      <c r="D10" s="15">
        <v>6353044980</v>
      </c>
      <c r="E10" s="15"/>
      <c r="F10" s="15"/>
      <c r="G10" s="15">
        <v>6353044980.3799992</v>
      </c>
      <c r="H10" s="16">
        <v>-0.37999916076660156</v>
      </c>
      <c r="I10" s="284"/>
      <c r="J10" s="18"/>
      <c r="K10" s="238"/>
      <c r="L10" s="65"/>
      <c r="M10" s="64"/>
    </row>
    <row r="11" spans="1:13" s="53" customFormat="1" outlineLevel="1" x14ac:dyDescent="0.25">
      <c r="A11" s="56" t="s">
        <v>251</v>
      </c>
      <c r="B11" s="13" t="s">
        <v>252</v>
      </c>
      <c r="C11" s="14">
        <v>207</v>
      </c>
      <c r="D11" s="15">
        <v>7019287582</v>
      </c>
      <c r="E11" s="15"/>
      <c r="F11" s="15">
        <v>1344766</v>
      </c>
      <c r="G11" s="15">
        <v>7017942815.7799997</v>
      </c>
      <c r="H11" s="16">
        <v>0.22000026702880859</v>
      </c>
      <c r="I11" s="284"/>
      <c r="J11" s="18"/>
      <c r="K11" s="238"/>
      <c r="L11" s="63"/>
      <c r="M11" s="63"/>
    </row>
    <row r="12" spans="1:13" outlineLevel="1" x14ac:dyDescent="0.25">
      <c r="A12" s="56" t="s">
        <v>253</v>
      </c>
      <c r="B12" s="13" t="s">
        <v>254</v>
      </c>
      <c r="C12" s="14">
        <v>207</v>
      </c>
      <c r="D12" s="15">
        <v>1276337537</v>
      </c>
      <c r="E12" s="15"/>
      <c r="F12" s="15">
        <v>39748</v>
      </c>
      <c r="G12" s="15">
        <v>1299639703.7100003</v>
      </c>
      <c r="H12" s="16">
        <v>-23341914.710000277</v>
      </c>
      <c r="I12" s="284"/>
      <c r="J12" s="18"/>
      <c r="K12" s="238"/>
      <c r="L12" s="63"/>
      <c r="M12" s="63"/>
    </row>
    <row r="13" spans="1:13" ht="13.5" customHeight="1" outlineLevel="1" x14ac:dyDescent="0.25">
      <c r="A13" s="56">
        <v>102</v>
      </c>
      <c r="B13" s="13" t="s">
        <v>255</v>
      </c>
      <c r="C13" s="14">
        <v>207</v>
      </c>
      <c r="D13" s="66"/>
      <c r="E13" s="66"/>
      <c r="F13" s="66">
        <v>0</v>
      </c>
      <c r="G13" s="66"/>
      <c r="H13" s="66">
        <v>0</v>
      </c>
      <c r="I13" s="285"/>
      <c r="J13" s="18"/>
      <c r="K13" s="238"/>
      <c r="L13" s="62"/>
      <c r="M13" s="63"/>
    </row>
    <row r="14" spans="1:13" ht="13.5" customHeight="1" x14ac:dyDescent="0.25">
      <c r="A14" s="56" t="s">
        <v>256</v>
      </c>
      <c r="B14" s="53" t="s">
        <v>257</v>
      </c>
      <c r="C14" s="14"/>
      <c r="D14" s="17">
        <v>28221394479</v>
      </c>
      <c r="E14" s="17"/>
      <c r="F14" s="17">
        <v>194371546.11000001</v>
      </c>
      <c r="G14" s="17">
        <v>28027022933.109997</v>
      </c>
      <c r="H14" s="67">
        <v>-0.21999740600585938</v>
      </c>
      <c r="I14" s="68"/>
      <c r="J14" s="69"/>
      <c r="K14" s="70"/>
      <c r="L14" s="70"/>
      <c r="M14" s="70"/>
    </row>
    <row r="15" spans="1:13" ht="13.5" customHeight="1" x14ac:dyDescent="0.25">
      <c r="A15" s="56">
        <v>101.9</v>
      </c>
      <c r="B15" s="71" t="s">
        <v>258</v>
      </c>
      <c r="C15" s="14">
        <v>200</v>
      </c>
      <c r="D15" s="15">
        <v>20785264</v>
      </c>
      <c r="E15" s="15"/>
      <c r="F15" s="15"/>
      <c r="G15" s="15">
        <v>0</v>
      </c>
      <c r="H15" s="16">
        <v>20785264</v>
      </c>
      <c r="I15" s="72" t="s">
        <v>259</v>
      </c>
      <c r="J15" s="73"/>
      <c r="K15" s="73"/>
      <c r="L15" s="73"/>
      <c r="M15" s="73"/>
    </row>
    <row r="16" spans="1:13" ht="12.75" customHeight="1" x14ac:dyDescent="0.25">
      <c r="A16" s="56">
        <v>105</v>
      </c>
      <c r="B16" s="71" t="s">
        <v>260</v>
      </c>
      <c r="C16" s="14">
        <v>214</v>
      </c>
      <c r="D16" s="15">
        <v>26415220</v>
      </c>
      <c r="E16" s="15"/>
      <c r="F16" s="15">
        <v>0</v>
      </c>
      <c r="G16" s="15">
        <v>26415220.309999999</v>
      </c>
      <c r="H16" s="17">
        <v>-0.30999999865889549</v>
      </c>
      <c r="I16" s="18"/>
      <c r="J16" s="18"/>
      <c r="K16" s="23"/>
      <c r="L16" s="23"/>
      <c r="M16" s="23"/>
    </row>
    <row r="17" spans="1:12" ht="12.75" customHeight="1" x14ac:dyDescent="0.25">
      <c r="A17" s="56">
        <v>114</v>
      </c>
      <c r="B17" s="53" t="s">
        <v>261</v>
      </c>
      <c r="C17" s="14">
        <v>200</v>
      </c>
      <c r="D17" s="66">
        <v>156468483</v>
      </c>
      <c r="E17" s="66"/>
      <c r="F17" s="66">
        <v>0</v>
      </c>
      <c r="G17" s="66">
        <v>156468482.73000002</v>
      </c>
      <c r="H17" s="66">
        <v>0.26999998092651367</v>
      </c>
    </row>
    <row r="18" spans="1:12" ht="12.75" customHeight="1" x14ac:dyDescent="0.25">
      <c r="B18" s="19" t="s">
        <v>262</v>
      </c>
      <c r="C18" s="20"/>
      <c r="D18" s="74">
        <v>28425063446</v>
      </c>
      <c r="E18" s="74"/>
      <c r="F18" s="16">
        <v>194371546.11000001</v>
      </c>
      <c r="G18" s="16">
        <v>28209906636.149998</v>
      </c>
      <c r="H18" s="16">
        <v>20785263.740001678</v>
      </c>
    </row>
    <row r="19" spans="1:12" ht="13.5" customHeight="1" x14ac:dyDescent="0.25">
      <c r="A19" s="56">
        <v>107</v>
      </c>
      <c r="B19" s="13" t="s">
        <v>263</v>
      </c>
      <c r="C19" s="14">
        <v>200</v>
      </c>
      <c r="D19" s="15">
        <v>1194168876</v>
      </c>
      <c r="E19" s="15"/>
      <c r="F19" s="15">
        <v>1194168876.5</v>
      </c>
      <c r="G19" s="15">
        <v>0</v>
      </c>
      <c r="H19" s="15">
        <v>-0.5</v>
      </c>
      <c r="I19" s="27"/>
    </row>
    <row r="20" spans="1:12" x14ac:dyDescent="0.25">
      <c r="B20" s="21" t="s">
        <v>264</v>
      </c>
      <c r="C20" s="14">
        <v>200</v>
      </c>
      <c r="D20" s="75">
        <v>29619232322</v>
      </c>
      <c r="E20" s="75">
        <v>0</v>
      </c>
      <c r="F20" s="75">
        <v>1388540422.6100001</v>
      </c>
      <c r="G20" s="75">
        <v>28209906636.149998</v>
      </c>
      <c r="H20" s="75">
        <v>20785263.240001678</v>
      </c>
    </row>
    <row r="21" spans="1:12" x14ac:dyDescent="0.25">
      <c r="B21" s="13"/>
      <c r="C21" s="14"/>
      <c r="D21" s="15"/>
      <c r="E21" s="15"/>
      <c r="F21" s="15"/>
      <c r="G21" s="15"/>
      <c r="H21" s="15">
        <v>0</v>
      </c>
    </row>
    <row r="22" spans="1:12" x14ac:dyDescent="0.25">
      <c r="A22" s="56">
        <v>108</v>
      </c>
      <c r="B22" s="19" t="s">
        <v>265</v>
      </c>
      <c r="C22" s="14">
        <v>200</v>
      </c>
      <c r="D22" s="15">
        <v>-10291136026</v>
      </c>
      <c r="E22" s="15"/>
      <c r="F22" s="15">
        <v>-430775214.12</v>
      </c>
      <c r="G22" s="15">
        <v>-9860360811.9499969</v>
      </c>
      <c r="H22" s="67">
        <v>6.9997787475585938E-2</v>
      </c>
      <c r="I22" s="22"/>
      <c r="J22" s="70"/>
      <c r="K22" s="76"/>
      <c r="L22" s="70"/>
    </row>
    <row r="23" spans="1:12" x14ac:dyDescent="0.25">
      <c r="A23" s="56">
        <v>111</v>
      </c>
      <c r="B23" s="19" t="s">
        <v>266</v>
      </c>
      <c r="C23" s="14">
        <v>200</v>
      </c>
      <c r="D23" s="78">
        <v>-614571348</v>
      </c>
      <c r="E23" s="78"/>
      <c r="F23" s="77">
        <v>-15931535.08</v>
      </c>
      <c r="G23" s="15">
        <v>-598639812.18000007</v>
      </c>
      <c r="H23" s="79">
        <v>-0.73999989032745361</v>
      </c>
      <c r="I23" s="23"/>
      <c r="J23" s="70"/>
      <c r="K23" s="64"/>
    </row>
    <row r="24" spans="1:12" x14ac:dyDescent="0.25">
      <c r="A24" s="56">
        <v>115</v>
      </c>
      <c r="B24" s="19" t="s">
        <v>267</v>
      </c>
      <c r="C24" s="14">
        <v>200</v>
      </c>
      <c r="D24" s="15">
        <v>-127170031</v>
      </c>
      <c r="E24" s="15"/>
      <c r="F24" s="15">
        <v>0</v>
      </c>
      <c r="G24" s="15">
        <v>-127170031.36</v>
      </c>
      <c r="H24" s="15">
        <v>0.35999999940395355</v>
      </c>
      <c r="K24" s="63"/>
    </row>
    <row r="25" spans="1:12" x14ac:dyDescent="0.25">
      <c r="B25" s="80"/>
      <c r="C25" s="14"/>
      <c r="D25" s="15"/>
      <c r="E25" s="15"/>
      <c r="F25" s="15"/>
      <c r="G25" s="15"/>
      <c r="H25" s="15"/>
      <c r="L25" s="16"/>
    </row>
    <row r="26" spans="1:12" x14ac:dyDescent="0.25">
      <c r="B26" s="21" t="s">
        <v>268</v>
      </c>
      <c r="C26" s="14">
        <v>200</v>
      </c>
      <c r="D26" s="75">
        <v>-11032877405</v>
      </c>
      <c r="E26" s="75">
        <v>0</v>
      </c>
      <c r="F26" s="75">
        <v>-446706749.19999999</v>
      </c>
      <c r="G26" s="75">
        <v>-10586170655.489998</v>
      </c>
      <c r="H26" s="75">
        <v>-0.31000137329101563</v>
      </c>
    </row>
    <row r="27" spans="1:12" x14ac:dyDescent="0.25">
      <c r="B27" s="13"/>
      <c r="C27" s="14"/>
      <c r="D27" s="15"/>
      <c r="E27" s="15"/>
      <c r="F27" s="15"/>
    </row>
    <row r="28" spans="1:12" ht="15.75" thickBot="1" x14ac:dyDescent="0.3">
      <c r="B28" s="21" t="s">
        <v>269</v>
      </c>
      <c r="C28" s="14">
        <v>200</v>
      </c>
      <c r="D28" s="81">
        <v>18586354917</v>
      </c>
      <c r="E28" s="81">
        <v>0</v>
      </c>
      <c r="F28" s="81">
        <v>941833673.41000009</v>
      </c>
      <c r="G28" s="81">
        <v>17623735980.66</v>
      </c>
      <c r="H28" s="81">
        <v>20785262.930000305</v>
      </c>
    </row>
    <row r="29" spans="1:12" x14ac:dyDescent="0.25">
      <c r="B29" s="13"/>
      <c r="C29" s="14"/>
      <c r="D29" s="15"/>
      <c r="E29" s="15"/>
      <c r="F29" s="15"/>
      <c r="H29" s="74"/>
    </row>
    <row r="30" spans="1:12" x14ac:dyDescent="0.25">
      <c r="B30" s="21" t="s">
        <v>270</v>
      </c>
      <c r="C30" s="14" t="s">
        <v>271</v>
      </c>
      <c r="D30" s="15"/>
      <c r="E30" s="15"/>
      <c r="F30" s="15"/>
      <c r="H30" s="74"/>
    </row>
    <row r="31" spans="1:12" x14ac:dyDescent="0.25">
      <c r="A31" s="56">
        <v>121</v>
      </c>
      <c r="B31" s="13" t="s">
        <v>272</v>
      </c>
      <c r="C31" s="14">
        <v>110</v>
      </c>
      <c r="D31" s="15">
        <v>13578986</v>
      </c>
      <c r="E31" s="15"/>
      <c r="F31" s="15">
        <v>13578985.99</v>
      </c>
      <c r="H31" s="74">
        <v>9.9999997764825821E-3</v>
      </c>
      <c r="I31" s="27"/>
    </row>
    <row r="32" spans="1:12" x14ac:dyDescent="0.25">
      <c r="A32" s="56">
        <v>122</v>
      </c>
      <c r="B32" s="13" t="s">
        <v>273</v>
      </c>
      <c r="C32" s="14">
        <v>110</v>
      </c>
      <c r="D32" s="15">
        <v>-3149894</v>
      </c>
      <c r="E32" s="15"/>
      <c r="F32" s="15">
        <v>-3149894.23</v>
      </c>
      <c r="H32" s="74">
        <v>0.22999999998137355</v>
      </c>
      <c r="I32" s="27"/>
    </row>
    <row r="33" spans="1:13" x14ac:dyDescent="0.25">
      <c r="A33" s="56">
        <v>123</v>
      </c>
      <c r="B33" s="13" t="s">
        <v>274</v>
      </c>
      <c r="C33" s="14">
        <v>110</v>
      </c>
      <c r="D33" s="15">
        <v>69928</v>
      </c>
      <c r="E33" s="15"/>
      <c r="F33" s="15">
        <v>69928.31</v>
      </c>
      <c r="H33" s="74">
        <v>-0.30999999999767169</v>
      </c>
      <c r="I33" s="27"/>
    </row>
    <row r="34" spans="1:13" x14ac:dyDescent="0.25">
      <c r="A34" s="56">
        <v>123.1</v>
      </c>
      <c r="B34" s="24" t="s">
        <v>275</v>
      </c>
      <c r="C34" s="25">
        <v>110</v>
      </c>
      <c r="D34" s="26">
        <v>183401017</v>
      </c>
      <c r="E34" s="26"/>
      <c r="F34" s="26">
        <v>183401017.18000007</v>
      </c>
      <c r="G34" s="82"/>
      <c r="H34" s="83">
        <v>-0.18000006675720215</v>
      </c>
      <c r="I34" s="27"/>
    </row>
    <row r="35" spans="1:13" x14ac:dyDescent="0.25">
      <c r="B35" s="17"/>
      <c r="C35" s="14"/>
      <c r="D35" s="15"/>
      <c r="E35" s="15"/>
      <c r="F35" s="15"/>
      <c r="H35" s="74"/>
      <c r="I35" s="27"/>
    </row>
    <row r="36" spans="1:13" x14ac:dyDescent="0.25">
      <c r="B36" s="13" t="s">
        <v>115</v>
      </c>
      <c r="C36" s="14"/>
      <c r="D36" s="15"/>
      <c r="E36" s="15"/>
      <c r="F36" s="15"/>
      <c r="H36" s="74">
        <v>0</v>
      </c>
      <c r="I36" s="27"/>
    </row>
    <row r="37" spans="1:13" x14ac:dyDescent="0.25">
      <c r="A37" s="56">
        <v>124</v>
      </c>
      <c r="B37" s="13" t="s">
        <v>276</v>
      </c>
      <c r="C37" s="14">
        <v>110</v>
      </c>
      <c r="D37" s="15">
        <v>95479061</v>
      </c>
      <c r="E37" s="15"/>
      <c r="F37" s="15">
        <v>94648734.299999982</v>
      </c>
      <c r="G37" s="15">
        <v>830326.50000000012</v>
      </c>
      <c r="H37" s="17">
        <v>0.20000001776497811</v>
      </c>
      <c r="I37" s="27"/>
    </row>
    <row r="38" spans="1:13" x14ac:dyDescent="0.25">
      <c r="A38" s="56">
        <v>125</v>
      </c>
      <c r="B38" s="13" t="s">
        <v>277</v>
      </c>
      <c r="C38" s="14">
        <v>110</v>
      </c>
      <c r="D38" s="15">
        <v>0</v>
      </c>
      <c r="E38" s="15"/>
      <c r="F38" s="15"/>
      <c r="H38" s="74">
        <v>0</v>
      </c>
      <c r="I38" s="27"/>
    </row>
    <row r="39" spans="1:13" x14ac:dyDescent="0.25">
      <c r="A39" s="56">
        <v>126</v>
      </c>
      <c r="B39" s="13" t="s">
        <v>278</v>
      </c>
      <c r="C39" s="14">
        <v>110</v>
      </c>
      <c r="D39" s="15">
        <v>0</v>
      </c>
      <c r="E39" s="15"/>
      <c r="F39" s="15"/>
      <c r="H39" s="74">
        <v>0</v>
      </c>
      <c r="I39" s="27"/>
    </row>
    <row r="40" spans="1:13" x14ac:dyDescent="0.25">
      <c r="A40" s="56">
        <v>127</v>
      </c>
      <c r="B40" s="13" t="s">
        <v>279</v>
      </c>
      <c r="C40" s="14">
        <v>110</v>
      </c>
      <c r="D40" s="15">
        <v>0</v>
      </c>
      <c r="E40" s="15"/>
      <c r="F40" s="15"/>
      <c r="H40" s="74">
        <v>0</v>
      </c>
      <c r="I40" s="27"/>
    </row>
    <row r="41" spans="1:13" x14ac:dyDescent="0.25">
      <c r="A41" s="56">
        <v>128</v>
      </c>
      <c r="B41" s="13" t="s">
        <v>280</v>
      </c>
      <c r="C41" s="14">
        <v>110</v>
      </c>
      <c r="D41" s="15">
        <v>14919564</v>
      </c>
      <c r="E41" s="15"/>
      <c r="F41" s="15">
        <v>14919563.630000001</v>
      </c>
      <c r="H41" s="74">
        <v>0.36999999918043613</v>
      </c>
      <c r="I41" s="27"/>
    </row>
    <row r="42" spans="1:13" x14ac:dyDescent="0.25">
      <c r="A42" s="56">
        <v>129</v>
      </c>
      <c r="B42" s="13" t="s">
        <v>281</v>
      </c>
      <c r="C42" s="14">
        <v>110</v>
      </c>
      <c r="D42" s="15">
        <v>0</v>
      </c>
      <c r="E42" s="15"/>
      <c r="F42" s="15"/>
      <c r="H42" s="74">
        <v>0</v>
      </c>
      <c r="I42" s="27"/>
    </row>
    <row r="43" spans="1:13" x14ac:dyDescent="0.25">
      <c r="A43" s="56">
        <v>175.1</v>
      </c>
      <c r="B43" s="13" t="s">
        <v>282</v>
      </c>
      <c r="C43" s="14">
        <v>110</v>
      </c>
      <c r="D43" s="15">
        <v>2565604</v>
      </c>
      <c r="E43" s="15"/>
      <c r="F43" s="15"/>
      <c r="H43" s="84">
        <v>2565604</v>
      </c>
      <c r="I43" s="28" t="s">
        <v>283</v>
      </c>
    </row>
    <row r="44" spans="1:13" x14ac:dyDescent="0.25">
      <c r="A44" s="56">
        <v>176</v>
      </c>
      <c r="B44" s="13" t="s">
        <v>284</v>
      </c>
      <c r="C44" s="14">
        <v>110</v>
      </c>
      <c r="D44" s="15">
        <v>0</v>
      </c>
      <c r="E44" s="15"/>
      <c r="F44" s="15"/>
      <c r="H44" s="74">
        <v>0</v>
      </c>
      <c r="I44" s="27"/>
    </row>
    <row r="45" spans="1:13" ht="15.75" thickBot="1" x14ac:dyDescent="0.3">
      <c r="B45" s="21" t="s">
        <v>285</v>
      </c>
      <c r="C45" s="14">
        <v>110</v>
      </c>
      <c r="D45" s="29">
        <v>306864266</v>
      </c>
      <c r="E45" s="29"/>
      <c r="F45" s="29">
        <v>303468335.18000007</v>
      </c>
      <c r="G45" s="29">
        <v>830326.50000000012</v>
      </c>
      <c r="H45" s="30">
        <v>2565604.3199999332</v>
      </c>
    </row>
    <row r="46" spans="1:13" x14ac:dyDescent="0.25">
      <c r="B46" s="13"/>
      <c r="C46" s="14"/>
      <c r="D46" s="15"/>
      <c r="E46" s="15"/>
      <c r="F46" s="15"/>
      <c r="H46" s="74"/>
    </row>
    <row r="47" spans="1:13" x14ac:dyDescent="0.25">
      <c r="B47" s="21" t="s">
        <v>286</v>
      </c>
      <c r="C47" s="14" t="s">
        <v>271</v>
      </c>
      <c r="D47" s="15"/>
      <c r="E47" s="15"/>
      <c r="F47" s="15"/>
      <c r="H47" s="74"/>
    </row>
    <row r="48" spans="1:13" x14ac:dyDescent="0.25">
      <c r="A48" s="56" t="s">
        <v>287</v>
      </c>
      <c r="B48" s="13" t="s">
        <v>288</v>
      </c>
      <c r="C48" s="14"/>
      <c r="D48" s="15"/>
      <c r="E48" s="15"/>
      <c r="F48" s="15"/>
      <c r="G48" s="74">
        <v>29762643.189649276</v>
      </c>
      <c r="H48" s="84">
        <v>-29762643.189649276</v>
      </c>
      <c r="I48" s="85" t="s">
        <v>289</v>
      </c>
      <c r="J48" s="86"/>
      <c r="K48" s="86"/>
      <c r="L48" s="86"/>
      <c r="M48" s="86"/>
    </row>
    <row r="49" spans="1:12" x14ac:dyDescent="0.25">
      <c r="A49" s="56">
        <v>130</v>
      </c>
      <c r="B49" s="31" t="s">
        <v>290</v>
      </c>
      <c r="C49" s="32" t="s">
        <v>271</v>
      </c>
      <c r="D49" s="33"/>
      <c r="E49" s="33"/>
      <c r="F49" s="15"/>
      <c r="H49" s="74">
        <v>0</v>
      </c>
    </row>
    <row r="50" spans="1:12" x14ac:dyDescent="0.25">
      <c r="A50" s="56">
        <v>131</v>
      </c>
      <c r="B50" s="13" t="s">
        <v>291</v>
      </c>
      <c r="C50" s="14">
        <v>110</v>
      </c>
      <c r="D50" s="15">
        <v>20006166</v>
      </c>
      <c r="E50" s="15"/>
      <c r="F50" s="15">
        <v>20006165.859999996</v>
      </c>
      <c r="G50" s="15">
        <v>0</v>
      </c>
      <c r="H50" s="74">
        <v>0.14000000432133675</v>
      </c>
    </row>
    <row r="51" spans="1:12" x14ac:dyDescent="0.25">
      <c r="A51" s="56">
        <v>134</v>
      </c>
      <c r="B51" s="31" t="s">
        <v>292</v>
      </c>
      <c r="C51" s="32">
        <v>110</v>
      </c>
      <c r="D51" s="33">
        <v>0</v>
      </c>
      <c r="E51" s="33"/>
      <c r="F51" s="15">
        <v>0</v>
      </c>
      <c r="H51" s="74">
        <v>0</v>
      </c>
    </row>
    <row r="52" spans="1:12" x14ac:dyDescent="0.25">
      <c r="A52" s="56">
        <v>135</v>
      </c>
      <c r="B52" s="13" t="s">
        <v>293</v>
      </c>
      <c r="C52" s="14">
        <v>110</v>
      </c>
      <c r="D52" s="15">
        <v>0</v>
      </c>
      <c r="E52" s="15"/>
      <c r="F52" s="15"/>
      <c r="G52" s="15"/>
      <c r="H52" s="74">
        <v>0</v>
      </c>
      <c r="I52" s="53"/>
      <c r="K52" s="63"/>
    </row>
    <row r="53" spans="1:12" x14ac:dyDescent="0.25">
      <c r="A53" s="56">
        <v>136</v>
      </c>
      <c r="B53" s="31" t="s">
        <v>294</v>
      </c>
      <c r="C53" s="32">
        <v>110</v>
      </c>
      <c r="D53" s="33">
        <v>49330121</v>
      </c>
      <c r="E53" s="33"/>
      <c r="F53" s="15">
        <v>49330121.420000002</v>
      </c>
      <c r="H53" s="74">
        <v>-0.42000000178813934</v>
      </c>
    </row>
    <row r="54" spans="1:12" x14ac:dyDescent="0.25">
      <c r="A54" s="56">
        <v>141</v>
      </c>
      <c r="B54" s="13" t="s">
        <v>295</v>
      </c>
      <c r="C54" s="14">
        <v>110</v>
      </c>
      <c r="D54" s="15">
        <v>5068150</v>
      </c>
      <c r="E54" s="15"/>
      <c r="F54" s="15">
        <v>5068149.6500000004</v>
      </c>
      <c r="G54" s="15"/>
      <c r="H54" s="74">
        <v>0.34999999962747097</v>
      </c>
      <c r="I54" s="53"/>
    </row>
    <row r="55" spans="1:12" x14ac:dyDescent="0.25">
      <c r="A55" s="56">
        <v>142</v>
      </c>
      <c r="B55" s="13" t="s">
        <v>296</v>
      </c>
      <c r="C55" s="32">
        <v>110</v>
      </c>
      <c r="D55" s="33">
        <v>426619902</v>
      </c>
      <c r="E55" s="33"/>
      <c r="F55" s="15">
        <v>426619902.07000005</v>
      </c>
      <c r="H55" s="74">
        <v>-7.0000052452087402E-2</v>
      </c>
    </row>
    <row r="56" spans="1:12" x14ac:dyDescent="0.25">
      <c r="A56" s="56">
        <v>143</v>
      </c>
      <c r="B56" s="13" t="s">
        <v>297</v>
      </c>
      <c r="C56" s="14">
        <v>110</v>
      </c>
      <c r="D56" s="15">
        <v>48930705</v>
      </c>
      <c r="E56" s="15"/>
      <c r="F56" s="15">
        <v>-4446416.05</v>
      </c>
      <c r="G56" s="74">
        <v>38444725.935833305</v>
      </c>
      <c r="H56" s="84">
        <v>14932395.114166692</v>
      </c>
      <c r="I56" s="87" t="s">
        <v>298</v>
      </c>
      <c r="J56" s="88" t="s">
        <v>299</v>
      </c>
      <c r="K56" s="89">
        <v>53377121.289999999</v>
      </c>
    </row>
    <row r="57" spans="1:12" x14ac:dyDescent="0.25">
      <c r="A57" s="56">
        <v>144</v>
      </c>
      <c r="B57" s="13" t="s">
        <v>300</v>
      </c>
      <c r="C57" s="32">
        <v>110</v>
      </c>
      <c r="D57" s="15">
        <v>-7691154</v>
      </c>
      <c r="E57" s="15"/>
      <c r="F57" s="15">
        <v>-7691153.9900000002</v>
      </c>
      <c r="H57" s="74">
        <v>-9.9999997764825821E-3</v>
      </c>
      <c r="J57" s="90" t="s">
        <v>301</v>
      </c>
      <c r="K57" s="91">
        <v>38444725.935833305</v>
      </c>
    </row>
    <row r="58" spans="1:12" x14ac:dyDescent="0.25">
      <c r="A58" s="56">
        <v>145</v>
      </c>
      <c r="B58" s="31" t="s">
        <v>302</v>
      </c>
      <c r="C58" s="32">
        <v>110</v>
      </c>
      <c r="D58" s="15">
        <v>0</v>
      </c>
      <c r="E58" s="15"/>
      <c r="F58" s="15">
        <v>0</v>
      </c>
      <c r="H58" s="74">
        <v>0</v>
      </c>
      <c r="I58" s="92"/>
      <c r="J58" s="93"/>
      <c r="K58" s="94">
        <f>K56-K57</f>
        <v>14932395.354166694</v>
      </c>
      <c r="L58" s="76"/>
    </row>
    <row r="59" spans="1:12" x14ac:dyDescent="0.25">
      <c r="A59" s="56">
        <v>146</v>
      </c>
      <c r="B59" s="31" t="s">
        <v>303</v>
      </c>
      <c r="C59" s="32">
        <v>110</v>
      </c>
      <c r="D59" s="15">
        <v>628710</v>
      </c>
      <c r="E59" s="15"/>
      <c r="F59" s="15">
        <v>628710.12999999709</v>
      </c>
      <c r="H59" s="74">
        <v>-0.12999999709427357</v>
      </c>
      <c r="I59" s="95"/>
      <c r="K59" s="109"/>
    </row>
    <row r="60" spans="1:12" x14ac:dyDescent="0.25">
      <c r="A60" s="56">
        <v>151</v>
      </c>
      <c r="B60" s="31" t="s">
        <v>14</v>
      </c>
      <c r="C60" s="32">
        <v>110</v>
      </c>
      <c r="D60" s="33">
        <v>179588705</v>
      </c>
      <c r="E60" s="33"/>
      <c r="F60" s="15"/>
      <c r="G60" s="74">
        <v>179588705.25999999</v>
      </c>
      <c r="H60" s="74">
        <v>-0.25999999046325684</v>
      </c>
      <c r="I60" s="92"/>
    </row>
    <row r="61" spans="1:12" x14ac:dyDescent="0.25">
      <c r="A61" s="56">
        <v>152</v>
      </c>
      <c r="B61" s="31" t="s">
        <v>304</v>
      </c>
      <c r="C61" s="32">
        <v>110</v>
      </c>
      <c r="D61" s="33">
        <v>0</v>
      </c>
      <c r="E61" s="33"/>
      <c r="F61" s="15"/>
      <c r="H61" s="74">
        <v>0</v>
      </c>
      <c r="I61" s="96"/>
    </row>
    <row r="62" spans="1:12" x14ac:dyDescent="0.25">
      <c r="A62" s="56">
        <v>153</v>
      </c>
      <c r="B62" s="31" t="s">
        <v>305</v>
      </c>
      <c r="C62" s="32">
        <v>110</v>
      </c>
      <c r="D62" s="33">
        <v>0</v>
      </c>
      <c r="E62" s="33"/>
      <c r="F62" s="15"/>
      <c r="H62" s="74">
        <v>0</v>
      </c>
    </row>
    <row r="63" spans="1:12" x14ac:dyDescent="0.25">
      <c r="A63" s="56">
        <v>154</v>
      </c>
      <c r="B63" s="31" t="s">
        <v>306</v>
      </c>
      <c r="C63" s="32">
        <v>110</v>
      </c>
      <c r="D63" s="33">
        <v>237694431</v>
      </c>
      <c r="E63" s="33"/>
      <c r="F63" s="15"/>
      <c r="G63" s="74">
        <v>237694431.10000002</v>
      </c>
      <c r="H63" s="74">
        <v>-0.10000002384185791</v>
      </c>
      <c r="J63" s="63"/>
    </row>
    <row r="64" spans="1:12" x14ac:dyDescent="0.25">
      <c r="A64" s="56">
        <v>155</v>
      </c>
      <c r="B64" s="31" t="s">
        <v>307</v>
      </c>
      <c r="C64" s="32">
        <v>110</v>
      </c>
      <c r="D64" s="33">
        <v>0</v>
      </c>
      <c r="E64" s="33"/>
      <c r="F64" s="15"/>
      <c r="H64" s="74">
        <v>0</v>
      </c>
    </row>
    <row r="65" spans="1:9" x14ac:dyDescent="0.25">
      <c r="A65" s="56">
        <v>156</v>
      </c>
      <c r="B65" s="31" t="s">
        <v>308</v>
      </c>
      <c r="C65" s="32">
        <v>110</v>
      </c>
      <c r="D65" s="33">
        <v>0</v>
      </c>
      <c r="E65" s="33"/>
      <c r="F65" s="15"/>
      <c r="H65" s="74">
        <v>0</v>
      </c>
    </row>
    <row r="66" spans="1:9" x14ac:dyDescent="0.25">
      <c r="A66" s="56">
        <v>157</v>
      </c>
      <c r="B66" s="31" t="s">
        <v>309</v>
      </c>
      <c r="C66" s="32">
        <v>110</v>
      </c>
      <c r="D66" s="33">
        <v>0</v>
      </c>
      <c r="E66" s="33"/>
      <c r="F66" s="15"/>
      <c r="H66" s="74">
        <v>0</v>
      </c>
    </row>
    <row r="67" spans="1:9" x14ac:dyDescent="0.25">
      <c r="A67" s="56">
        <v>158</v>
      </c>
      <c r="B67" s="31" t="s">
        <v>310</v>
      </c>
      <c r="C67" s="32">
        <v>110</v>
      </c>
      <c r="D67" s="33">
        <v>0</v>
      </c>
      <c r="E67" s="33"/>
      <c r="F67" s="15"/>
      <c r="H67" s="74">
        <v>0</v>
      </c>
    </row>
    <row r="68" spans="1:9" x14ac:dyDescent="0.25">
      <c r="B68" s="31" t="s">
        <v>143</v>
      </c>
      <c r="C68" s="32">
        <v>111</v>
      </c>
      <c r="D68" s="33">
        <v>0</v>
      </c>
      <c r="E68" s="33"/>
      <c r="F68" s="15"/>
      <c r="H68" s="74">
        <v>0</v>
      </c>
    </row>
    <row r="69" spans="1:9" x14ac:dyDescent="0.25">
      <c r="A69" s="56">
        <v>163</v>
      </c>
      <c r="B69" s="31" t="s">
        <v>311</v>
      </c>
      <c r="C69" s="32">
        <v>111</v>
      </c>
      <c r="D69" s="33">
        <v>0</v>
      </c>
      <c r="E69" s="33"/>
      <c r="F69" s="15"/>
      <c r="H69" s="74">
        <v>0</v>
      </c>
    </row>
    <row r="70" spans="1:9" x14ac:dyDescent="0.25">
      <c r="A70" s="56">
        <v>164.1</v>
      </c>
      <c r="B70" s="31" t="s">
        <v>312</v>
      </c>
      <c r="C70" s="32">
        <v>111</v>
      </c>
      <c r="D70" s="33">
        <v>0</v>
      </c>
      <c r="E70" s="33"/>
      <c r="F70" s="15"/>
      <c r="H70" s="74">
        <v>0</v>
      </c>
    </row>
    <row r="71" spans="1:9" x14ac:dyDescent="0.25">
      <c r="A71" s="56" t="s">
        <v>313</v>
      </c>
      <c r="B71" s="31" t="s">
        <v>314</v>
      </c>
      <c r="C71" s="32">
        <v>111</v>
      </c>
      <c r="D71" s="33">
        <v>0</v>
      </c>
      <c r="E71" s="33"/>
      <c r="F71" s="15"/>
      <c r="H71" s="74">
        <v>0</v>
      </c>
    </row>
    <row r="72" spans="1:9" x14ac:dyDescent="0.25">
      <c r="A72" s="56">
        <v>165</v>
      </c>
      <c r="B72" s="13" t="s">
        <v>315</v>
      </c>
      <c r="C72" s="14">
        <v>111</v>
      </c>
      <c r="D72" s="17">
        <v>48020660</v>
      </c>
      <c r="E72" s="17">
        <v>9.4741983755375261E-9</v>
      </c>
      <c r="F72" s="15">
        <v>2602654.8699999996</v>
      </c>
      <c r="G72" s="74">
        <v>45418003.710000001</v>
      </c>
      <c r="H72" s="74">
        <v>1.4200000092387199</v>
      </c>
      <c r="I72" s="96"/>
    </row>
    <row r="73" spans="1:9" x14ac:dyDescent="0.25">
      <c r="A73" s="56" t="s">
        <v>316</v>
      </c>
      <c r="B73" s="31" t="s">
        <v>317</v>
      </c>
      <c r="C73" s="32">
        <v>111</v>
      </c>
      <c r="D73" s="33">
        <v>0</v>
      </c>
      <c r="E73" s="33"/>
      <c r="F73" s="15">
        <v>0</v>
      </c>
      <c r="H73" s="74">
        <v>0</v>
      </c>
    </row>
    <row r="74" spans="1:9" x14ac:dyDescent="0.25">
      <c r="A74" s="56">
        <v>171</v>
      </c>
      <c r="B74" s="31" t="s">
        <v>318</v>
      </c>
      <c r="C74" s="32">
        <v>111</v>
      </c>
      <c r="D74" s="33">
        <v>0</v>
      </c>
      <c r="E74" s="33"/>
      <c r="F74" s="15"/>
      <c r="H74" s="74">
        <v>0</v>
      </c>
    </row>
    <row r="75" spans="1:9" x14ac:dyDescent="0.25">
      <c r="A75" s="56">
        <v>172</v>
      </c>
      <c r="B75" s="31" t="s">
        <v>319</v>
      </c>
      <c r="C75" s="32">
        <v>111</v>
      </c>
      <c r="D75" s="33">
        <v>1128478</v>
      </c>
      <c r="E75" s="33"/>
      <c r="F75" s="15">
        <v>1128478.25</v>
      </c>
      <c r="H75" s="74">
        <v>-0.25</v>
      </c>
    </row>
    <row r="76" spans="1:9" x14ac:dyDescent="0.25">
      <c r="A76" s="56">
        <v>173</v>
      </c>
      <c r="B76" s="31" t="s">
        <v>320</v>
      </c>
      <c r="C76" s="32">
        <v>111</v>
      </c>
      <c r="D76" s="33">
        <v>229061000</v>
      </c>
      <c r="E76" s="33"/>
      <c r="F76" s="15">
        <v>229061000</v>
      </c>
      <c r="H76" s="74">
        <v>0</v>
      </c>
    </row>
    <row r="77" spans="1:9" x14ac:dyDescent="0.25">
      <c r="A77" s="56">
        <v>174</v>
      </c>
      <c r="B77" s="31" t="s">
        <v>321</v>
      </c>
      <c r="C77" s="32">
        <v>111</v>
      </c>
      <c r="D77" s="33">
        <v>0</v>
      </c>
      <c r="E77" s="33"/>
      <c r="F77" s="15">
        <v>0</v>
      </c>
      <c r="H77" s="74">
        <v>0</v>
      </c>
    </row>
    <row r="78" spans="1:9" x14ac:dyDescent="0.25">
      <c r="A78" s="56">
        <v>175</v>
      </c>
      <c r="B78" s="31" t="s">
        <v>322</v>
      </c>
      <c r="C78" s="32">
        <v>111</v>
      </c>
      <c r="D78" s="33">
        <v>27458631</v>
      </c>
      <c r="E78" s="33"/>
      <c r="F78" s="15">
        <v>27458631</v>
      </c>
      <c r="H78" s="74">
        <v>0</v>
      </c>
    </row>
    <row r="79" spans="1:9" x14ac:dyDescent="0.25">
      <c r="B79" s="31" t="s">
        <v>323</v>
      </c>
      <c r="C79" s="32">
        <v>111</v>
      </c>
      <c r="D79" s="33">
        <v>-2565604</v>
      </c>
      <c r="E79" s="33"/>
      <c r="F79" s="15"/>
      <c r="H79" s="97">
        <v>-2565604</v>
      </c>
      <c r="I79" s="85" t="s">
        <v>324</v>
      </c>
    </row>
    <row r="80" spans="1:9" x14ac:dyDescent="0.25">
      <c r="A80" s="56">
        <v>176</v>
      </c>
      <c r="B80" s="31" t="s">
        <v>325</v>
      </c>
      <c r="C80" s="32">
        <v>111</v>
      </c>
      <c r="D80" s="33">
        <v>0</v>
      </c>
      <c r="E80" s="33"/>
      <c r="F80" s="15"/>
      <c r="H80" s="74">
        <v>0</v>
      </c>
    </row>
    <row r="81" spans="1:10" x14ac:dyDescent="0.25">
      <c r="B81" s="31" t="s">
        <v>326</v>
      </c>
      <c r="C81" s="32" t="s">
        <v>271</v>
      </c>
      <c r="D81" s="33">
        <v>0</v>
      </c>
      <c r="E81" s="33"/>
      <c r="F81" s="15"/>
      <c r="H81" s="74">
        <v>0</v>
      </c>
    </row>
    <row r="82" spans="1:10" ht="15.75" thickBot="1" x14ac:dyDescent="0.3">
      <c r="B82" s="34" t="s">
        <v>327</v>
      </c>
      <c r="C82" s="35" t="s">
        <v>271</v>
      </c>
      <c r="D82" s="36">
        <v>1263278901</v>
      </c>
      <c r="E82" s="36">
        <v>9.4741983755375261E-9</v>
      </c>
      <c r="F82" s="36">
        <v>749766243.21000004</v>
      </c>
      <c r="G82" s="36">
        <v>530908509.19548255</v>
      </c>
      <c r="H82" s="29">
        <v>-17395851.40548259</v>
      </c>
      <c r="I82" s="92"/>
    </row>
    <row r="83" spans="1:10" x14ac:dyDescent="0.25">
      <c r="B83" s="37"/>
      <c r="C83" s="32"/>
      <c r="D83" s="33"/>
      <c r="E83" s="33"/>
      <c r="F83" s="15"/>
      <c r="H83" s="74"/>
    </row>
    <row r="84" spans="1:10" x14ac:dyDescent="0.25">
      <c r="B84" s="37" t="s">
        <v>328</v>
      </c>
      <c r="C84" s="32" t="s">
        <v>271</v>
      </c>
      <c r="D84" s="33"/>
      <c r="E84" s="33"/>
      <c r="F84" s="15"/>
      <c r="H84" s="74"/>
    </row>
    <row r="85" spans="1:10" x14ac:dyDescent="0.25">
      <c r="A85" s="56">
        <v>181</v>
      </c>
      <c r="B85" s="13" t="s">
        <v>329</v>
      </c>
      <c r="C85" s="32">
        <v>111</v>
      </c>
      <c r="D85" s="33">
        <v>29412802</v>
      </c>
      <c r="E85" s="33"/>
      <c r="F85" s="15">
        <v>29412801.979999997</v>
      </c>
      <c r="H85" s="74">
        <v>2.0000003278255463E-2</v>
      </c>
    </row>
    <row r="86" spans="1:10" x14ac:dyDescent="0.25">
      <c r="A86" s="56">
        <v>182.1</v>
      </c>
      <c r="B86" s="13" t="s">
        <v>330</v>
      </c>
      <c r="C86" s="32">
        <v>111</v>
      </c>
      <c r="D86" s="33"/>
      <c r="E86" s="33"/>
      <c r="F86" s="15"/>
      <c r="H86" s="98">
        <v>0</v>
      </c>
    </row>
    <row r="87" spans="1:10" x14ac:dyDescent="0.25">
      <c r="A87" s="56">
        <v>182.2</v>
      </c>
      <c r="B87" s="13" t="s">
        <v>331</v>
      </c>
      <c r="C87" s="32">
        <v>111</v>
      </c>
      <c r="D87" s="33">
        <v>0</v>
      </c>
      <c r="E87" s="33"/>
      <c r="F87" s="15">
        <v>0</v>
      </c>
      <c r="G87" s="15">
        <v>0</v>
      </c>
      <c r="H87" s="74">
        <v>0</v>
      </c>
    </row>
    <row r="88" spans="1:10" x14ac:dyDescent="0.25">
      <c r="A88" s="56">
        <v>182.3</v>
      </c>
      <c r="B88" s="13" t="s">
        <v>332</v>
      </c>
      <c r="C88" s="32">
        <v>111</v>
      </c>
      <c r="D88" s="33">
        <v>1107326144</v>
      </c>
      <c r="E88" s="33"/>
      <c r="F88" s="15">
        <v>357939014.09999996</v>
      </c>
      <c r="G88" s="74">
        <v>749387130.36999989</v>
      </c>
      <c r="H88" s="74">
        <v>-0.46999979019165039</v>
      </c>
      <c r="I88" s="38"/>
      <c r="J88" s="63"/>
    </row>
    <row r="89" spans="1:10" x14ac:dyDescent="0.25">
      <c r="A89" s="56">
        <v>183</v>
      </c>
      <c r="B89" s="13" t="s">
        <v>333</v>
      </c>
      <c r="C89" s="32">
        <v>111</v>
      </c>
      <c r="D89" s="33">
        <v>477354</v>
      </c>
      <c r="E89" s="33"/>
      <c r="F89" s="15">
        <v>477354.18</v>
      </c>
      <c r="H89" s="74">
        <v>-0.17999999999301508</v>
      </c>
    </row>
    <row r="90" spans="1:10" x14ac:dyDescent="0.25">
      <c r="A90" s="56">
        <v>183.1</v>
      </c>
      <c r="B90" s="13" t="s">
        <v>334</v>
      </c>
      <c r="C90" s="32">
        <v>111</v>
      </c>
      <c r="D90" s="33">
        <v>0</v>
      </c>
      <c r="E90" s="33"/>
      <c r="F90" s="15"/>
      <c r="H90" s="98">
        <v>0</v>
      </c>
    </row>
    <row r="91" spans="1:10" x14ac:dyDescent="0.25">
      <c r="A91" s="56">
        <v>183.2</v>
      </c>
      <c r="B91" s="13" t="s">
        <v>335</v>
      </c>
      <c r="C91" s="32">
        <v>111</v>
      </c>
      <c r="D91" s="33">
        <v>0</v>
      </c>
      <c r="E91" s="33"/>
      <c r="F91" s="15"/>
      <c r="H91" s="98">
        <v>0</v>
      </c>
    </row>
    <row r="92" spans="1:10" x14ac:dyDescent="0.25">
      <c r="A92" s="56">
        <v>184</v>
      </c>
      <c r="B92" s="13" t="s">
        <v>336</v>
      </c>
      <c r="C92" s="32">
        <v>111</v>
      </c>
      <c r="D92" s="33">
        <v>0</v>
      </c>
      <c r="E92" s="33"/>
      <c r="F92" s="15"/>
      <c r="H92" s="98">
        <v>0</v>
      </c>
    </row>
    <row r="93" spans="1:10" x14ac:dyDescent="0.25">
      <c r="A93" s="56">
        <v>185</v>
      </c>
      <c r="B93" s="13" t="s">
        <v>337</v>
      </c>
      <c r="C93" s="32">
        <v>111</v>
      </c>
      <c r="D93" s="33">
        <v>26188</v>
      </c>
      <c r="E93" s="33"/>
      <c r="F93" s="15">
        <v>26188.270000000004</v>
      </c>
      <c r="H93" s="74">
        <v>-0.27000000000407454</v>
      </c>
    </row>
    <row r="94" spans="1:10" x14ac:dyDescent="0.25">
      <c r="A94" s="56">
        <v>186</v>
      </c>
      <c r="B94" s="13" t="s">
        <v>338</v>
      </c>
      <c r="C94" s="32">
        <v>111</v>
      </c>
      <c r="D94" s="33">
        <v>83176009</v>
      </c>
      <c r="E94" s="33">
        <v>0</v>
      </c>
      <c r="F94" s="15">
        <v>7458514.2599999998</v>
      </c>
      <c r="G94" s="15">
        <v>75717494.409999996</v>
      </c>
      <c r="H94" s="74">
        <v>0.32999999821186066</v>
      </c>
      <c r="I94" s="53"/>
    </row>
    <row r="95" spans="1:10" x14ac:dyDescent="0.25">
      <c r="A95" s="56">
        <v>187</v>
      </c>
      <c r="B95" s="13" t="s">
        <v>339</v>
      </c>
      <c r="C95" s="32">
        <v>111</v>
      </c>
      <c r="D95" s="33">
        <v>0</v>
      </c>
      <c r="E95" s="33"/>
      <c r="F95" s="15"/>
      <c r="H95" s="98">
        <v>0</v>
      </c>
    </row>
    <row r="96" spans="1:10" x14ac:dyDescent="0.25">
      <c r="A96" s="56">
        <v>188</v>
      </c>
      <c r="B96" s="13" t="s">
        <v>340</v>
      </c>
      <c r="C96" s="32">
        <v>111</v>
      </c>
      <c r="D96" s="33">
        <v>0</v>
      </c>
      <c r="E96" s="33"/>
      <c r="F96" s="15"/>
      <c r="H96" s="98">
        <v>0</v>
      </c>
    </row>
    <row r="97" spans="1:9" x14ac:dyDescent="0.25">
      <c r="A97" s="56">
        <v>189</v>
      </c>
      <c r="B97" s="13" t="s">
        <v>341</v>
      </c>
      <c r="C97" s="32">
        <v>111</v>
      </c>
      <c r="D97" s="33">
        <v>4554871</v>
      </c>
      <c r="E97" s="33"/>
      <c r="F97" s="99">
        <v>4554871.1999999993</v>
      </c>
      <c r="H97" s="74">
        <v>-0.19999999925494194</v>
      </c>
    </row>
    <row r="98" spans="1:9" x14ac:dyDescent="0.25">
      <c r="A98" s="56">
        <v>190</v>
      </c>
      <c r="B98" s="13" t="s">
        <v>342</v>
      </c>
      <c r="C98" s="32">
        <v>111</v>
      </c>
      <c r="D98" s="15">
        <v>824459612</v>
      </c>
      <c r="E98" s="15">
        <v>-10660822.400000002</v>
      </c>
      <c r="F98" s="15">
        <v>571623386.53000009</v>
      </c>
      <c r="G98" s="15">
        <v>242175402.61000001</v>
      </c>
      <c r="H98" s="74">
        <v>0.45999991893768311</v>
      </c>
      <c r="I98" s="53"/>
    </row>
    <row r="99" spans="1:9" x14ac:dyDescent="0.25">
      <c r="A99" s="56">
        <v>191</v>
      </c>
      <c r="B99" s="13" t="s">
        <v>343</v>
      </c>
      <c r="C99" s="32" t="s">
        <v>271</v>
      </c>
      <c r="D99" s="33">
        <v>0</v>
      </c>
      <c r="E99" s="33"/>
      <c r="F99" s="15"/>
      <c r="H99" s="98">
        <v>0</v>
      </c>
    </row>
    <row r="100" spans="1:9" ht="15.75" thickBot="1" x14ac:dyDescent="0.3">
      <c r="A100" s="61"/>
      <c r="B100" s="34" t="s">
        <v>344</v>
      </c>
      <c r="C100" s="35" t="s">
        <v>271</v>
      </c>
      <c r="D100" s="36">
        <v>2049432980</v>
      </c>
      <c r="E100" s="36">
        <v>-10660822.400000002</v>
      </c>
      <c r="F100" s="36">
        <v>971492130.51999998</v>
      </c>
      <c r="G100" s="36">
        <v>1067280027.3899999</v>
      </c>
      <c r="H100" s="29">
        <v>-0.30999994277954102</v>
      </c>
    </row>
    <row r="101" spans="1:9" x14ac:dyDescent="0.25">
      <c r="A101" s="61"/>
      <c r="B101" s="21" t="s">
        <v>345</v>
      </c>
      <c r="C101" s="39" t="s">
        <v>271</v>
      </c>
      <c r="D101" s="40">
        <v>22205931064</v>
      </c>
      <c r="E101" s="40">
        <v>-10660822.399999993</v>
      </c>
      <c r="F101" s="41">
        <v>2966560382.3200002</v>
      </c>
      <c r="G101" s="41">
        <v>19222754843.745483</v>
      </c>
      <c r="H101" s="41">
        <v>5955015.5345177054</v>
      </c>
      <c r="I101" s="92"/>
    </row>
    <row r="102" spans="1:9" x14ac:dyDescent="0.25">
      <c r="B102" s="31"/>
      <c r="C102" s="32"/>
      <c r="D102" s="31"/>
      <c r="E102" s="31"/>
      <c r="F102" s="13"/>
      <c r="H102" s="74"/>
    </row>
    <row r="103" spans="1:9" x14ac:dyDescent="0.25">
      <c r="A103" s="100"/>
      <c r="B103" s="31"/>
      <c r="C103" s="32"/>
      <c r="D103" s="31"/>
      <c r="E103" s="31"/>
      <c r="F103" s="13"/>
      <c r="H103" s="74"/>
    </row>
    <row r="104" spans="1:9" x14ac:dyDescent="0.25">
      <c r="B104" s="37" t="s">
        <v>346</v>
      </c>
      <c r="C104" s="32" t="s">
        <v>271</v>
      </c>
      <c r="D104" s="33"/>
      <c r="E104" s="33"/>
      <c r="F104" s="15"/>
      <c r="H104" s="74"/>
    </row>
    <row r="105" spans="1:9" x14ac:dyDescent="0.25">
      <c r="A105" s="56">
        <v>201</v>
      </c>
      <c r="B105" s="31" t="s">
        <v>347</v>
      </c>
      <c r="C105" s="32">
        <v>112</v>
      </c>
      <c r="D105" s="33">
        <v>3417945896</v>
      </c>
      <c r="E105" s="33"/>
      <c r="F105" s="15">
        <v>3417945896.2400002</v>
      </c>
      <c r="H105" s="74">
        <v>-0.24000024795532227</v>
      </c>
      <c r="I105" s="101"/>
    </row>
    <row r="106" spans="1:9" x14ac:dyDescent="0.25">
      <c r="A106" s="56">
        <v>204</v>
      </c>
      <c r="B106" s="31" t="s">
        <v>348</v>
      </c>
      <c r="C106" s="32">
        <v>112</v>
      </c>
      <c r="D106" s="33">
        <v>2397600</v>
      </c>
      <c r="E106" s="33"/>
      <c r="F106" s="15">
        <v>2397600</v>
      </c>
      <c r="H106" s="98">
        <v>0</v>
      </c>
      <c r="I106" s="55"/>
    </row>
    <row r="107" spans="1:9" x14ac:dyDescent="0.25">
      <c r="A107" s="56" t="s">
        <v>349</v>
      </c>
      <c r="B107" s="31" t="s">
        <v>350</v>
      </c>
      <c r="C107" s="32">
        <v>112</v>
      </c>
      <c r="D107" s="33">
        <v>0</v>
      </c>
      <c r="E107" s="33"/>
      <c r="F107" s="15">
        <v>0</v>
      </c>
      <c r="H107" s="98">
        <v>0</v>
      </c>
      <c r="I107" s="55"/>
    </row>
    <row r="108" spans="1:9" x14ac:dyDescent="0.25">
      <c r="A108" s="56" t="s">
        <v>351</v>
      </c>
      <c r="B108" s="31" t="s">
        <v>352</v>
      </c>
      <c r="C108" s="32">
        <v>112</v>
      </c>
      <c r="D108" s="33">
        <v>0</v>
      </c>
      <c r="E108" s="33"/>
      <c r="F108" s="15">
        <v>0</v>
      </c>
      <c r="H108" s="98">
        <v>0</v>
      </c>
      <c r="I108" s="55"/>
    </row>
    <row r="109" spans="1:9" x14ac:dyDescent="0.25">
      <c r="A109" s="56">
        <v>207</v>
      </c>
      <c r="B109" s="31" t="s">
        <v>353</v>
      </c>
      <c r="C109" s="32">
        <v>112</v>
      </c>
      <c r="D109" s="33">
        <v>0</v>
      </c>
      <c r="E109" s="33"/>
      <c r="F109" s="15">
        <v>0</v>
      </c>
      <c r="H109" s="98">
        <v>0</v>
      </c>
      <c r="I109" s="55"/>
    </row>
    <row r="110" spans="1:9" x14ac:dyDescent="0.25">
      <c r="A110" s="56">
        <v>211</v>
      </c>
      <c r="B110" s="31" t="s">
        <v>354</v>
      </c>
      <c r="C110" s="32">
        <v>112</v>
      </c>
      <c r="D110" s="15">
        <v>1102063956</v>
      </c>
      <c r="E110" s="15"/>
      <c r="F110" s="15">
        <v>1102063956.3799999</v>
      </c>
      <c r="H110" s="74">
        <v>-0.37999987602233887</v>
      </c>
      <c r="I110" s="55"/>
    </row>
    <row r="111" spans="1:9" x14ac:dyDescent="0.25">
      <c r="A111" s="56">
        <v>212</v>
      </c>
      <c r="B111" s="31" t="s">
        <v>355</v>
      </c>
      <c r="C111" s="32">
        <v>112</v>
      </c>
      <c r="D111" s="33">
        <v>0</v>
      </c>
      <c r="E111" s="33"/>
      <c r="F111" s="15"/>
      <c r="H111" s="98">
        <v>0</v>
      </c>
      <c r="I111" s="55"/>
    </row>
    <row r="112" spans="1:9" x14ac:dyDescent="0.25">
      <c r="A112" s="56">
        <v>213</v>
      </c>
      <c r="B112" s="31" t="s">
        <v>356</v>
      </c>
      <c r="C112" s="32">
        <v>112</v>
      </c>
      <c r="D112" s="33">
        <v>0</v>
      </c>
      <c r="E112" s="33"/>
      <c r="F112" s="15"/>
      <c r="H112" s="98">
        <v>0</v>
      </c>
      <c r="I112" s="55"/>
    </row>
    <row r="113" spans="1:12" x14ac:dyDescent="0.25">
      <c r="A113" s="56">
        <v>214</v>
      </c>
      <c r="B113" s="31" t="s">
        <v>357</v>
      </c>
      <c r="C113" s="32">
        <v>112</v>
      </c>
      <c r="D113" s="33">
        <v>-41101061</v>
      </c>
      <c r="E113" s="33"/>
      <c r="F113" s="15">
        <v>-41101061.25</v>
      </c>
      <c r="H113" s="74">
        <v>0.25</v>
      </c>
      <c r="I113" s="55"/>
    </row>
    <row r="114" spans="1:12" x14ac:dyDescent="0.25">
      <c r="A114" s="56" t="s">
        <v>358</v>
      </c>
      <c r="B114" s="13" t="s">
        <v>359</v>
      </c>
      <c r="C114" s="14">
        <v>112</v>
      </c>
      <c r="D114" s="15">
        <v>3271969500</v>
      </c>
      <c r="E114" s="15"/>
      <c r="F114" s="15">
        <v>3271969499.5800047</v>
      </c>
      <c r="G114" s="42"/>
      <c r="H114" s="74">
        <v>0.41999530792236328</v>
      </c>
      <c r="I114" s="23"/>
    </row>
    <row r="115" spans="1:12" x14ac:dyDescent="0.25">
      <c r="A115" s="56">
        <v>216.1</v>
      </c>
      <c r="B115" s="13" t="s">
        <v>360</v>
      </c>
      <c r="C115" s="14">
        <v>112</v>
      </c>
      <c r="D115" s="15">
        <v>104399245</v>
      </c>
      <c r="E115" s="15"/>
      <c r="F115" s="15">
        <v>104399245.46000001</v>
      </c>
      <c r="G115" s="42"/>
      <c r="H115" s="74">
        <v>-0.46000000834465027</v>
      </c>
      <c r="I115" s="55"/>
    </row>
    <row r="116" spans="1:12" x14ac:dyDescent="0.25">
      <c r="A116" s="56">
        <v>217</v>
      </c>
      <c r="B116" s="31" t="s">
        <v>361</v>
      </c>
      <c r="C116" s="32">
        <v>112</v>
      </c>
      <c r="D116" s="33">
        <v>0</v>
      </c>
      <c r="E116" s="33"/>
      <c r="F116" s="15"/>
      <c r="H116" s="74">
        <v>0</v>
      </c>
    </row>
    <row r="117" spans="1:12" x14ac:dyDescent="0.25">
      <c r="A117" s="56">
        <v>218</v>
      </c>
      <c r="B117" s="31" t="s">
        <v>362</v>
      </c>
      <c r="C117" s="32">
        <v>112</v>
      </c>
      <c r="D117" s="33">
        <v>0</v>
      </c>
      <c r="E117" s="33"/>
      <c r="F117" s="15"/>
      <c r="H117" s="98">
        <v>0</v>
      </c>
    </row>
    <row r="118" spans="1:12" x14ac:dyDescent="0.25">
      <c r="A118" s="56">
        <v>219</v>
      </c>
      <c r="B118" s="31" t="s">
        <v>363</v>
      </c>
      <c r="C118" s="32">
        <v>112</v>
      </c>
      <c r="D118" s="33">
        <v>-12635042</v>
      </c>
      <c r="E118" s="33"/>
      <c r="F118" s="15">
        <v>-12635042.359999999</v>
      </c>
      <c r="H118" s="74">
        <v>0.35999999940395355</v>
      </c>
    </row>
    <row r="119" spans="1:12" ht="15.75" thickBot="1" x14ac:dyDescent="0.3">
      <c r="B119" s="34" t="s">
        <v>364</v>
      </c>
      <c r="C119" s="35" t="s">
        <v>271</v>
      </c>
      <c r="D119" s="36">
        <v>7845040094</v>
      </c>
      <c r="E119" s="36"/>
      <c r="F119" s="36">
        <v>7845040094.050005</v>
      </c>
      <c r="G119" s="36">
        <v>0</v>
      </c>
      <c r="H119" s="29">
        <v>-5.0004959106445313E-2</v>
      </c>
    </row>
    <row r="120" spans="1:12" x14ac:dyDescent="0.25">
      <c r="B120" s="31"/>
      <c r="C120" s="32"/>
      <c r="D120" s="33"/>
      <c r="E120" s="33"/>
      <c r="F120" s="15"/>
      <c r="H120" s="74"/>
    </row>
    <row r="121" spans="1:12" x14ac:dyDescent="0.25">
      <c r="B121" s="37" t="s">
        <v>365</v>
      </c>
      <c r="C121" s="32" t="s">
        <v>271</v>
      </c>
      <c r="D121" s="33"/>
      <c r="E121" s="33"/>
      <c r="F121" s="15"/>
      <c r="H121" s="15">
        <v>0</v>
      </c>
    </row>
    <row r="122" spans="1:12" x14ac:dyDescent="0.25">
      <c r="A122" s="56">
        <v>221</v>
      </c>
      <c r="B122" s="31" t="s">
        <v>366</v>
      </c>
      <c r="C122" s="32">
        <v>112</v>
      </c>
      <c r="D122" s="33">
        <v>7055275000</v>
      </c>
      <c r="E122" s="33"/>
      <c r="F122" s="15">
        <v>7055275000</v>
      </c>
      <c r="H122" s="15">
        <v>0</v>
      </c>
    </row>
    <row r="123" spans="1:12" x14ac:dyDescent="0.25">
      <c r="A123" s="56">
        <v>222</v>
      </c>
      <c r="B123" s="31" t="s">
        <v>367</v>
      </c>
      <c r="C123" s="32">
        <v>112</v>
      </c>
      <c r="D123" s="33">
        <v>0</v>
      </c>
      <c r="E123" s="33"/>
      <c r="F123" s="15"/>
      <c r="H123" s="15">
        <v>0</v>
      </c>
    </row>
    <row r="124" spans="1:12" x14ac:dyDescent="0.25">
      <c r="A124" s="56">
        <v>223</v>
      </c>
      <c r="B124" s="31" t="s">
        <v>368</v>
      </c>
      <c r="C124" s="32">
        <v>112</v>
      </c>
      <c r="D124" s="33">
        <v>0</v>
      </c>
      <c r="E124" s="33"/>
      <c r="F124" s="15"/>
      <c r="H124" s="15">
        <v>0</v>
      </c>
    </row>
    <row r="125" spans="1:12" x14ac:dyDescent="0.25">
      <c r="A125" s="56">
        <v>224</v>
      </c>
      <c r="B125" s="31" t="s">
        <v>369</v>
      </c>
      <c r="C125" s="32">
        <v>112</v>
      </c>
      <c r="D125" s="33">
        <v>0</v>
      </c>
      <c r="E125" s="33"/>
      <c r="F125" s="15"/>
      <c r="H125" s="15">
        <v>0</v>
      </c>
    </row>
    <row r="126" spans="1:12" x14ac:dyDescent="0.25">
      <c r="A126" s="56">
        <v>225</v>
      </c>
      <c r="B126" s="31" t="s">
        <v>370</v>
      </c>
      <c r="C126" s="32">
        <v>112</v>
      </c>
      <c r="D126" s="33">
        <v>36022</v>
      </c>
      <c r="E126" s="33"/>
      <c r="F126" s="15">
        <v>36022.21</v>
      </c>
      <c r="H126" s="74">
        <v>-0.20999999999912689</v>
      </c>
    </row>
    <row r="127" spans="1:12" x14ac:dyDescent="0.25">
      <c r="A127" s="56">
        <v>226</v>
      </c>
      <c r="B127" s="31" t="s">
        <v>371</v>
      </c>
      <c r="C127" s="32">
        <v>112</v>
      </c>
      <c r="D127" s="33">
        <v>-10793807</v>
      </c>
      <c r="E127" s="33"/>
      <c r="F127" s="15">
        <v>-10793806.710000001</v>
      </c>
      <c r="H127" s="74">
        <v>-0.28999999910593033</v>
      </c>
      <c r="L127" s="63"/>
    </row>
    <row r="128" spans="1:12" ht="15.75" thickBot="1" x14ac:dyDescent="0.3">
      <c r="B128" s="34" t="s">
        <v>372</v>
      </c>
      <c r="C128" s="35" t="s">
        <v>271</v>
      </c>
      <c r="D128" s="36">
        <v>7044517215</v>
      </c>
      <c r="E128" s="36"/>
      <c r="F128" s="36">
        <v>7044517215.5</v>
      </c>
      <c r="G128" s="36">
        <v>0</v>
      </c>
      <c r="H128" s="29">
        <v>-0.5</v>
      </c>
      <c r="L128" s="70"/>
    </row>
    <row r="129" spans="1:12" x14ac:dyDescent="0.25">
      <c r="B129" s="31"/>
      <c r="C129" s="32"/>
      <c r="D129" s="33"/>
      <c r="E129" s="33"/>
      <c r="F129" s="15"/>
      <c r="H129" s="98">
        <v>0</v>
      </c>
      <c r="L129" s="76"/>
    </row>
    <row r="130" spans="1:12" x14ac:dyDescent="0.25">
      <c r="B130" s="37" t="s">
        <v>373</v>
      </c>
      <c r="C130" s="32"/>
      <c r="D130" s="33"/>
      <c r="E130" s="33"/>
      <c r="F130" s="15"/>
      <c r="H130" s="98">
        <v>0</v>
      </c>
      <c r="L130" s="63"/>
    </row>
    <row r="131" spans="1:12" x14ac:dyDescent="0.25">
      <c r="A131" s="56">
        <v>227</v>
      </c>
      <c r="B131" s="31" t="s">
        <v>374</v>
      </c>
      <c r="C131" s="32">
        <v>112</v>
      </c>
      <c r="D131" s="33">
        <v>18996630</v>
      </c>
      <c r="E131" s="33"/>
      <c r="F131" s="15">
        <v>18996629.800000001</v>
      </c>
      <c r="G131" s="42"/>
      <c r="H131" s="74">
        <v>0.19999999925494194</v>
      </c>
    </row>
    <row r="132" spans="1:12" x14ac:dyDescent="0.25">
      <c r="A132" s="56">
        <v>228.1</v>
      </c>
      <c r="B132" s="31" t="s">
        <v>375</v>
      </c>
      <c r="C132" s="32">
        <v>112</v>
      </c>
      <c r="D132" s="33">
        <v>8591841</v>
      </c>
      <c r="E132" s="33"/>
      <c r="F132" s="15"/>
      <c r="G132" s="15">
        <v>8591841.1999999993</v>
      </c>
      <c r="H132" s="74">
        <v>-0.19999999925494194</v>
      </c>
      <c r="I132" s="53"/>
    </row>
    <row r="133" spans="1:12" x14ac:dyDescent="0.25">
      <c r="A133" s="56">
        <v>228.2</v>
      </c>
      <c r="B133" s="31" t="s">
        <v>376</v>
      </c>
      <c r="C133" s="32">
        <v>112</v>
      </c>
      <c r="D133" s="33">
        <v>23791641</v>
      </c>
      <c r="E133" s="33"/>
      <c r="F133" s="15"/>
      <c r="G133" s="15">
        <v>23791640.600000001</v>
      </c>
      <c r="H133" s="74">
        <v>0.39999999850988388</v>
      </c>
      <c r="I133" s="53"/>
    </row>
    <row r="134" spans="1:12" x14ac:dyDescent="0.25">
      <c r="A134" s="56">
        <v>228.3</v>
      </c>
      <c r="B134" s="31" t="s">
        <v>377</v>
      </c>
      <c r="C134" s="32">
        <v>112</v>
      </c>
      <c r="D134" s="33">
        <v>190648668</v>
      </c>
      <c r="E134" s="33"/>
      <c r="F134" s="15">
        <v>77027301.789999992</v>
      </c>
      <c r="G134" s="15">
        <v>113621366</v>
      </c>
      <c r="H134" s="74">
        <v>0.21000000834465027</v>
      </c>
      <c r="I134" s="102"/>
    </row>
    <row r="135" spans="1:12" x14ac:dyDescent="0.25">
      <c r="A135" s="56">
        <v>228.4</v>
      </c>
      <c r="B135" s="31" t="s">
        <v>378</v>
      </c>
      <c r="C135" s="32">
        <v>112</v>
      </c>
      <c r="D135" s="33">
        <v>34600459</v>
      </c>
      <c r="E135" s="33"/>
      <c r="F135" s="15">
        <v>34083241.659999996</v>
      </c>
      <c r="G135" s="15">
        <v>517217.78</v>
      </c>
      <c r="H135" s="74">
        <v>-0.43999999645166099</v>
      </c>
      <c r="I135" s="53"/>
    </row>
    <row r="136" spans="1:12" x14ac:dyDescent="0.25">
      <c r="A136" s="56">
        <v>229</v>
      </c>
      <c r="B136" s="13" t="s">
        <v>379</v>
      </c>
      <c r="C136" s="32">
        <v>112</v>
      </c>
      <c r="D136" s="33">
        <v>2551062</v>
      </c>
      <c r="E136" s="33"/>
      <c r="F136" s="15">
        <v>2551061.52</v>
      </c>
      <c r="H136" s="74">
        <v>0.47999999998137355</v>
      </c>
    </row>
    <row r="137" spans="1:12" x14ac:dyDescent="0.25">
      <c r="B137" s="13" t="s">
        <v>201</v>
      </c>
      <c r="C137" s="32">
        <v>112</v>
      </c>
      <c r="D137" s="33">
        <v>24683756</v>
      </c>
      <c r="E137" s="33"/>
      <c r="F137" s="15"/>
      <c r="H137" s="97">
        <v>24683756</v>
      </c>
      <c r="I137" s="28" t="s">
        <v>380</v>
      </c>
    </row>
    <row r="138" spans="1:12" x14ac:dyDescent="0.25">
      <c r="B138" s="13" t="s">
        <v>381</v>
      </c>
      <c r="C138" s="32">
        <v>112</v>
      </c>
      <c r="D138" s="33">
        <v>0</v>
      </c>
      <c r="E138" s="33"/>
      <c r="F138" s="15"/>
      <c r="H138" s="98">
        <v>0</v>
      </c>
      <c r="I138" s="102"/>
    </row>
    <row r="139" spans="1:12" x14ac:dyDescent="0.25">
      <c r="A139" s="56">
        <v>230</v>
      </c>
      <c r="B139" s="13" t="s">
        <v>382</v>
      </c>
      <c r="C139" s="32">
        <v>112</v>
      </c>
      <c r="D139" s="15">
        <v>227371811</v>
      </c>
      <c r="E139" s="15"/>
      <c r="F139" s="17">
        <v>215975989.13999996</v>
      </c>
      <c r="G139" s="74">
        <v>13187863.883333299</v>
      </c>
      <c r="H139" s="84">
        <v>-1792042.0233332552</v>
      </c>
      <c r="I139" s="87" t="s">
        <v>383</v>
      </c>
      <c r="J139" s="103" t="s">
        <v>384</v>
      </c>
      <c r="K139" s="104">
        <v>11395821.459999999</v>
      </c>
    </row>
    <row r="140" spans="1:12" ht="15.75" thickBot="1" x14ac:dyDescent="0.3">
      <c r="B140" s="34" t="s">
        <v>385</v>
      </c>
      <c r="C140" s="35" t="s">
        <v>271</v>
      </c>
      <c r="D140" s="36">
        <v>531235868</v>
      </c>
      <c r="E140" s="36"/>
      <c r="F140" s="36">
        <v>348634223.90999997</v>
      </c>
      <c r="G140" s="36">
        <v>159709929.46333331</v>
      </c>
      <c r="H140" s="246">
        <v>22891714.626666725</v>
      </c>
      <c r="J140" s="105" t="s">
        <v>386</v>
      </c>
      <c r="K140" s="106">
        <v>13187863.883333299</v>
      </c>
    </row>
    <row r="141" spans="1:12" x14ac:dyDescent="0.25">
      <c r="B141" s="31"/>
      <c r="C141" s="32"/>
      <c r="D141" s="33"/>
      <c r="E141" s="33"/>
      <c r="F141" s="15"/>
      <c r="H141" s="15"/>
      <c r="J141" s="107"/>
      <c r="K141" s="108">
        <f>K139-K140</f>
        <v>-1792042.4233333003</v>
      </c>
      <c r="L141" s="109"/>
    </row>
    <row r="142" spans="1:12" x14ac:dyDescent="0.25">
      <c r="B142" s="37" t="s">
        <v>387</v>
      </c>
      <c r="C142" s="32" t="s">
        <v>271</v>
      </c>
      <c r="D142" s="33"/>
      <c r="E142" s="33"/>
      <c r="F142" s="15"/>
      <c r="H142" s="98">
        <v>0</v>
      </c>
      <c r="I142" s="53"/>
    </row>
    <row r="143" spans="1:12" x14ac:dyDescent="0.25">
      <c r="A143" s="56">
        <v>231</v>
      </c>
      <c r="B143" s="31" t="s">
        <v>388</v>
      </c>
      <c r="C143" s="32">
        <v>112</v>
      </c>
      <c r="D143" s="33">
        <v>30000000</v>
      </c>
      <c r="E143" s="33"/>
      <c r="F143" s="15">
        <v>30000000</v>
      </c>
      <c r="H143" s="110">
        <v>0</v>
      </c>
      <c r="I143" s="55"/>
    </row>
    <row r="144" spans="1:12" x14ac:dyDescent="0.25">
      <c r="A144" s="61">
        <v>232</v>
      </c>
      <c r="B144" s="13" t="s">
        <v>389</v>
      </c>
      <c r="C144" s="14">
        <v>112</v>
      </c>
      <c r="D144" s="15">
        <v>523289313</v>
      </c>
      <c r="E144" s="15"/>
      <c r="F144" s="15">
        <v>511698341.51999998</v>
      </c>
      <c r="G144" s="15">
        <v>10187763.311666669</v>
      </c>
      <c r="H144" s="84">
        <v>1403208.1683333497</v>
      </c>
      <c r="I144" s="85" t="s">
        <v>383</v>
      </c>
      <c r="J144" s="103" t="s">
        <v>390</v>
      </c>
      <c r="K144" s="104">
        <v>11590970.870000001</v>
      </c>
      <c r="L144" s="53"/>
    </row>
    <row r="145" spans="1:12" x14ac:dyDescent="0.25">
      <c r="A145" s="56">
        <v>233</v>
      </c>
      <c r="B145" s="31" t="s">
        <v>391</v>
      </c>
      <c r="C145" s="32">
        <v>112</v>
      </c>
      <c r="D145" s="33">
        <v>31009817</v>
      </c>
      <c r="E145" s="33"/>
      <c r="F145" s="17">
        <v>31009816.670000002</v>
      </c>
      <c r="H145" s="74">
        <v>0.32999999821186066</v>
      </c>
      <c r="J145" s="105" t="s">
        <v>392</v>
      </c>
      <c r="K145" s="106">
        <v>10187763.311666673</v>
      </c>
      <c r="L145" s="76"/>
    </row>
    <row r="146" spans="1:12" x14ac:dyDescent="0.25">
      <c r="A146" s="56">
        <v>234</v>
      </c>
      <c r="B146" s="31" t="s">
        <v>393</v>
      </c>
      <c r="C146" s="32">
        <v>112</v>
      </c>
      <c r="D146" s="33">
        <v>136903471</v>
      </c>
      <c r="E146" s="33"/>
      <c r="F146" s="15">
        <v>136903471.30000001</v>
      </c>
      <c r="H146" s="74">
        <v>-0.30000001192092896</v>
      </c>
      <c r="J146" s="107"/>
      <c r="K146" s="108">
        <f>K144-K145</f>
        <v>1403207.558333328</v>
      </c>
      <c r="L146" s="76"/>
    </row>
    <row r="147" spans="1:12" x14ac:dyDescent="0.25">
      <c r="A147" s="56">
        <v>235</v>
      </c>
      <c r="B147" s="31" t="s">
        <v>394</v>
      </c>
      <c r="C147" s="32">
        <v>112</v>
      </c>
      <c r="D147" s="33">
        <v>49781902</v>
      </c>
      <c r="E147" s="33"/>
      <c r="F147" s="15">
        <v>49781901.99000001</v>
      </c>
      <c r="H147" s="74">
        <v>9.9999904632568359E-3</v>
      </c>
      <c r="I147" s="53"/>
    </row>
    <row r="148" spans="1:12" x14ac:dyDescent="0.25">
      <c r="A148" s="56">
        <v>236</v>
      </c>
      <c r="B148" s="31" t="s">
        <v>395</v>
      </c>
      <c r="C148" s="32">
        <v>112</v>
      </c>
      <c r="D148" s="33">
        <v>48581847</v>
      </c>
      <c r="E148" s="33"/>
      <c r="F148" s="15">
        <v>48581846.949999996</v>
      </c>
      <c r="H148" s="74">
        <v>5.0000004470348358E-2</v>
      </c>
      <c r="K148" s="76"/>
    </row>
    <row r="149" spans="1:12" x14ac:dyDescent="0.25">
      <c r="A149" s="56">
        <v>237</v>
      </c>
      <c r="B149" s="31" t="s">
        <v>396</v>
      </c>
      <c r="C149" s="32">
        <v>112</v>
      </c>
      <c r="D149" s="33">
        <v>114623111</v>
      </c>
      <c r="E149" s="33"/>
      <c r="F149" s="15">
        <v>114623110.93000001</v>
      </c>
      <c r="H149" s="74">
        <v>6.9999992847442627E-2</v>
      </c>
    </row>
    <row r="150" spans="1:12" x14ac:dyDescent="0.25">
      <c r="A150" s="56">
        <v>238</v>
      </c>
      <c r="B150" s="31" t="s">
        <v>397</v>
      </c>
      <c r="C150" s="32">
        <v>112</v>
      </c>
      <c r="D150" s="33">
        <v>40475</v>
      </c>
      <c r="E150" s="33"/>
      <c r="F150" s="15">
        <v>40475.49</v>
      </c>
      <c r="H150" s="74">
        <v>-0.48999999999796273</v>
      </c>
    </row>
    <row r="151" spans="1:12" x14ac:dyDescent="0.25">
      <c r="A151" s="56">
        <v>239</v>
      </c>
      <c r="B151" s="31" t="s">
        <v>398</v>
      </c>
      <c r="C151" s="32">
        <v>112</v>
      </c>
      <c r="D151" s="33">
        <v>0</v>
      </c>
      <c r="E151" s="33"/>
      <c r="F151" s="15"/>
      <c r="H151" s="98">
        <v>0</v>
      </c>
    </row>
    <row r="152" spans="1:12" x14ac:dyDescent="0.25">
      <c r="A152" s="56">
        <v>240</v>
      </c>
      <c r="B152" s="31" t="s">
        <v>399</v>
      </c>
      <c r="C152" s="32">
        <v>113</v>
      </c>
      <c r="D152" s="33">
        <v>0</v>
      </c>
      <c r="E152" s="33"/>
      <c r="F152" s="15"/>
      <c r="H152" s="98">
        <v>0</v>
      </c>
    </row>
    <row r="153" spans="1:12" x14ac:dyDescent="0.25">
      <c r="A153" s="56">
        <v>241</v>
      </c>
      <c r="B153" s="31" t="s">
        <v>400</v>
      </c>
      <c r="C153" s="32">
        <v>113</v>
      </c>
      <c r="D153" s="33">
        <v>20623597</v>
      </c>
      <c r="E153" s="33"/>
      <c r="F153" s="15">
        <v>20623596.960000001</v>
      </c>
      <c r="H153" s="74">
        <v>3.9999999105930328E-2</v>
      </c>
    </row>
    <row r="154" spans="1:12" x14ac:dyDescent="0.25">
      <c r="A154" s="56">
        <v>242</v>
      </c>
      <c r="B154" s="31" t="s">
        <v>401</v>
      </c>
      <c r="C154" s="32">
        <v>113</v>
      </c>
      <c r="D154" s="33">
        <v>74069122</v>
      </c>
      <c r="E154" s="33"/>
      <c r="F154" s="15">
        <v>74069122.389999986</v>
      </c>
      <c r="H154" s="74">
        <v>-0.38999998569488525</v>
      </c>
    </row>
    <row r="155" spans="1:12" x14ac:dyDescent="0.25">
      <c r="A155" s="56">
        <v>243</v>
      </c>
      <c r="B155" s="31" t="s">
        <v>402</v>
      </c>
      <c r="C155" s="32">
        <v>113</v>
      </c>
      <c r="D155" s="33">
        <v>1788634</v>
      </c>
      <c r="E155" s="33"/>
      <c r="F155" s="15">
        <v>1788633.58</v>
      </c>
      <c r="H155" s="74">
        <v>0.41999999992549419</v>
      </c>
    </row>
    <row r="156" spans="1:12" x14ac:dyDescent="0.25">
      <c r="A156" s="56">
        <v>244</v>
      </c>
      <c r="B156" s="31" t="s">
        <v>403</v>
      </c>
      <c r="C156" s="32">
        <v>113</v>
      </c>
      <c r="D156" s="33">
        <v>65799907</v>
      </c>
      <c r="E156" s="33"/>
      <c r="F156" s="15">
        <v>65799906.979999997</v>
      </c>
      <c r="H156" s="74">
        <v>2.0000003278255463E-2</v>
      </c>
    </row>
    <row r="157" spans="1:12" x14ac:dyDescent="0.25">
      <c r="B157" s="31" t="s">
        <v>404</v>
      </c>
      <c r="C157" s="32">
        <v>113</v>
      </c>
      <c r="D157" s="33">
        <v>-24683756</v>
      </c>
      <c r="E157" s="33"/>
      <c r="F157" s="15"/>
      <c r="H157" s="84">
        <v>-24683756</v>
      </c>
      <c r="I157" s="85" t="s">
        <v>324</v>
      </c>
    </row>
    <row r="158" spans="1:12" x14ac:dyDescent="0.25">
      <c r="A158" s="56">
        <v>245</v>
      </c>
      <c r="B158" s="31" t="s">
        <v>405</v>
      </c>
      <c r="C158" s="32">
        <v>113</v>
      </c>
      <c r="D158" s="33">
        <v>0</v>
      </c>
      <c r="E158" s="33"/>
      <c r="F158" s="15"/>
      <c r="H158" s="98">
        <v>0</v>
      </c>
    </row>
    <row r="159" spans="1:12" x14ac:dyDescent="0.25">
      <c r="B159" s="31" t="s">
        <v>406</v>
      </c>
      <c r="C159" s="32">
        <v>113</v>
      </c>
      <c r="D159" s="33">
        <v>0</v>
      </c>
      <c r="E159" s="33"/>
      <c r="F159" s="15"/>
      <c r="H159" s="98">
        <v>0</v>
      </c>
    </row>
    <row r="160" spans="1:12" ht="15.75" thickBot="1" x14ac:dyDescent="0.3">
      <c r="B160" s="34" t="s">
        <v>407</v>
      </c>
      <c r="C160" s="35" t="s">
        <v>271</v>
      </c>
      <c r="D160" s="36">
        <v>1071827440</v>
      </c>
      <c r="E160" s="36">
        <v>0</v>
      </c>
      <c r="F160" s="36">
        <v>1084920224.7600002</v>
      </c>
      <c r="G160" s="111">
        <v>10187763.311666669</v>
      </c>
      <c r="H160" s="247">
        <v>-23280548.071666896</v>
      </c>
      <c r="I160" s="112"/>
    </row>
    <row r="161" spans="1:13" x14ac:dyDescent="0.25">
      <c r="B161" s="31"/>
      <c r="C161" s="32"/>
      <c r="D161" s="33"/>
      <c r="E161" s="33"/>
      <c r="F161" s="15"/>
      <c r="H161" s="74"/>
    </row>
    <row r="162" spans="1:13" x14ac:dyDescent="0.25">
      <c r="B162" s="37" t="s">
        <v>408</v>
      </c>
      <c r="C162" s="32" t="s">
        <v>271</v>
      </c>
      <c r="D162" s="33"/>
      <c r="E162" s="33"/>
      <c r="F162" s="15"/>
      <c r="H162" s="15"/>
    </row>
    <row r="163" spans="1:13" x14ac:dyDescent="0.25">
      <c r="A163" s="56">
        <v>252</v>
      </c>
      <c r="B163" s="31" t="s">
        <v>409</v>
      </c>
      <c r="C163" s="32">
        <v>113</v>
      </c>
      <c r="D163" s="33">
        <v>76528076</v>
      </c>
      <c r="E163" s="33"/>
      <c r="F163" s="15">
        <v>128734.28000000001</v>
      </c>
      <c r="G163" s="15">
        <v>76399341.659999996</v>
      </c>
      <c r="H163" s="74">
        <v>6.0000002384185791E-2</v>
      </c>
      <c r="I163" s="15"/>
      <c r="J163" s="76"/>
    </row>
    <row r="164" spans="1:13" x14ac:dyDescent="0.25">
      <c r="A164" s="56">
        <v>255</v>
      </c>
      <c r="B164" s="13" t="s">
        <v>410</v>
      </c>
      <c r="C164" s="32">
        <v>113</v>
      </c>
      <c r="D164" s="33">
        <v>13313777</v>
      </c>
      <c r="E164" s="33"/>
      <c r="F164" s="15">
        <v>12993367.460000001</v>
      </c>
      <c r="G164" s="15">
        <v>320409.09999999998</v>
      </c>
      <c r="H164" s="74">
        <v>0.43999999912921339</v>
      </c>
    </row>
    <row r="165" spans="1:13" x14ac:dyDescent="0.25">
      <c r="A165" s="56">
        <v>256</v>
      </c>
      <c r="B165" s="31" t="s">
        <v>411</v>
      </c>
      <c r="C165" s="32">
        <v>113</v>
      </c>
      <c r="D165" s="33">
        <v>0</v>
      </c>
      <c r="E165" s="33"/>
      <c r="F165" s="15">
        <v>0</v>
      </c>
      <c r="H165" s="98">
        <v>0</v>
      </c>
      <c r="I165" s="102"/>
    </row>
    <row r="166" spans="1:13" x14ac:dyDescent="0.25">
      <c r="A166" s="56">
        <v>253</v>
      </c>
      <c r="B166" s="13" t="s">
        <v>412</v>
      </c>
      <c r="C166" s="14">
        <v>113</v>
      </c>
      <c r="D166" s="15">
        <v>202519682</v>
      </c>
      <c r="E166" s="15">
        <v>115119099.34</v>
      </c>
      <c r="F166" s="15">
        <v>111223369.88</v>
      </c>
      <c r="G166" s="74">
        <v>206304402.98833334</v>
      </c>
      <c r="H166" s="97">
        <f>D166+E166-F166-G166</f>
        <v>111008.47166669369</v>
      </c>
      <c r="I166" s="113" t="s">
        <v>383</v>
      </c>
      <c r="J166" s="88" t="s">
        <v>413</v>
      </c>
      <c r="K166" s="89">
        <v>6498180.9400000004</v>
      </c>
      <c r="L166" s="114"/>
    </row>
    <row r="167" spans="1:13" x14ac:dyDescent="0.25">
      <c r="B167" s="13"/>
      <c r="C167" s="32"/>
      <c r="D167" s="33"/>
      <c r="E167" s="33"/>
      <c r="F167" s="15">
        <v>0</v>
      </c>
      <c r="G167" s="74"/>
      <c r="H167" s="17"/>
      <c r="I167" s="43"/>
      <c r="J167" s="90" t="s">
        <v>414</v>
      </c>
      <c r="K167" s="91">
        <v>6387172.3483333299</v>
      </c>
    </row>
    <row r="168" spans="1:13" x14ac:dyDescent="0.25">
      <c r="B168" s="13"/>
      <c r="C168" s="32"/>
      <c r="D168" s="33"/>
      <c r="E168" s="33"/>
      <c r="F168" s="15">
        <v>0</v>
      </c>
      <c r="G168" s="74"/>
      <c r="H168" s="17"/>
      <c r="I168" s="115"/>
      <c r="J168" s="116"/>
      <c r="K168" s="91">
        <f>K166-K167</f>
        <v>111008.59166667052</v>
      </c>
    </row>
    <row r="169" spans="1:13" x14ac:dyDescent="0.25">
      <c r="A169" s="56">
        <v>254</v>
      </c>
      <c r="B169" s="13" t="s">
        <v>415</v>
      </c>
      <c r="C169" s="32">
        <v>113</v>
      </c>
      <c r="D169" s="15">
        <v>2044239906</v>
      </c>
      <c r="E169" s="15"/>
      <c r="F169" s="15">
        <v>1752763036.03</v>
      </c>
      <c r="G169" s="15">
        <v>291476870.42000002</v>
      </c>
      <c r="H169" s="17">
        <v>-0.44999998807907104</v>
      </c>
      <c r="I169" s="43"/>
      <c r="J169" s="23"/>
      <c r="K169" s="18"/>
    </row>
    <row r="170" spans="1:13" x14ac:dyDescent="0.25">
      <c r="A170" s="56">
        <v>257</v>
      </c>
      <c r="B170" s="31" t="s">
        <v>416</v>
      </c>
      <c r="C170" s="32">
        <v>113</v>
      </c>
      <c r="D170" s="33">
        <v>0</v>
      </c>
      <c r="E170" s="33"/>
      <c r="F170" s="15">
        <v>0</v>
      </c>
      <c r="H170" s="117">
        <v>0</v>
      </c>
      <c r="I170" s="23"/>
      <c r="J170" s="23"/>
      <c r="K170" s="18"/>
    </row>
    <row r="171" spans="1:13" x14ac:dyDescent="0.25">
      <c r="A171" s="56">
        <v>281</v>
      </c>
      <c r="B171" s="31" t="s">
        <v>417</v>
      </c>
      <c r="C171" s="32">
        <v>113</v>
      </c>
      <c r="D171" s="33">
        <v>180339430</v>
      </c>
      <c r="E171" s="33"/>
      <c r="F171" s="15">
        <v>0</v>
      </c>
      <c r="G171" s="15">
        <v>180339430.05000001</v>
      </c>
      <c r="H171" s="74">
        <v>-5.0000011920928955E-2</v>
      </c>
      <c r="I171" s="86"/>
      <c r="J171" s="43"/>
      <c r="K171" s="44"/>
      <c r="L171" s="86"/>
      <c r="M171" s="86"/>
    </row>
    <row r="172" spans="1:13" x14ac:dyDescent="0.25">
      <c r="A172" s="56">
        <v>282</v>
      </c>
      <c r="B172" s="31" t="s">
        <v>418</v>
      </c>
      <c r="C172" s="32">
        <v>113</v>
      </c>
      <c r="D172" s="33">
        <v>2910580066</v>
      </c>
      <c r="E172" s="33"/>
      <c r="F172" s="15">
        <v>-1275500209.8000002</v>
      </c>
      <c r="G172" s="15">
        <v>4186080275.5800004</v>
      </c>
      <c r="H172" s="74">
        <v>0.21999979019165039</v>
      </c>
      <c r="I172" s="86"/>
      <c r="J172" s="86"/>
      <c r="K172" s="86"/>
      <c r="L172" s="86"/>
      <c r="M172" s="86"/>
    </row>
    <row r="173" spans="1:13" x14ac:dyDescent="0.25">
      <c r="A173" s="56">
        <v>283</v>
      </c>
      <c r="B173" s="31" t="s">
        <v>419</v>
      </c>
      <c r="C173" s="32">
        <v>113</v>
      </c>
      <c r="D173" s="15">
        <v>285789510</v>
      </c>
      <c r="E173" s="15"/>
      <c r="F173" s="15">
        <v>76184378.469999999</v>
      </c>
      <c r="G173" s="15">
        <v>209605131.72</v>
      </c>
      <c r="H173" s="17">
        <v>-0.18999999761581421</v>
      </c>
      <c r="I173" s="86"/>
      <c r="J173" s="86"/>
      <c r="K173" s="118"/>
      <c r="L173" s="86"/>
      <c r="M173" s="86"/>
    </row>
    <row r="174" spans="1:13" ht="15.75" thickBot="1" x14ac:dyDescent="0.3">
      <c r="B174" s="34" t="s">
        <v>420</v>
      </c>
      <c r="C174" s="35" t="s">
        <v>271</v>
      </c>
      <c r="D174" s="36">
        <v>5713310447</v>
      </c>
      <c r="E174" s="36">
        <v>0</v>
      </c>
      <c r="F174" s="36">
        <v>677792676.31999969</v>
      </c>
      <c r="G174" s="111">
        <v>5150525861.5183344</v>
      </c>
      <c r="H174" s="247">
        <v>-115008090.83833355</v>
      </c>
      <c r="I174" s="112"/>
    </row>
    <row r="175" spans="1:13" x14ac:dyDescent="0.25">
      <c r="B175" s="37" t="s">
        <v>421</v>
      </c>
      <c r="C175" s="39" t="s">
        <v>271</v>
      </c>
      <c r="D175" s="41">
        <f>SUM(D119,D128,D140,D160,D174)</f>
        <v>22205931064</v>
      </c>
      <c r="E175" s="41">
        <f>SUM(E119,E128,E140,E160,E174)</f>
        <v>0</v>
      </c>
      <c r="F175" s="41">
        <f>SUM(F119,F128,F140,F160,F174)</f>
        <v>17000904434.540005</v>
      </c>
      <c r="G175" s="41">
        <f>SUM(G119,G128,G140,G160,G174)</f>
        <v>5320423554.293334</v>
      </c>
      <c r="H175" s="41">
        <f>SUM(H119,H128,H140,H160,H174)</f>
        <v>-115396924.83333868</v>
      </c>
    </row>
    <row r="177" spans="2:9" x14ac:dyDescent="0.25">
      <c r="B177" s="51" t="s">
        <v>30</v>
      </c>
      <c r="G177" s="119">
        <v>13902331289.452148</v>
      </c>
    </row>
    <row r="178" spans="2:9" x14ac:dyDescent="0.25">
      <c r="B178" s="51" t="s">
        <v>422</v>
      </c>
      <c r="G178" s="119">
        <v>13902331289.452145</v>
      </c>
    </row>
    <row r="179" spans="2:9" x14ac:dyDescent="0.25">
      <c r="G179" s="17">
        <f>G177-G178</f>
        <v>0</v>
      </c>
      <c r="H179" s="42"/>
      <c r="I179" s="27"/>
    </row>
    <row r="180" spans="2:9" x14ac:dyDescent="0.25">
      <c r="F180" s="74"/>
    </row>
    <row r="181" spans="2:9" x14ac:dyDescent="0.25">
      <c r="B181" s="45" t="s">
        <v>423</v>
      </c>
      <c r="F181" s="58"/>
    </row>
    <row r="182" spans="2:9" x14ac:dyDescent="0.25">
      <c r="B182" s="46" t="s">
        <v>424</v>
      </c>
    </row>
  </sheetData>
  <mergeCells count="1">
    <mergeCell ref="I6:I13"/>
  </mergeCells>
  <printOptions horizontalCentered="1"/>
  <pageMargins left="0.25" right="0.25" top="0.5" bottom="0.5" header="0.3" footer="0.3"/>
  <pageSetup scale="47" fitToHeight="3" orientation="landscape" r:id="rId1"/>
  <headerFooter>
    <oddFooter>&amp;C&amp;P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133"/>
  <sheetViews>
    <sheetView tabSelected="1" zoomScaleNormal="100" workbookViewId="0">
      <selection activeCell="L22" sqref="L22"/>
    </sheetView>
  </sheetViews>
  <sheetFormatPr defaultRowHeight="11.25" x14ac:dyDescent="0.2"/>
  <cols>
    <col min="1" max="1" width="50.7109375" style="3" bestFit="1" customWidth="1"/>
    <col min="2" max="2" width="17.28515625" style="3" bestFit="1" customWidth="1"/>
    <col min="3" max="3" width="9.140625" style="4"/>
    <col min="4" max="16384" width="9.140625" style="3"/>
  </cols>
  <sheetData>
    <row r="1" spans="1:3" x14ac:dyDescent="0.2">
      <c r="A1" s="3" t="s">
        <v>97</v>
      </c>
    </row>
    <row r="2" spans="1:3" x14ac:dyDescent="0.2">
      <c r="A2" s="5" t="s">
        <v>98</v>
      </c>
      <c r="B2" s="6">
        <v>28425063445.639999</v>
      </c>
      <c r="C2" s="4" t="s">
        <v>99</v>
      </c>
    </row>
    <row r="3" spans="1:3" x14ac:dyDescent="0.2">
      <c r="A3" s="5" t="s">
        <v>100</v>
      </c>
      <c r="B3" s="6">
        <v>1194168876.5</v>
      </c>
      <c r="C3" s="4" t="s">
        <v>99</v>
      </c>
    </row>
    <row r="4" spans="1:3" x14ac:dyDescent="0.2">
      <c r="A4" s="5" t="s">
        <v>101</v>
      </c>
      <c r="B4" s="6">
        <v>-11032877404.690001</v>
      </c>
      <c r="C4" s="4" t="s">
        <v>99</v>
      </c>
    </row>
    <row r="5" spans="1:3" x14ac:dyDescent="0.2">
      <c r="A5" s="5" t="s">
        <v>102</v>
      </c>
      <c r="B5" s="6">
        <v>0</v>
      </c>
    </row>
    <row r="6" spans="1:3" x14ac:dyDescent="0.2">
      <c r="A6" s="5" t="s">
        <v>103</v>
      </c>
      <c r="B6" s="6">
        <v>0</v>
      </c>
    </row>
    <row r="7" spans="1:3" x14ac:dyDescent="0.2">
      <c r="A7" s="5" t="s">
        <v>104</v>
      </c>
      <c r="B7" s="6">
        <v>0</v>
      </c>
    </row>
    <row r="8" spans="1:3" x14ac:dyDescent="0.2">
      <c r="A8" s="5" t="s">
        <v>105</v>
      </c>
      <c r="B8" s="6">
        <v>0</v>
      </c>
    </row>
    <row r="9" spans="1:3" x14ac:dyDescent="0.2">
      <c r="A9" s="5" t="s">
        <v>106</v>
      </c>
      <c r="B9" s="6">
        <v>0</v>
      </c>
    </row>
    <row r="10" spans="1:3" x14ac:dyDescent="0.2">
      <c r="A10" s="5" t="s">
        <v>107</v>
      </c>
      <c r="B10" s="6">
        <v>0</v>
      </c>
    </row>
    <row r="11" spans="1:3" x14ac:dyDescent="0.2">
      <c r="A11" s="5" t="s">
        <v>108</v>
      </c>
      <c r="B11" s="6">
        <v>0</v>
      </c>
    </row>
    <row r="12" spans="1:3" x14ac:dyDescent="0.2">
      <c r="A12" s="5" t="s">
        <v>109</v>
      </c>
      <c r="B12" s="6">
        <v>0</v>
      </c>
    </row>
    <row r="13" spans="1:3" x14ac:dyDescent="0.2">
      <c r="A13" s="5" t="s">
        <v>110</v>
      </c>
      <c r="B13" s="7">
        <v>13578985.99</v>
      </c>
      <c r="C13" s="4" t="s">
        <v>111</v>
      </c>
    </row>
    <row r="14" spans="1:3" x14ac:dyDescent="0.2">
      <c r="A14" s="5" t="s">
        <v>112</v>
      </c>
      <c r="B14" s="7">
        <v>-3149894.23</v>
      </c>
      <c r="C14" s="4" t="s">
        <v>111</v>
      </c>
    </row>
    <row r="15" spans="1:3" x14ac:dyDescent="0.2">
      <c r="A15" s="5" t="s">
        <v>113</v>
      </c>
      <c r="B15" s="7">
        <v>69928.31</v>
      </c>
      <c r="C15" s="4" t="s">
        <v>111</v>
      </c>
    </row>
    <row r="16" spans="1:3" x14ac:dyDescent="0.2">
      <c r="A16" s="5" t="s">
        <v>114</v>
      </c>
      <c r="B16" s="7">
        <v>183401017.18000001</v>
      </c>
      <c r="C16" s="4" t="s">
        <v>111</v>
      </c>
    </row>
    <row r="17" spans="1:3" x14ac:dyDescent="0.2">
      <c r="A17" s="5" t="s">
        <v>115</v>
      </c>
      <c r="B17" s="6">
        <v>0</v>
      </c>
    </row>
    <row r="18" spans="1:3" x14ac:dyDescent="0.2">
      <c r="A18" s="5" t="s">
        <v>116</v>
      </c>
      <c r="B18" s="7">
        <v>95479060.799999997</v>
      </c>
      <c r="C18" s="4" t="s">
        <v>111</v>
      </c>
    </row>
    <row r="19" spans="1:3" x14ac:dyDescent="0.2">
      <c r="A19" s="5" t="s">
        <v>117</v>
      </c>
      <c r="B19" s="6">
        <v>0</v>
      </c>
    </row>
    <row r="20" spans="1:3" x14ac:dyDescent="0.2">
      <c r="A20" s="5" t="s">
        <v>118</v>
      </c>
      <c r="B20" s="6">
        <v>0</v>
      </c>
    </row>
    <row r="21" spans="1:3" x14ac:dyDescent="0.2">
      <c r="A21" s="5" t="s">
        <v>119</v>
      </c>
      <c r="B21" s="6">
        <v>0</v>
      </c>
    </row>
    <row r="22" spans="1:3" x14ac:dyDescent="0.2">
      <c r="A22" s="5" t="s">
        <v>120</v>
      </c>
      <c r="B22" s="7">
        <v>14919563.630000001</v>
      </c>
      <c r="C22" s="4" t="s">
        <v>111</v>
      </c>
    </row>
    <row r="23" spans="1:3" x14ac:dyDescent="0.2">
      <c r="A23" s="5" t="s">
        <v>121</v>
      </c>
      <c r="B23" s="6">
        <v>0</v>
      </c>
    </row>
    <row r="24" spans="1:3" x14ac:dyDescent="0.2">
      <c r="A24" s="5" t="s">
        <v>122</v>
      </c>
      <c r="B24" s="7">
        <v>2565604</v>
      </c>
      <c r="C24" s="4" t="s">
        <v>111</v>
      </c>
    </row>
    <row r="25" spans="1:3" x14ac:dyDescent="0.2">
      <c r="A25" s="5" t="s">
        <v>123</v>
      </c>
      <c r="B25" s="6">
        <v>0</v>
      </c>
    </row>
    <row r="26" spans="1:3" x14ac:dyDescent="0.2">
      <c r="A26" s="5" t="s">
        <v>124</v>
      </c>
      <c r="B26" s="6">
        <v>20006165.859999999</v>
      </c>
      <c r="C26" s="4" t="s">
        <v>125</v>
      </c>
    </row>
    <row r="27" spans="1:3" x14ac:dyDescent="0.2">
      <c r="A27" s="5" t="s">
        <v>126</v>
      </c>
      <c r="B27" s="6">
        <v>0</v>
      </c>
      <c r="C27" s="4" t="s">
        <v>125</v>
      </c>
    </row>
    <row r="28" spans="1:3" x14ac:dyDescent="0.2">
      <c r="A28" s="5" t="s">
        <v>127</v>
      </c>
      <c r="B28" s="6">
        <v>0</v>
      </c>
      <c r="C28" s="4" t="s">
        <v>125</v>
      </c>
    </row>
    <row r="29" spans="1:3" x14ac:dyDescent="0.2">
      <c r="A29" s="5" t="s">
        <v>128</v>
      </c>
      <c r="B29" s="6">
        <v>49330121.420000002</v>
      </c>
      <c r="C29" s="4" t="s">
        <v>125</v>
      </c>
    </row>
    <row r="30" spans="1:3" x14ac:dyDescent="0.2">
      <c r="A30" s="5" t="s">
        <v>129</v>
      </c>
      <c r="B30" s="6">
        <v>5068149.6500000004</v>
      </c>
      <c r="C30" s="4" t="s">
        <v>125</v>
      </c>
    </row>
    <row r="31" spans="1:3" x14ac:dyDescent="0.2">
      <c r="A31" s="5" t="s">
        <v>130</v>
      </c>
      <c r="B31" s="6">
        <v>426619902.06999999</v>
      </c>
      <c r="C31" s="4" t="s">
        <v>125</v>
      </c>
    </row>
    <row r="32" spans="1:3" x14ac:dyDescent="0.2">
      <c r="A32" s="5" t="s">
        <v>131</v>
      </c>
      <c r="B32" s="6">
        <v>48930705.240000002</v>
      </c>
      <c r="C32" s="4" t="s">
        <v>125</v>
      </c>
    </row>
    <row r="33" spans="1:3" x14ac:dyDescent="0.2">
      <c r="A33" s="5" t="s">
        <v>132</v>
      </c>
      <c r="B33" s="6">
        <v>-7691153.9900000002</v>
      </c>
      <c r="C33" s="4" t="s">
        <v>125</v>
      </c>
    </row>
    <row r="34" spans="1:3" x14ac:dyDescent="0.2">
      <c r="A34" s="5" t="s">
        <v>133</v>
      </c>
      <c r="B34" s="6">
        <v>0</v>
      </c>
      <c r="C34" s="4" t="s">
        <v>125</v>
      </c>
    </row>
    <row r="35" spans="1:3" x14ac:dyDescent="0.2">
      <c r="A35" s="5" t="s">
        <v>134</v>
      </c>
      <c r="B35" s="6">
        <v>628710.13</v>
      </c>
      <c r="C35" s="4" t="s">
        <v>125</v>
      </c>
    </row>
    <row r="36" spans="1:3" x14ac:dyDescent="0.2">
      <c r="A36" s="5" t="s">
        <v>135</v>
      </c>
      <c r="B36" s="6">
        <v>179588705.25999999</v>
      </c>
      <c r="C36" s="4" t="s">
        <v>99</v>
      </c>
    </row>
    <row r="37" spans="1:3" x14ac:dyDescent="0.2">
      <c r="A37" s="5" t="s">
        <v>136</v>
      </c>
      <c r="B37" s="6">
        <v>0</v>
      </c>
    </row>
    <row r="38" spans="1:3" x14ac:dyDescent="0.2">
      <c r="A38" s="5" t="s">
        <v>137</v>
      </c>
      <c r="B38" s="6">
        <v>0</v>
      </c>
    </row>
    <row r="39" spans="1:3" x14ac:dyDescent="0.2">
      <c r="A39" s="5" t="s">
        <v>138</v>
      </c>
      <c r="B39" s="6">
        <v>237694431.09999999</v>
      </c>
      <c r="C39" s="4" t="s">
        <v>99</v>
      </c>
    </row>
    <row r="40" spans="1:3" x14ac:dyDescent="0.2">
      <c r="A40" s="5" t="s">
        <v>139</v>
      </c>
      <c r="B40" s="6">
        <v>0</v>
      </c>
    </row>
    <row r="41" spans="1:3" x14ac:dyDescent="0.2">
      <c r="A41" s="5" t="s">
        <v>140</v>
      </c>
      <c r="B41" s="6">
        <v>0</v>
      </c>
    </row>
    <row r="42" spans="1:3" x14ac:dyDescent="0.2">
      <c r="A42" s="5" t="s">
        <v>141</v>
      </c>
      <c r="B42" s="6">
        <v>0</v>
      </c>
    </row>
    <row r="43" spans="1:3" x14ac:dyDescent="0.2">
      <c r="A43" s="5" t="s">
        <v>142</v>
      </c>
      <c r="B43" s="6">
        <v>0</v>
      </c>
    </row>
    <row r="44" spans="1:3" x14ac:dyDescent="0.2">
      <c r="A44" s="5" t="s">
        <v>143</v>
      </c>
      <c r="B44" s="6">
        <v>0</v>
      </c>
    </row>
    <row r="45" spans="1:3" x14ac:dyDescent="0.2">
      <c r="A45" s="5" t="s">
        <v>144</v>
      </c>
      <c r="B45" s="6">
        <v>0</v>
      </c>
    </row>
    <row r="46" spans="1:3" x14ac:dyDescent="0.2">
      <c r="A46" s="5" t="s">
        <v>145</v>
      </c>
      <c r="B46" s="6">
        <v>0</v>
      </c>
    </row>
    <row r="47" spans="1:3" x14ac:dyDescent="0.2">
      <c r="A47" s="5" t="s">
        <v>146</v>
      </c>
      <c r="B47" s="6">
        <v>0</v>
      </c>
    </row>
    <row r="48" spans="1:3" x14ac:dyDescent="0.2">
      <c r="A48" s="5" t="s">
        <v>147</v>
      </c>
      <c r="B48" s="6">
        <v>48020658.579999998</v>
      </c>
      <c r="C48" s="4" t="s">
        <v>99</v>
      </c>
    </row>
    <row r="49" spans="1:3" x14ac:dyDescent="0.2">
      <c r="A49" s="5" t="s">
        <v>148</v>
      </c>
      <c r="B49" s="6">
        <v>0</v>
      </c>
    </row>
    <row r="50" spans="1:3" x14ac:dyDescent="0.2">
      <c r="A50" s="5" t="s">
        <v>149</v>
      </c>
      <c r="B50" s="6">
        <v>0</v>
      </c>
      <c r="C50" s="4" t="s">
        <v>125</v>
      </c>
    </row>
    <row r="51" spans="1:3" x14ac:dyDescent="0.2">
      <c r="A51" s="5" t="s">
        <v>150</v>
      </c>
      <c r="B51" s="6">
        <v>1128478.25</v>
      </c>
      <c r="C51" s="4" t="s">
        <v>125</v>
      </c>
    </row>
    <row r="52" spans="1:3" x14ac:dyDescent="0.2">
      <c r="A52" s="5" t="s">
        <v>151</v>
      </c>
      <c r="B52" s="6">
        <v>229061000</v>
      </c>
      <c r="C52" s="4" t="s">
        <v>125</v>
      </c>
    </row>
    <row r="53" spans="1:3" x14ac:dyDescent="0.2">
      <c r="A53" s="5" t="s">
        <v>152</v>
      </c>
      <c r="B53" s="6">
        <v>0</v>
      </c>
      <c r="C53" s="4" t="s">
        <v>125</v>
      </c>
    </row>
    <row r="54" spans="1:3" x14ac:dyDescent="0.2">
      <c r="A54" s="5" t="s">
        <v>153</v>
      </c>
      <c r="B54" s="6">
        <v>27458631</v>
      </c>
      <c r="C54" s="4" t="s">
        <v>125</v>
      </c>
    </row>
    <row r="55" spans="1:3" x14ac:dyDescent="0.2">
      <c r="A55" s="5" t="s">
        <v>154</v>
      </c>
      <c r="B55" s="6">
        <v>-2565604</v>
      </c>
      <c r="C55" s="4" t="s">
        <v>125</v>
      </c>
    </row>
    <row r="56" spans="1:3" x14ac:dyDescent="0.2">
      <c r="A56" s="5" t="s">
        <v>155</v>
      </c>
      <c r="B56" s="6">
        <v>0</v>
      </c>
    </row>
    <row r="57" spans="1:3" x14ac:dyDescent="0.2">
      <c r="A57" s="5" t="s">
        <v>156</v>
      </c>
      <c r="B57" s="6">
        <v>0</v>
      </c>
    </row>
    <row r="58" spans="1:3" x14ac:dyDescent="0.2">
      <c r="A58" s="5" t="s">
        <v>157</v>
      </c>
      <c r="B58" s="7">
        <v>29412801.98</v>
      </c>
      <c r="C58" s="4" t="s">
        <v>111</v>
      </c>
    </row>
    <row r="59" spans="1:3" x14ac:dyDescent="0.2">
      <c r="A59" s="5" t="s">
        <v>158</v>
      </c>
      <c r="B59" s="6">
        <v>0</v>
      </c>
    </row>
    <row r="60" spans="1:3" x14ac:dyDescent="0.2">
      <c r="A60" s="5" t="s">
        <v>159</v>
      </c>
      <c r="B60" s="7">
        <v>0</v>
      </c>
      <c r="C60" s="4" t="s">
        <v>111</v>
      </c>
    </row>
    <row r="61" spans="1:3" x14ac:dyDescent="0.2">
      <c r="A61" s="5" t="s">
        <v>160</v>
      </c>
      <c r="B61" s="6">
        <v>1107326144.47</v>
      </c>
      <c r="C61" s="4" t="s">
        <v>99</v>
      </c>
    </row>
    <row r="62" spans="1:3" x14ac:dyDescent="0.2">
      <c r="A62" s="5" t="s">
        <v>161</v>
      </c>
      <c r="B62" s="7">
        <v>477354.18</v>
      </c>
      <c r="C62" s="4" t="s">
        <v>111</v>
      </c>
    </row>
    <row r="63" spans="1:3" x14ac:dyDescent="0.2">
      <c r="A63" s="5" t="s">
        <v>162</v>
      </c>
      <c r="B63" s="6">
        <v>0</v>
      </c>
    </row>
    <row r="64" spans="1:3" x14ac:dyDescent="0.2">
      <c r="A64" s="5" t="s">
        <v>163</v>
      </c>
      <c r="B64" s="6">
        <v>0</v>
      </c>
    </row>
    <row r="65" spans="1:3" x14ac:dyDescent="0.2">
      <c r="A65" s="5" t="s">
        <v>164</v>
      </c>
      <c r="B65" s="7">
        <v>0</v>
      </c>
      <c r="C65" s="4" t="s">
        <v>111</v>
      </c>
    </row>
    <row r="66" spans="1:3" x14ac:dyDescent="0.2">
      <c r="A66" s="5" t="s">
        <v>165</v>
      </c>
      <c r="B66" s="7">
        <v>26188.27</v>
      </c>
      <c r="C66" s="4" t="s">
        <v>111</v>
      </c>
    </row>
    <row r="67" spans="1:3" x14ac:dyDescent="0.2">
      <c r="A67" s="5" t="s">
        <v>166</v>
      </c>
      <c r="B67" s="7">
        <v>83176008.670000002</v>
      </c>
      <c r="C67" s="4" t="s">
        <v>111</v>
      </c>
    </row>
    <row r="68" spans="1:3" x14ac:dyDescent="0.2">
      <c r="A68" s="5" t="s">
        <v>167</v>
      </c>
      <c r="B68" s="6">
        <v>0</v>
      </c>
    </row>
    <row r="69" spans="1:3" x14ac:dyDescent="0.2">
      <c r="A69" s="5" t="s">
        <v>168</v>
      </c>
      <c r="B69" s="6">
        <v>0</v>
      </c>
    </row>
    <row r="70" spans="1:3" x14ac:dyDescent="0.2">
      <c r="A70" s="5" t="s">
        <v>169</v>
      </c>
      <c r="B70" s="7">
        <v>4554871.2</v>
      </c>
      <c r="C70" s="4" t="s">
        <v>111</v>
      </c>
    </row>
    <row r="71" spans="1:3" x14ac:dyDescent="0.2">
      <c r="A71" s="5" t="s">
        <v>170</v>
      </c>
      <c r="B71" s="6">
        <v>824459611.53999996</v>
      </c>
      <c r="C71" s="4" t="s">
        <v>171</v>
      </c>
    </row>
    <row r="72" spans="1:3" x14ac:dyDescent="0.2">
      <c r="A72" s="5" t="s">
        <v>172</v>
      </c>
      <c r="B72" s="6">
        <v>0</v>
      </c>
    </row>
    <row r="73" spans="1:3" x14ac:dyDescent="0.2">
      <c r="A73" s="5" t="s">
        <v>173</v>
      </c>
      <c r="B73" s="6">
        <v>-3417945896.2399998</v>
      </c>
      <c r="C73" s="4" t="s">
        <v>174</v>
      </c>
    </row>
    <row r="74" spans="1:3" x14ac:dyDescent="0.2">
      <c r="A74" s="5" t="s">
        <v>175</v>
      </c>
      <c r="B74" s="6">
        <v>-2397600</v>
      </c>
      <c r="C74" s="4" t="s">
        <v>174</v>
      </c>
    </row>
    <row r="75" spans="1:3" x14ac:dyDescent="0.2">
      <c r="A75" s="5" t="s">
        <v>176</v>
      </c>
      <c r="B75" s="6">
        <v>0</v>
      </c>
    </row>
    <row r="76" spans="1:3" x14ac:dyDescent="0.2">
      <c r="A76" s="5" t="s">
        <v>177</v>
      </c>
      <c r="B76" s="6">
        <v>0</v>
      </c>
    </row>
    <row r="77" spans="1:3" x14ac:dyDescent="0.2">
      <c r="A77" s="5" t="s">
        <v>178</v>
      </c>
      <c r="B77" s="6">
        <v>0</v>
      </c>
    </row>
    <row r="78" spans="1:3" x14ac:dyDescent="0.2">
      <c r="A78" s="5" t="s">
        <v>179</v>
      </c>
      <c r="B78" s="6">
        <v>-1102063956.3800001</v>
      </c>
      <c r="C78" s="4" t="s">
        <v>174</v>
      </c>
    </row>
    <row r="79" spans="1:3" x14ac:dyDescent="0.2">
      <c r="A79" s="5" t="s">
        <v>180</v>
      </c>
      <c r="B79" s="6">
        <v>0</v>
      </c>
    </row>
    <row r="80" spans="1:3" x14ac:dyDescent="0.2">
      <c r="A80" s="5" t="s">
        <v>181</v>
      </c>
      <c r="B80" s="6">
        <v>0</v>
      </c>
    </row>
    <row r="81" spans="1:3" x14ac:dyDescent="0.2">
      <c r="A81" s="5" t="s">
        <v>182</v>
      </c>
      <c r="B81" s="6">
        <v>41101061.25</v>
      </c>
      <c r="C81" s="4" t="s">
        <v>174</v>
      </c>
    </row>
    <row r="82" spans="1:3" x14ac:dyDescent="0.2">
      <c r="A82" s="5" t="s">
        <v>183</v>
      </c>
      <c r="B82" s="6">
        <v>-3271969500.3699999</v>
      </c>
      <c r="C82" s="4" t="s">
        <v>174</v>
      </c>
    </row>
    <row r="83" spans="1:3" x14ac:dyDescent="0.2">
      <c r="A83" s="5" t="s">
        <v>184</v>
      </c>
      <c r="B83" s="6">
        <v>-104399245.45999999</v>
      </c>
      <c r="C83" s="4" t="s">
        <v>174</v>
      </c>
    </row>
    <row r="84" spans="1:3" x14ac:dyDescent="0.2">
      <c r="A84" s="5" t="s">
        <v>185</v>
      </c>
      <c r="B84" s="6">
        <v>0</v>
      </c>
    </row>
    <row r="85" spans="1:3" x14ac:dyDescent="0.2">
      <c r="A85" s="5" t="s">
        <v>186</v>
      </c>
      <c r="B85" s="6">
        <v>12635042.359999999</v>
      </c>
      <c r="C85" s="4" t="s">
        <v>174</v>
      </c>
    </row>
    <row r="86" spans="1:3" x14ac:dyDescent="0.2">
      <c r="A86" s="5" t="s">
        <v>187</v>
      </c>
      <c r="B86" s="6">
        <v>-7055275000</v>
      </c>
      <c r="C86" s="4" t="s">
        <v>188</v>
      </c>
    </row>
    <row r="87" spans="1:3" x14ac:dyDescent="0.2">
      <c r="A87" s="5" t="s">
        <v>189</v>
      </c>
      <c r="B87" s="6">
        <v>0</v>
      </c>
    </row>
    <row r="88" spans="1:3" x14ac:dyDescent="0.2">
      <c r="A88" s="5" t="s">
        <v>190</v>
      </c>
      <c r="B88" s="8">
        <v>0</v>
      </c>
      <c r="C88" s="4" t="s">
        <v>125</v>
      </c>
    </row>
    <row r="89" spans="1:3" x14ac:dyDescent="0.2">
      <c r="A89" s="5" t="s">
        <v>191</v>
      </c>
      <c r="B89" s="6">
        <v>0</v>
      </c>
    </row>
    <row r="90" spans="1:3" x14ac:dyDescent="0.2">
      <c r="A90" s="5" t="s">
        <v>192</v>
      </c>
      <c r="B90" s="8">
        <v>-36022.21</v>
      </c>
      <c r="C90" s="4" t="s">
        <v>188</v>
      </c>
    </row>
    <row r="91" spans="1:3" x14ac:dyDescent="0.2">
      <c r="A91" s="5" t="s">
        <v>193</v>
      </c>
      <c r="B91" s="8">
        <v>10793806.710000001</v>
      </c>
      <c r="C91" s="4" t="s">
        <v>188</v>
      </c>
    </row>
    <row r="92" spans="1:3" x14ac:dyDescent="0.2">
      <c r="A92" s="5" t="s">
        <v>194</v>
      </c>
      <c r="B92" s="8">
        <v>-18996629.800000001</v>
      </c>
      <c r="C92" s="4" t="s">
        <v>195</v>
      </c>
    </row>
    <row r="93" spans="1:3" x14ac:dyDescent="0.2">
      <c r="A93" s="5" t="s">
        <v>196</v>
      </c>
      <c r="B93" s="8">
        <v>-8591841.1999999993</v>
      </c>
      <c r="C93" s="4" t="s">
        <v>195</v>
      </c>
    </row>
    <row r="94" spans="1:3" x14ac:dyDescent="0.2">
      <c r="A94" s="5" t="s">
        <v>197</v>
      </c>
      <c r="B94" s="8">
        <v>-23791640.600000001</v>
      </c>
      <c r="C94" s="4" t="s">
        <v>195</v>
      </c>
    </row>
    <row r="95" spans="1:3" x14ac:dyDescent="0.2">
      <c r="A95" s="5" t="s">
        <v>198</v>
      </c>
      <c r="B95" s="8">
        <v>-190648667.78999999</v>
      </c>
      <c r="C95" s="4" t="s">
        <v>195</v>
      </c>
    </row>
    <row r="96" spans="1:3" x14ac:dyDescent="0.2">
      <c r="A96" s="5" t="s">
        <v>199</v>
      </c>
      <c r="B96" s="8">
        <v>-34600459.439999998</v>
      </c>
      <c r="C96" s="4" t="s">
        <v>195</v>
      </c>
    </row>
    <row r="97" spans="1:3" x14ac:dyDescent="0.2">
      <c r="A97" s="5" t="s">
        <v>200</v>
      </c>
      <c r="B97" s="8">
        <v>-2551061.52</v>
      </c>
      <c r="C97" s="4" t="s">
        <v>195</v>
      </c>
    </row>
    <row r="98" spans="1:3" x14ac:dyDescent="0.2">
      <c r="A98" s="5" t="s">
        <v>201</v>
      </c>
      <c r="B98" s="8">
        <v>-24683755.57</v>
      </c>
      <c r="C98" s="4" t="s">
        <v>195</v>
      </c>
    </row>
    <row r="99" spans="1:3" x14ac:dyDescent="0.2">
      <c r="A99" s="5" t="s">
        <v>202</v>
      </c>
      <c r="B99" s="8">
        <v>0</v>
      </c>
    </row>
    <row r="100" spans="1:3" x14ac:dyDescent="0.2">
      <c r="A100" s="5" t="s">
        <v>203</v>
      </c>
      <c r="B100" s="8">
        <v>-227371810.59999999</v>
      </c>
      <c r="C100" s="4" t="s">
        <v>195</v>
      </c>
    </row>
    <row r="101" spans="1:3" x14ac:dyDescent="0.2">
      <c r="A101" s="5" t="s">
        <v>204</v>
      </c>
      <c r="B101" s="8">
        <v>-30000000</v>
      </c>
      <c r="C101" s="4" t="s">
        <v>125</v>
      </c>
    </row>
    <row r="102" spans="1:3" x14ac:dyDescent="0.2">
      <c r="A102" s="5" t="s">
        <v>205</v>
      </c>
      <c r="B102" s="8">
        <v>-523289312.38999999</v>
      </c>
      <c r="C102" s="4" t="s">
        <v>125</v>
      </c>
    </row>
    <row r="103" spans="1:3" x14ac:dyDescent="0.2">
      <c r="A103" s="5" t="s">
        <v>206</v>
      </c>
      <c r="B103" s="8">
        <v>-31009816.670000002</v>
      </c>
      <c r="C103" s="4" t="s">
        <v>125</v>
      </c>
    </row>
    <row r="104" spans="1:3" x14ac:dyDescent="0.2">
      <c r="A104" s="5" t="s">
        <v>207</v>
      </c>
      <c r="B104" s="8">
        <v>-136903471.30000001</v>
      </c>
      <c r="C104" s="4" t="s">
        <v>125</v>
      </c>
    </row>
    <row r="105" spans="1:3" x14ac:dyDescent="0.2">
      <c r="A105" s="5" t="s">
        <v>208</v>
      </c>
      <c r="B105" s="8">
        <v>-49781901.990000002</v>
      </c>
      <c r="C105" s="4" t="s">
        <v>125</v>
      </c>
    </row>
    <row r="106" spans="1:3" x14ac:dyDescent="0.2">
      <c r="A106" s="5" t="s">
        <v>209</v>
      </c>
      <c r="B106" s="8">
        <v>-48581846.950000003</v>
      </c>
      <c r="C106" s="4" t="s">
        <v>125</v>
      </c>
    </row>
    <row r="107" spans="1:3" x14ac:dyDescent="0.2">
      <c r="A107" s="5" t="s">
        <v>210</v>
      </c>
      <c r="B107" s="8">
        <v>-114623110.93000001</v>
      </c>
      <c r="C107" s="4" t="s">
        <v>125</v>
      </c>
    </row>
    <row r="108" spans="1:3" x14ac:dyDescent="0.2">
      <c r="A108" s="5" t="s">
        <v>211</v>
      </c>
      <c r="B108" s="8">
        <v>-40475.49</v>
      </c>
      <c r="C108" s="4" t="s">
        <v>125</v>
      </c>
    </row>
    <row r="109" spans="1:3" x14ac:dyDescent="0.2">
      <c r="A109" s="5" t="s">
        <v>212</v>
      </c>
      <c r="B109" s="8">
        <v>0</v>
      </c>
    </row>
    <row r="110" spans="1:3" x14ac:dyDescent="0.2">
      <c r="A110" s="5" t="s">
        <v>213</v>
      </c>
      <c r="B110" s="6">
        <v>0</v>
      </c>
    </row>
    <row r="111" spans="1:3" x14ac:dyDescent="0.2">
      <c r="A111" s="5" t="s">
        <v>214</v>
      </c>
      <c r="B111" s="6">
        <v>-20623596.960000001</v>
      </c>
      <c r="C111" s="4" t="s">
        <v>125</v>
      </c>
    </row>
    <row r="112" spans="1:3" x14ac:dyDescent="0.2">
      <c r="A112" s="5" t="s">
        <v>215</v>
      </c>
      <c r="B112" s="6">
        <v>-74069122.390000001</v>
      </c>
      <c r="C112" s="4" t="s">
        <v>125</v>
      </c>
    </row>
    <row r="113" spans="1:5" x14ac:dyDescent="0.2">
      <c r="A113" s="5" t="s">
        <v>216</v>
      </c>
      <c r="B113" s="6">
        <v>-1788633.58</v>
      </c>
      <c r="C113" s="4" t="s">
        <v>125</v>
      </c>
    </row>
    <row r="114" spans="1:5" x14ac:dyDescent="0.2">
      <c r="A114" s="5" t="s">
        <v>217</v>
      </c>
      <c r="B114" s="6">
        <v>-65799906.979999997</v>
      </c>
      <c r="C114" s="4" t="s">
        <v>125</v>
      </c>
    </row>
    <row r="115" spans="1:5" x14ac:dyDescent="0.2">
      <c r="A115" s="5" t="s">
        <v>218</v>
      </c>
      <c r="B115" s="6">
        <v>24683755.57</v>
      </c>
      <c r="C115" s="4" t="s">
        <v>125</v>
      </c>
    </row>
    <row r="116" spans="1:5" x14ac:dyDescent="0.2">
      <c r="A116" s="5" t="s">
        <v>219</v>
      </c>
      <c r="B116" s="6">
        <v>0</v>
      </c>
    </row>
    <row r="117" spans="1:5" x14ac:dyDescent="0.2">
      <c r="A117" s="5" t="s">
        <v>220</v>
      </c>
      <c r="B117" s="6">
        <v>0</v>
      </c>
    </row>
    <row r="118" spans="1:5" x14ac:dyDescent="0.2">
      <c r="A118" s="5" t="s">
        <v>221</v>
      </c>
      <c r="B118" s="6">
        <v>-76528075.939999998</v>
      </c>
      <c r="C118" s="4" t="s">
        <v>99</v>
      </c>
    </row>
    <row r="119" spans="1:5" x14ac:dyDescent="0.2">
      <c r="A119" s="5" t="s">
        <v>222</v>
      </c>
      <c r="B119" s="6">
        <v>-13313776.560000001</v>
      </c>
      <c r="C119" s="4" t="s">
        <v>99</v>
      </c>
    </row>
    <row r="120" spans="1:5" x14ac:dyDescent="0.2">
      <c r="A120" s="5" t="s">
        <v>223</v>
      </c>
      <c r="B120" s="6">
        <v>0</v>
      </c>
    </row>
    <row r="121" spans="1:5" x14ac:dyDescent="0.2">
      <c r="A121" s="5" t="s">
        <v>224</v>
      </c>
      <c r="B121" s="9">
        <v>-202519682.12</v>
      </c>
      <c r="C121" s="4" t="s">
        <v>195</v>
      </c>
    </row>
    <row r="122" spans="1:5" x14ac:dyDescent="0.2">
      <c r="A122" s="5" t="s">
        <v>225</v>
      </c>
      <c r="B122" s="6">
        <v>-2044239906.45</v>
      </c>
      <c r="C122" s="4" t="s">
        <v>99</v>
      </c>
    </row>
    <row r="123" spans="1:5" x14ac:dyDescent="0.2">
      <c r="A123" s="5" t="s">
        <v>226</v>
      </c>
      <c r="B123" s="6">
        <v>0</v>
      </c>
    </row>
    <row r="124" spans="1:5" x14ac:dyDescent="0.2">
      <c r="A124" s="5" t="s">
        <v>227</v>
      </c>
      <c r="B124" s="10">
        <v>-180339430.05000001</v>
      </c>
      <c r="C124" s="4" t="s">
        <v>171</v>
      </c>
    </row>
    <row r="125" spans="1:5" x14ac:dyDescent="0.2">
      <c r="A125" s="5" t="s">
        <v>228</v>
      </c>
      <c r="B125" s="10">
        <v>-2910580065.7800002</v>
      </c>
      <c r="C125" s="4" t="s">
        <v>171</v>
      </c>
    </row>
    <row r="126" spans="1:5" x14ac:dyDescent="0.2">
      <c r="A126" s="5" t="s">
        <v>229</v>
      </c>
      <c r="B126" s="10">
        <v>-285789510.19</v>
      </c>
      <c r="C126" s="4" t="s">
        <v>171</v>
      </c>
    </row>
    <row r="128" spans="1:5" x14ac:dyDescent="0.2">
      <c r="A128" s="11" t="s">
        <v>465</v>
      </c>
      <c r="B128" s="6">
        <v>424511489.98000002</v>
      </c>
      <c r="E128" s="47"/>
    </row>
    <row r="129" spans="1:5" x14ac:dyDescent="0.2">
      <c r="A129" s="11" t="s">
        <v>466</v>
      </c>
      <c r="B129" s="6">
        <v>-2552249394.48</v>
      </c>
      <c r="E129" s="47"/>
    </row>
    <row r="130" spans="1:5" x14ac:dyDescent="0.2">
      <c r="A130" s="11" t="s">
        <v>467</v>
      </c>
      <c r="B130" s="9">
        <v>-733755548.63999999</v>
      </c>
      <c r="E130" s="47"/>
    </row>
    <row r="131" spans="1:5" x14ac:dyDescent="0.2">
      <c r="A131" s="11" t="s">
        <v>468</v>
      </c>
      <c r="B131" s="6">
        <v>7044517215.5</v>
      </c>
      <c r="E131" s="47"/>
    </row>
    <row r="132" spans="1:5" x14ac:dyDescent="0.2">
      <c r="A132" s="11" t="s">
        <v>469</v>
      </c>
      <c r="B132" s="6">
        <v>7845040094.8400002</v>
      </c>
      <c r="E132" s="47"/>
    </row>
    <row r="133" spans="1:5" x14ac:dyDescent="0.2">
      <c r="A133" s="11" t="s">
        <v>470</v>
      </c>
      <c r="B133" s="6">
        <v>-273852334.43000007</v>
      </c>
      <c r="E133" s="47"/>
    </row>
  </sheetData>
  <autoFilter ref="A1:C126"/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Ratemaking - Rate Base </vt:lpstr>
      <vt:lpstr>Summary Rate Base Recon</vt:lpstr>
      <vt:lpstr>BS Reconciliation</vt:lpstr>
      <vt:lpstr>Rtmkg FERC accts</vt:lpstr>
      <vt:lpstr>'BS Reconciliation'!Print_Area</vt:lpstr>
      <vt:lpstr>'BS Reconciliation'!Print_Titles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James</dc:creator>
  <cp:lastModifiedBy>Faqiha Zahra</cp:lastModifiedBy>
  <cp:lastPrinted>2017-05-23T19:04:24Z</cp:lastPrinted>
  <dcterms:created xsi:type="dcterms:W3CDTF">2017-04-19T19:12:51Z</dcterms:created>
  <dcterms:modified xsi:type="dcterms:W3CDTF">2019-08-30T19:22:12Z</dcterms:modified>
</cp:coreProperties>
</file>