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9docs\1903518\"/>
    </mc:Choice>
  </mc:AlternateContent>
  <bookViews>
    <workbookView xWindow="0" yWindow="0" windowWidth="23040" windowHeight="9372"/>
  </bookViews>
  <sheets>
    <sheet name="References" sheetId="1" r:id="rId1"/>
    <sheet name="Table N.1" sheetId="2" r:id="rId2"/>
    <sheet name="Table N.2-N.5" sheetId="3" r:id="rId3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2" i="3" l="1"/>
  <c r="Q81" i="3"/>
  <c r="Q80" i="3"/>
  <c r="Q79" i="3"/>
  <c r="Q78" i="3"/>
  <c r="Q76" i="3"/>
  <c r="Q75" i="3"/>
  <c r="Q74" i="3"/>
  <c r="Q73" i="3"/>
  <c r="Q72" i="3"/>
  <c r="D12" i="2" l="1"/>
  <c r="E12" i="2"/>
  <c r="B10" i="1" l="1"/>
  <c r="B8" i="1" s="1"/>
  <c r="B3" i="1" l="1"/>
  <c r="B11" i="1" l="1"/>
  <c r="B5" i="1"/>
  <c r="B6" i="1" s="1"/>
</calcChain>
</file>

<file path=xl/sharedStrings.xml><?xml version="1.0" encoding="utf-8"?>
<sst xmlns="http://schemas.openxmlformats.org/spreadsheetml/2006/main" count="159" uniqueCount="74">
  <si>
    <t>Appendix N referenced values</t>
  </si>
  <si>
    <t>if in hour 19 on January 22nd there are three iterations with Energy Not Served (ENS) out of a total of 500 iterations</t>
  </si>
  <si>
    <t>In the example noted above, the sum of LOLP among all winter hours is 58 percent</t>
  </si>
  <si>
    <t>The weighting factor for hour 19 on January 22nd would be 1.0417 percent</t>
  </si>
  <si>
    <t>its weighted annual capacity contribution for that hour would be 0.4271 percent</t>
  </si>
  <si>
    <t>then the LOLP for that hour would be 0.6 percent</t>
  </si>
  <si>
    <t>There are 288 winter ENS iteration-hours</t>
  </si>
  <si>
    <t xml:space="preserve"> out of total of 5,832 winter hours</t>
  </si>
  <si>
    <t xml:space="preserve">There are 579 summer ENS iteration-hours </t>
  </si>
  <si>
    <t>out of total of 2,928 summer hours</t>
  </si>
  <si>
    <t>the sum of LOLP for the summer is 579 / 500 = 116 percent</t>
  </si>
  <si>
    <t>Study</t>
  </si>
  <si>
    <t>No wind</t>
  </si>
  <si>
    <t>No solar</t>
  </si>
  <si>
    <t>No wind or solar</t>
  </si>
  <si>
    <t>Wind</t>
  </si>
  <si>
    <t>Solar</t>
  </si>
  <si>
    <t>Capacity Contribution (%)</t>
  </si>
  <si>
    <t>MW</t>
  </si>
  <si>
    <t>%</t>
  </si>
  <si>
    <t>Capacity Contribution of Incremental Resources</t>
  </si>
  <si>
    <t>Capacity Contribution of Initial Portfolio</t>
  </si>
  <si>
    <t>n/a</t>
  </si>
  <si>
    <t>Initial Portfolio</t>
  </si>
  <si>
    <t>+1000 MW</t>
  </si>
  <si>
    <t>+2000 MW</t>
  </si>
  <si>
    <t>+3000 MW</t>
  </si>
  <si>
    <t>+4000 MW</t>
  </si>
  <si>
    <t>Nameplate Capacity (MW)</t>
  </si>
  <si>
    <t>Pocatello, ID</t>
  </si>
  <si>
    <t>Arlington, OR</t>
  </si>
  <si>
    <t>Monticello, UT</t>
  </si>
  <si>
    <t>Medicine Bow, WY</t>
  </si>
  <si>
    <t>Goldendale, WA</t>
  </si>
  <si>
    <t>Capacity Factor (%)</t>
  </si>
  <si>
    <t>Annual</t>
  </si>
  <si>
    <t>Stand-alone Storage</t>
  </si>
  <si>
    <t>2 hour duration</t>
  </si>
  <si>
    <t>4 hour duration</t>
  </si>
  <si>
    <t>9 hour duration</t>
  </si>
  <si>
    <t>IdahoF50_23</t>
  </si>
  <si>
    <t>Lakeview50_23</t>
  </si>
  <si>
    <t>Milford50_23</t>
  </si>
  <si>
    <t>RockSprings50_23</t>
  </si>
  <si>
    <t>Yakima50_23</t>
  </si>
  <si>
    <t>Idaho Falls, ID</t>
  </si>
  <si>
    <t>Lakeview, OR</t>
  </si>
  <si>
    <t>Yakima, WA</t>
  </si>
  <si>
    <t>Rock Springs, WY</t>
  </si>
  <si>
    <t>Milford, UT</t>
  </si>
  <si>
    <t>Li-Ion 2hr</t>
  </si>
  <si>
    <t>Li-Ion 4hr</t>
  </si>
  <si>
    <t>S</t>
  </si>
  <si>
    <t>W</t>
  </si>
  <si>
    <t>Summer/Winter:</t>
  </si>
  <si>
    <t>IRP:</t>
  </si>
  <si>
    <t>Block 1</t>
  </si>
  <si>
    <t>Block 2</t>
  </si>
  <si>
    <t>Table N.2 – Initial Capacity Contribution Values for Wind, Solar, and Storage</t>
  </si>
  <si>
    <t>Solar &amp; Storage</t>
  </si>
  <si>
    <t>Wind &amp; Storage</t>
  </si>
  <si>
    <t>Table N.3 – Initial Capacity Contribution Values for Wind and Solar Combined with Storage</t>
  </si>
  <si>
    <t>Wind_I_OR</t>
  </si>
  <si>
    <t>Wind_I_UT</t>
  </si>
  <si>
    <t>Wind_I_WA</t>
  </si>
  <si>
    <t>Wind_I_WYAE</t>
  </si>
  <si>
    <t>Wind_Goshen_W2</t>
  </si>
  <si>
    <t>Solar_IRP_UT_ST</t>
  </si>
  <si>
    <t>Solar_IRP_OR_ST</t>
  </si>
  <si>
    <t>Solar_IRP_ID_ST</t>
  </si>
  <si>
    <t>Solar_IRP_WY_ST</t>
  </si>
  <si>
    <t>Solar_IRP_YK_ST</t>
  </si>
  <si>
    <t>Table N.4 – Final CF Method Capacity Contribution Values for Wind, Solar, and Storage</t>
  </si>
  <si>
    <t>Table N.5 – Final CF Method Capacity Contribution Values for Wind and Solar Combined with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</si>
</sst>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164" fontId="2" fillId="0" borderId="0" xfId="1" applyNumberFormat="1" applyFont="1" applyFill="1"/>
    <xf numFmtId="9" fontId="2" fillId="0" borderId="0" xfId="1" applyFont="1" applyFill="1"/>
    <xf numFmtId="165" fontId="2" fillId="0" borderId="0" xfId="0" applyNumberFormat="1" applyFont="1" applyFill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7" fontId="3" fillId="0" borderId="2" xfId="2" applyNumberFormat="1" applyFont="1" applyFill="1" applyBorder="1" applyAlignment="1">
      <alignment horizontal="center"/>
    </xf>
    <xf numFmtId="37" fontId="3" fillId="0" borderId="3" xfId="2" applyNumberFormat="1" applyFont="1" applyFill="1" applyBorder="1" applyAlignment="1">
      <alignment horizontal="center"/>
    </xf>
    <xf numFmtId="37" fontId="3" fillId="0" borderId="4" xfId="2" applyNumberFormat="1" applyFont="1" applyFill="1" applyBorder="1" applyAlignment="1">
      <alignment horizontal="center"/>
    </xf>
    <xf numFmtId="37" fontId="3" fillId="0" borderId="5" xfId="2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7" fontId="3" fillId="0" borderId="6" xfId="2" applyNumberFormat="1" applyFont="1" applyFill="1" applyBorder="1" applyAlignment="1">
      <alignment horizontal="center"/>
    </xf>
    <xf numFmtId="37" fontId="3" fillId="0" borderId="7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2" xfId="0" applyFont="1" applyFill="1" applyBorder="1" applyAlignment="1">
      <alignment horizontal="center"/>
    </xf>
    <xf numFmtId="9" fontId="3" fillId="0" borderId="6" xfId="1" applyFont="1" applyFill="1" applyBorder="1" applyAlignment="1">
      <alignment horizontal="center"/>
    </xf>
    <xf numFmtId="9" fontId="3" fillId="0" borderId="7" xfId="1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9" fontId="3" fillId="0" borderId="2" xfId="1" applyFont="1" applyFill="1" applyBorder="1" applyAlignment="1">
      <alignment horizontal="center"/>
    </xf>
    <xf numFmtId="9" fontId="3" fillId="0" borderId="3" xfId="1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9" fontId="3" fillId="0" borderId="4" xfId="1" applyFont="1" applyFill="1" applyBorder="1" applyAlignment="1">
      <alignment horizontal="center"/>
    </xf>
    <xf numFmtId="9" fontId="3" fillId="0" borderId="5" xfId="1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/>
    </xf>
    <xf numFmtId="0" fontId="5" fillId="0" borderId="0" xfId="0" applyFont="1" applyFill="1"/>
    <xf numFmtId="0" fontId="3" fillId="0" borderId="2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3" fillId="0" borderId="0" xfId="0" applyFont="1" applyFill="1"/>
    <xf numFmtId="0" fontId="4" fillId="0" borderId="4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2" xfId="0" applyFont="1" applyFill="1" applyBorder="1"/>
    <xf numFmtId="9" fontId="3" fillId="0" borderId="0" xfId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6" xfId="0" applyFont="1" applyFill="1" applyBorder="1"/>
    <xf numFmtId="9" fontId="3" fillId="0" borderId="12" xfId="1" applyFont="1" applyFill="1" applyBorder="1" applyAlignment="1">
      <alignment horizontal="center"/>
    </xf>
    <xf numFmtId="9" fontId="3" fillId="0" borderId="13" xfId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1"/>
  <sheetViews>
    <sheetView tabSelected="1" zoomScaleNormal="100" workbookViewId="0"/>
  </sheetViews>
  <sheetFormatPr defaultColWidth="9.109375" defaultRowHeight="13.8" x14ac:dyDescent="0.25"/>
  <cols>
    <col min="1" max="1" width="9.109375" style="1"/>
    <col min="2" max="2" width="21.5546875" style="1" bestFit="1" customWidth="1"/>
    <col min="3" max="16384" width="9.109375" style="1"/>
  </cols>
  <sheetData>
    <row r="1" spans="1:3" x14ac:dyDescent="0.25">
      <c r="A1" s="1" t="s">
        <v>0</v>
      </c>
    </row>
    <row r="2" spans="1:3" x14ac:dyDescent="0.25">
      <c r="B2" s="1">
        <v>3</v>
      </c>
      <c r="C2" s="1" t="s">
        <v>1</v>
      </c>
    </row>
    <row r="3" spans="1:3" x14ac:dyDescent="0.25">
      <c r="B3" s="2">
        <f>B2/500</f>
        <v>6.0000000000000001E-3</v>
      </c>
      <c r="C3" s="1" t="s">
        <v>5</v>
      </c>
    </row>
    <row r="4" spans="1:3" x14ac:dyDescent="0.25">
      <c r="B4" s="3">
        <v>0.57599999999999996</v>
      </c>
      <c r="C4" s="1" t="s">
        <v>2</v>
      </c>
    </row>
    <row r="5" spans="1:3" x14ac:dyDescent="0.25">
      <c r="B5" s="4">
        <f>B3/B4</f>
        <v>1.0416666666666668E-2</v>
      </c>
      <c r="C5" s="1" t="s">
        <v>3</v>
      </c>
    </row>
    <row r="6" spans="1:3" x14ac:dyDescent="0.25">
      <c r="B6" s="4">
        <f>B5*41%</f>
        <v>4.2708333333333339E-3</v>
      </c>
      <c r="C6" s="1" t="s">
        <v>4</v>
      </c>
    </row>
    <row r="7" spans="1:3" x14ac:dyDescent="0.25">
      <c r="B7" s="1">
        <v>288</v>
      </c>
      <c r="C7" s="1" t="s">
        <v>6</v>
      </c>
    </row>
    <row r="8" spans="1:3" x14ac:dyDescent="0.25">
      <c r="B8" s="1">
        <f>8760-B10</f>
        <v>5832</v>
      </c>
      <c r="C8" s="1" t="s">
        <v>7</v>
      </c>
    </row>
    <row r="9" spans="1:3" x14ac:dyDescent="0.25">
      <c r="B9" s="1">
        <v>579</v>
      </c>
      <c r="C9" s="1" t="s">
        <v>8</v>
      </c>
    </row>
    <row r="10" spans="1:3" x14ac:dyDescent="0.25">
      <c r="B10" s="1">
        <f>(30+31+31+30)*24</f>
        <v>2928</v>
      </c>
      <c r="C10" s="1" t="s">
        <v>9</v>
      </c>
    </row>
    <row r="11" spans="1:3" x14ac:dyDescent="0.25">
      <c r="B11" s="3">
        <f>B9/500</f>
        <v>1.1579999999999999</v>
      </c>
      <c r="C11" s="1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2:E18"/>
  <sheetViews>
    <sheetView zoomScaleNormal="100" workbookViewId="0"/>
  </sheetViews>
  <sheetFormatPr defaultColWidth="9.109375" defaultRowHeight="13.8" x14ac:dyDescent="0.25"/>
  <cols>
    <col min="1" max="2" width="9.109375" style="1"/>
    <col min="3" max="3" width="20.33203125" style="1" customWidth="1"/>
    <col min="4" max="4" width="15" style="1" customWidth="1"/>
    <col min="5" max="5" width="17.5546875" style="1" customWidth="1"/>
    <col min="6" max="6" width="15" style="1" customWidth="1"/>
    <col min="7" max="7" width="17.5546875" style="1" customWidth="1"/>
    <col min="8" max="8" width="15" style="1" customWidth="1"/>
    <col min="9" max="9" width="17.5546875" style="1" customWidth="1"/>
    <col min="10" max="16384" width="9.109375" style="1"/>
  </cols>
  <sheetData>
    <row r="2" spans="3:5" ht="14.4" thickBot="1" x14ac:dyDescent="0.3"/>
    <row r="3" spans="3:5" ht="15.6" x14ac:dyDescent="0.3">
      <c r="C3" s="5"/>
      <c r="D3" s="46" t="s">
        <v>28</v>
      </c>
      <c r="E3" s="47"/>
    </row>
    <row r="4" spans="3:5" ht="16.2" thickBot="1" x14ac:dyDescent="0.35">
      <c r="C4" s="6" t="s">
        <v>11</v>
      </c>
      <c r="D4" s="7" t="s">
        <v>15</v>
      </c>
      <c r="E4" s="8" t="s">
        <v>16</v>
      </c>
    </row>
    <row r="5" spans="3:5" ht="15.6" x14ac:dyDescent="0.3">
      <c r="C5" s="9" t="s">
        <v>14</v>
      </c>
      <c r="D5" s="10">
        <v>0</v>
      </c>
      <c r="E5" s="11">
        <v>0</v>
      </c>
    </row>
    <row r="6" spans="3:5" ht="15.6" x14ac:dyDescent="0.3">
      <c r="C6" s="9" t="s">
        <v>12</v>
      </c>
      <c r="D6" s="12">
        <v>0</v>
      </c>
      <c r="E6" s="13">
        <v>2217.67</v>
      </c>
    </row>
    <row r="7" spans="3:5" ht="15.6" x14ac:dyDescent="0.3">
      <c r="C7" s="9" t="s">
        <v>13</v>
      </c>
      <c r="D7" s="12">
        <v>3722.2350000000001</v>
      </c>
      <c r="E7" s="13">
        <v>0</v>
      </c>
    </row>
    <row r="8" spans="3:5" ht="16.2" thickBot="1" x14ac:dyDescent="0.35">
      <c r="C8" s="14" t="s">
        <v>23</v>
      </c>
      <c r="D8" s="15">
        <v>3722.2350000000001</v>
      </c>
      <c r="E8" s="16">
        <v>2217.67</v>
      </c>
    </row>
    <row r="9" spans="3:5" ht="6" customHeight="1" x14ac:dyDescent="0.25"/>
    <row r="10" spans="3:5" ht="16.2" thickBot="1" x14ac:dyDescent="0.35">
      <c r="C10" s="17" t="s">
        <v>21</v>
      </c>
      <c r="D10" s="18"/>
      <c r="E10" s="18"/>
    </row>
    <row r="11" spans="3:5" ht="15.6" x14ac:dyDescent="0.3">
      <c r="C11" s="19" t="s">
        <v>18</v>
      </c>
      <c r="D11" s="10">
        <v>851.64400061136735</v>
      </c>
      <c r="E11" s="11">
        <v>955.4350293886323</v>
      </c>
    </row>
    <row r="12" spans="3:5" ht="16.2" thickBot="1" x14ac:dyDescent="0.35">
      <c r="C12" s="14" t="s">
        <v>19</v>
      </c>
      <c r="D12" s="20">
        <f>D11/D8</f>
        <v>0.22879909533153261</v>
      </c>
      <c r="E12" s="21">
        <f>E11/E8</f>
        <v>0.43082831502821983</v>
      </c>
    </row>
    <row r="13" spans="3:5" ht="7.5" customHeight="1" x14ac:dyDescent="0.25">
      <c r="C13" s="18"/>
      <c r="D13" s="18"/>
      <c r="E13" s="18"/>
    </row>
    <row r="14" spans="3:5" ht="16.2" thickBot="1" x14ac:dyDescent="0.35">
      <c r="C14" s="17" t="s">
        <v>20</v>
      </c>
      <c r="D14" s="18"/>
      <c r="E14" s="18"/>
    </row>
    <row r="15" spans="3:5" ht="15.6" x14ac:dyDescent="0.3">
      <c r="C15" s="22" t="s">
        <v>24</v>
      </c>
      <c r="D15" s="23">
        <v>0.14644006976884033</v>
      </c>
      <c r="E15" s="24">
        <v>0.14582542007236493</v>
      </c>
    </row>
    <row r="16" spans="3:5" ht="15.6" x14ac:dyDescent="0.3">
      <c r="C16" s="25" t="s">
        <v>25</v>
      </c>
      <c r="D16" s="26">
        <v>0.11736209320871471</v>
      </c>
      <c r="E16" s="27">
        <v>2.3061058023042452E-2</v>
      </c>
    </row>
    <row r="17" spans="3:5" ht="15.6" x14ac:dyDescent="0.3">
      <c r="C17" s="25" t="s">
        <v>26</v>
      </c>
      <c r="D17" s="26">
        <v>5.9307949532087845E-2</v>
      </c>
      <c r="E17" s="27">
        <v>0</v>
      </c>
    </row>
    <row r="18" spans="3:5" ht="16.2" thickBot="1" x14ac:dyDescent="0.35">
      <c r="C18" s="28" t="s">
        <v>27</v>
      </c>
      <c r="D18" s="20">
        <v>7.8968741137964114E-3</v>
      </c>
      <c r="E18" s="21">
        <v>0</v>
      </c>
    </row>
  </sheetData>
  <mergeCells count="1">
    <mergeCell ref="D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5:U82"/>
  <sheetViews>
    <sheetView zoomScaleNormal="100" workbookViewId="0"/>
  </sheetViews>
  <sheetFormatPr defaultColWidth="9.109375" defaultRowHeight="13.8" x14ac:dyDescent="0.25"/>
  <cols>
    <col min="1" max="2" width="9.109375" style="1"/>
    <col min="3" max="3" width="19.33203125" style="1" customWidth="1"/>
    <col min="4" max="4" width="13.33203125" style="1" customWidth="1"/>
    <col min="5" max="5" width="8.44140625" style="1" customWidth="1"/>
    <col min="6" max="9" width="7" style="1" customWidth="1"/>
    <col min="10" max="10" width="9.109375" style="1" customWidth="1"/>
    <col min="11" max="15" width="9.109375" style="1"/>
    <col min="16" max="16" width="22.6640625" style="1" customWidth="1"/>
    <col min="17" max="17" width="10.6640625" style="1" customWidth="1"/>
    <col min="18" max="19" width="8" style="1" customWidth="1"/>
    <col min="20" max="16384" width="9.109375" style="1"/>
  </cols>
  <sheetData>
    <row r="5" spans="2:13" ht="14.4" thickBot="1" x14ac:dyDescent="0.3">
      <c r="B5" s="29" t="s">
        <v>58</v>
      </c>
    </row>
    <row r="6" spans="2:13" ht="30" customHeight="1" thickBot="1" x14ac:dyDescent="0.35">
      <c r="C6" s="30"/>
      <c r="D6" s="31" t="s">
        <v>34</v>
      </c>
      <c r="E6" s="48" t="s">
        <v>17</v>
      </c>
      <c r="F6" s="49"/>
      <c r="G6" s="49"/>
      <c r="H6" s="49"/>
      <c r="I6" s="50"/>
      <c r="J6" s="32"/>
      <c r="K6" s="33"/>
      <c r="L6" s="33"/>
      <c r="M6" s="33"/>
    </row>
    <row r="7" spans="2:13" ht="15.75" customHeight="1" x14ac:dyDescent="0.3">
      <c r="C7" s="34" t="s">
        <v>55</v>
      </c>
      <c r="D7" s="35"/>
      <c r="E7" s="36">
        <v>2017</v>
      </c>
      <c r="F7" s="36">
        <v>2019</v>
      </c>
      <c r="G7" s="37">
        <v>2019</v>
      </c>
      <c r="H7" s="36">
        <v>2019</v>
      </c>
      <c r="I7" s="37">
        <v>2019</v>
      </c>
      <c r="J7" s="32"/>
      <c r="K7" s="33"/>
      <c r="L7" s="33"/>
      <c r="M7" s="33"/>
    </row>
    <row r="8" spans="2:13" ht="16.2" thickBot="1" x14ac:dyDescent="0.35">
      <c r="C8" s="34" t="s">
        <v>54</v>
      </c>
      <c r="D8" s="6" t="s">
        <v>35</v>
      </c>
      <c r="E8" s="6" t="s">
        <v>35</v>
      </c>
      <c r="F8" s="9" t="s">
        <v>52</v>
      </c>
      <c r="G8" s="8" t="s">
        <v>53</v>
      </c>
      <c r="H8" s="9" t="s">
        <v>52</v>
      </c>
      <c r="I8" s="8" t="s">
        <v>53</v>
      </c>
      <c r="J8" s="7"/>
      <c r="K8" s="33"/>
      <c r="L8" s="33"/>
      <c r="M8" s="33"/>
    </row>
    <row r="9" spans="2:13" ht="27.75" customHeight="1" thickBot="1" x14ac:dyDescent="0.35">
      <c r="C9" s="38" t="s">
        <v>16</v>
      </c>
      <c r="D9" s="39"/>
      <c r="E9" s="39"/>
      <c r="F9" s="51" t="s">
        <v>56</v>
      </c>
      <c r="G9" s="52"/>
      <c r="H9" s="51" t="s">
        <v>57</v>
      </c>
      <c r="I9" s="53"/>
      <c r="J9" s="7"/>
      <c r="K9" s="33"/>
      <c r="L9" s="33"/>
      <c r="M9" s="33"/>
    </row>
    <row r="10" spans="2:13" ht="15.6" x14ac:dyDescent="0.3">
      <c r="C10" s="40" t="s">
        <v>45</v>
      </c>
      <c r="D10" s="23">
        <v>0.276998184147358</v>
      </c>
      <c r="E10" s="23">
        <v>0.59672377662708742</v>
      </c>
      <c r="F10" s="23">
        <v>0.26810498133893579</v>
      </c>
      <c r="G10" s="24">
        <v>6.0291997173288321E-2</v>
      </c>
      <c r="H10" s="23">
        <v>4.1370137447355904E-2</v>
      </c>
      <c r="I10" s="24">
        <v>9.3034012183506425E-3</v>
      </c>
      <c r="J10" s="41"/>
      <c r="K10" s="33"/>
      <c r="L10" s="33" t="s">
        <v>40</v>
      </c>
      <c r="M10" s="33"/>
    </row>
    <row r="11" spans="2:13" ht="15.6" x14ac:dyDescent="0.3">
      <c r="C11" s="42" t="s">
        <v>46</v>
      </c>
      <c r="D11" s="26">
        <v>0.29290282834110981</v>
      </c>
      <c r="E11" s="26">
        <v>0.64803174039612643</v>
      </c>
      <c r="F11" s="26">
        <v>0.36295831263941891</v>
      </c>
      <c r="G11" s="27">
        <v>6.7825389861073823E-2</v>
      </c>
      <c r="H11" s="26">
        <v>5.6006550891236566E-2</v>
      </c>
      <c r="I11" s="27">
        <v>1.0465846949057145E-2</v>
      </c>
      <c r="J11" s="41"/>
      <c r="K11" s="33"/>
      <c r="L11" s="33" t="s">
        <v>41</v>
      </c>
      <c r="M11" s="33"/>
    </row>
    <row r="12" spans="2:13" ht="15.6" x14ac:dyDescent="0.3">
      <c r="C12" s="42" t="s">
        <v>49</v>
      </c>
      <c r="D12" s="26">
        <v>0.32083195838172313</v>
      </c>
      <c r="E12" s="26">
        <v>0.59672377662708742</v>
      </c>
      <c r="F12" s="26">
        <v>0.19770896175800706</v>
      </c>
      <c r="G12" s="27">
        <v>0.15347262963946334</v>
      </c>
      <c r="H12" s="26">
        <v>3.0507627578029436E-2</v>
      </c>
      <c r="I12" s="27">
        <v>2.3681707631404161E-2</v>
      </c>
      <c r="J12" s="41"/>
      <c r="K12" s="33"/>
      <c r="L12" s="33" t="s">
        <v>42</v>
      </c>
      <c r="M12" s="33"/>
    </row>
    <row r="13" spans="2:13" ht="15.6" x14ac:dyDescent="0.3">
      <c r="C13" s="42" t="s">
        <v>47</v>
      </c>
      <c r="D13" s="26">
        <v>0.25370162731981039</v>
      </c>
      <c r="E13" s="26">
        <v>0.64803174039612643</v>
      </c>
      <c r="F13" s="26">
        <v>0.34859441768454147</v>
      </c>
      <c r="G13" s="27">
        <v>4.0421422102966502E-2</v>
      </c>
      <c r="H13" s="26">
        <v>5.3790119456076341E-2</v>
      </c>
      <c r="I13" s="27">
        <v>6.2372574350018674E-3</v>
      </c>
      <c r="J13" s="41"/>
      <c r="K13" s="33"/>
      <c r="L13" s="33" t="s">
        <v>44</v>
      </c>
      <c r="M13" s="33"/>
    </row>
    <row r="14" spans="2:13" ht="16.2" thickBot="1" x14ac:dyDescent="0.35">
      <c r="C14" s="43" t="s">
        <v>48</v>
      </c>
      <c r="D14" s="20">
        <v>0.29507163670594933</v>
      </c>
      <c r="E14" s="20">
        <v>0.59672377662708742</v>
      </c>
      <c r="F14" s="20">
        <v>0.2202197433750514</v>
      </c>
      <c r="G14" s="21">
        <v>0.10255928130505376</v>
      </c>
      <c r="H14" s="20">
        <v>3.3981170385379324E-2</v>
      </c>
      <c r="I14" s="21">
        <v>1.5825485758984424E-2</v>
      </c>
      <c r="J14" s="41"/>
      <c r="K14" s="33"/>
      <c r="L14" s="33" t="s">
        <v>43</v>
      </c>
      <c r="M14" s="33"/>
    </row>
    <row r="15" spans="2:13" ht="27.75" customHeight="1" thickBot="1" x14ac:dyDescent="0.35">
      <c r="C15" s="38" t="s">
        <v>15</v>
      </c>
      <c r="D15" s="44"/>
      <c r="E15" s="44"/>
      <c r="F15" s="51" t="s">
        <v>56</v>
      </c>
      <c r="G15" s="52"/>
      <c r="H15" s="51" t="s">
        <v>57</v>
      </c>
      <c r="I15" s="53"/>
      <c r="J15" s="41"/>
      <c r="K15" s="33"/>
      <c r="L15" s="33"/>
      <c r="M15" s="33"/>
    </row>
    <row r="16" spans="2:13" ht="15.6" x14ac:dyDescent="0.3">
      <c r="C16" s="40" t="s">
        <v>29</v>
      </c>
      <c r="D16" s="23">
        <v>0.370499999999924</v>
      </c>
      <c r="E16" s="23">
        <v>0.15775696670032144</v>
      </c>
      <c r="F16" s="23">
        <v>0.1956760059542805</v>
      </c>
      <c r="G16" s="24">
        <v>0.24882771744809326</v>
      </c>
      <c r="H16" s="23">
        <v>4.4900181666966674E-2</v>
      </c>
      <c r="I16" s="24">
        <v>5.7096472624274967E-2</v>
      </c>
      <c r="J16" s="41"/>
      <c r="K16" s="33"/>
      <c r="L16" s="33" t="s">
        <v>29</v>
      </c>
      <c r="M16" s="33"/>
    </row>
    <row r="17" spans="2:13" ht="15.6" x14ac:dyDescent="0.3">
      <c r="C17" s="42" t="s">
        <v>30</v>
      </c>
      <c r="D17" s="26">
        <v>0.3704999972025832</v>
      </c>
      <c r="E17" s="26">
        <v>0.11776428835036618</v>
      </c>
      <c r="F17" s="26">
        <v>0.37346320718764642</v>
      </c>
      <c r="G17" s="27">
        <v>0.15618939386359476</v>
      </c>
      <c r="H17" s="26">
        <v>8.5695564803031074E-2</v>
      </c>
      <c r="I17" s="27">
        <v>3.5839509932389865E-2</v>
      </c>
      <c r="J17" s="41"/>
      <c r="K17" s="33"/>
      <c r="L17" s="33" t="s">
        <v>30</v>
      </c>
      <c r="M17" s="33"/>
    </row>
    <row r="18" spans="2:13" ht="15.6" x14ac:dyDescent="0.3">
      <c r="C18" s="42" t="s">
        <v>31</v>
      </c>
      <c r="D18" s="26">
        <v>0.29454999999999887</v>
      </c>
      <c r="E18" s="26">
        <v>0.15775696670032144</v>
      </c>
      <c r="F18" s="26">
        <v>0.13841823466808137</v>
      </c>
      <c r="G18" s="27">
        <v>0.18996281465095638</v>
      </c>
      <c r="H18" s="26">
        <v>3.1761706563398516E-2</v>
      </c>
      <c r="I18" s="27">
        <v>4.3589222123580844E-2</v>
      </c>
      <c r="J18" s="41"/>
      <c r="K18" s="33"/>
      <c r="L18" s="33" t="s">
        <v>31</v>
      </c>
      <c r="M18" s="33"/>
    </row>
    <row r="19" spans="2:13" ht="15.6" x14ac:dyDescent="0.3">
      <c r="C19" s="42" t="s">
        <v>33</v>
      </c>
      <c r="D19" s="26">
        <v>0.37049999924587024</v>
      </c>
      <c r="E19" s="26">
        <v>0.11776428835036618</v>
      </c>
      <c r="F19" s="26">
        <v>0.37364818971344704</v>
      </c>
      <c r="G19" s="27">
        <v>0.1498550489251258</v>
      </c>
      <c r="H19" s="26">
        <v>8.5738011238776515E-2</v>
      </c>
      <c r="I19" s="27">
        <v>3.438601931614671E-2</v>
      </c>
      <c r="J19" s="41"/>
      <c r="K19" s="33"/>
      <c r="L19" s="33" t="s">
        <v>33</v>
      </c>
      <c r="M19" s="33"/>
    </row>
    <row r="20" spans="2:13" ht="16.2" thickBot="1" x14ac:dyDescent="0.35">
      <c r="C20" s="43" t="s">
        <v>32</v>
      </c>
      <c r="D20" s="20">
        <v>0.43619999999869058</v>
      </c>
      <c r="E20" s="20">
        <v>0.15775696670032144</v>
      </c>
      <c r="F20" s="20">
        <v>0.16819131193611156</v>
      </c>
      <c r="G20" s="21">
        <v>0.38489670977056928</v>
      </c>
      <c r="H20" s="20">
        <v>3.8593492461724437E-2</v>
      </c>
      <c r="I20" s="21">
        <v>8.8319117652852205E-2</v>
      </c>
      <c r="J20" s="41"/>
      <c r="K20" s="33"/>
      <c r="L20" s="33" t="s">
        <v>32</v>
      </c>
      <c r="M20" s="33"/>
    </row>
    <row r="21" spans="2:13" ht="23.25" customHeight="1" thickBot="1" x14ac:dyDescent="0.35">
      <c r="C21" s="38" t="s">
        <v>36</v>
      </c>
      <c r="D21" s="44"/>
      <c r="E21" s="44"/>
      <c r="F21" s="44"/>
      <c r="G21" s="44"/>
      <c r="H21" s="44"/>
      <c r="I21" s="45"/>
      <c r="K21" s="33"/>
      <c r="L21" s="33"/>
      <c r="M21" s="33"/>
    </row>
    <row r="22" spans="2:13" ht="15.6" x14ac:dyDescent="0.3">
      <c r="C22" s="40" t="s">
        <v>37</v>
      </c>
      <c r="D22" s="23"/>
      <c r="E22" s="23"/>
      <c r="F22" s="23">
        <v>0.66625215889464595</v>
      </c>
      <c r="G22" s="24">
        <v>0.84513888888888888</v>
      </c>
      <c r="H22" s="23"/>
      <c r="I22" s="24"/>
      <c r="K22" s="33"/>
      <c r="L22" s="33" t="s">
        <v>50</v>
      </c>
      <c r="M22" s="33"/>
    </row>
    <row r="23" spans="2:13" ht="15.6" x14ac:dyDescent="0.3">
      <c r="C23" s="42" t="s">
        <v>38</v>
      </c>
      <c r="D23" s="26"/>
      <c r="E23" s="26"/>
      <c r="F23" s="26">
        <v>0.90673575129533679</v>
      </c>
      <c r="G23" s="27">
        <v>0.98958333333333337</v>
      </c>
      <c r="H23" s="26"/>
      <c r="I23" s="27"/>
      <c r="K23" s="33"/>
      <c r="L23" s="33" t="s">
        <v>51</v>
      </c>
      <c r="M23" s="33"/>
    </row>
    <row r="24" spans="2:13" ht="16.2" thickBot="1" x14ac:dyDescent="0.35">
      <c r="C24" s="43" t="s">
        <v>39</v>
      </c>
      <c r="D24" s="20"/>
      <c r="E24" s="20"/>
      <c r="F24" s="20">
        <v>1</v>
      </c>
      <c r="G24" s="21">
        <v>1</v>
      </c>
      <c r="H24" s="20"/>
      <c r="I24" s="21"/>
      <c r="K24" s="33"/>
      <c r="L24" s="33"/>
      <c r="M24" s="33"/>
    </row>
    <row r="25" spans="2:13" ht="15.6" x14ac:dyDescent="0.3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2:13" ht="15.6" x14ac:dyDescent="0.3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2:13" ht="16.2" thickBot="1" x14ac:dyDescent="0.35">
      <c r="B27" s="29" t="s">
        <v>61</v>
      </c>
      <c r="C27" s="33"/>
    </row>
    <row r="28" spans="2:13" ht="31.8" thickBot="1" x14ac:dyDescent="0.35">
      <c r="C28" s="30"/>
      <c r="D28" s="31" t="s">
        <v>34</v>
      </c>
      <c r="E28" s="48" t="s">
        <v>17</v>
      </c>
      <c r="F28" s="49"/>
      <c r="G28" s="49"/>
      <c r="H28" s="50"/>
    </row>
    <row r="29" spans="2:13" ht="15.6" x14ac:dyDescent="0.3">
      <c r="C29" s="34" t="s">
        <v>55</v>
      </c>
      <c r="D29" s="35" t="s">
        <v>22</v>
      </c>
      <c r="E29" s="36">
        <v>2019</v>
      </c>
      <c r="F29" s="37">
        <v>2019</v>
      </c>
      <c r="G29" s="36">
        <v>2019</v>
      </c>
      <c r="H29" s="37">
        <v>2019</v>
      </c>
    </row>
    <row r="30" spans="2:13" ht="16.2" thickBot="1" x14ac:dyDescent="0.35">
      <c r="C30" s="34" t="s">
        <v>54</v>
      </c>
      <c r="D30" s="6" t="s">
        <v>35</v>
      </c>
      <c r="E30" s="9" t="s">
        <v>52</v>
      </c>
      <c r="F30" s="8" t="s">
        <v>53</v>
      </c>
      <c r="G30" s="9" t="s">
        <v>52</v>
      </c>
      <c r="H30" s="8" t="s">
        <v>53</v>
      </c>
    </row>
    <row r="31" spans="2:13" ht="16.2" thickBot="1" x14ac:dyDescent="0.35">
      <c r="C31" s="38" t="s">
        <v>59</v>
      </c>
      <c r="D31" s="39"/>
      <c r="E31" s="51" t="s">
        <v>56</v>
      </c>
      <c r="F31" s="52"/>
      <c r="G31" s="51" t="s">
        <v>57</v>
      </c>
      <c r="H31" s="53"/>
    </row>
    <row r="32" spans="2:13" ht="15.6" x14ac:dyDescent="0.3">
      <c r="C32" s="40" t="s">
        <v>45</v>
      </c>
      <c r="D32" s="23">
        <v>0.276998184147358</v>
      </c>
      <c r="E32" s="23">
        <v>0.48410028329263655</v>
      </c>
      <c r="F32" s="24">
        <v>0.30729158844247917</v>
      </c>
      <c r="G32" s="23">
        <v>0.25736543940105666</v>
      </c>
      <c r="H32" s="24">
        <v>0.25630299248754151</v>
      </c>
    </row>
    <row r="33" spans="3:19" ht="15.6" x14ac:dyDescent="0.3">
      <c r="C33" s="42" t="s">
        <v>46</v>
      </c>
      <c r="D33" s="26">
        <v>0.29290282834110981</v>
      </c>
      <c r="E33" s="26">
        <v>0.57611660808978504</v>
      </c>
      <c r="F33" s="27">
        <v>0.31525434808113295</v>
      </c>
      <c r="G33" s="26">
        <v>0.26916484634160276</v>
      </c>
      <c r="H33" s="27">
        <v>0.25789480516911628</v>
      </c>
    </row>
    <row r="34" spans="3:19" ht="15.6" x14ac:dyDescent="0.3">
      <c r="C34" s="42" t="s">
        <v>49</v>
      </c>
      <c r="D34" s="26">
        <v>0.32083195838172313</v>
      </c>
      <c r="E34" s="26">
        <v>0.41765309848244708</v>
      </c>
      <c r="F34" s="27">
        <v>0.39712807993086197</v>
      </c>
      <c r="G34" s="26">
        <v>0.25045176430246946</v>
      </c>
      <c r="H34" s="27">
        <v>0.26733715792280277</v>
      </c>
    </row>
    <row r="35" spans="3:19" ht="15.6" x14ac:dyDescent="0.3">
      <c r="C35" s="42" t="s">
        <v>47</v>
      </c>
      <c r="D35" s="26">
        <v>0.25370162731981039</v>
      </c>
      <c r="E35" s="26">
        <v>0.56118087368288838</v>
      </c>
      <c r="F35" s="27">
        <v>0.28792444617722512</v>
      </c>
      <c r="G35" s="26">
        <v>0.26637657545442328</v>
      </c>
      <c r="H35" s="27">
        <v>0.25374028150926048</v>
      </c>
    </row>
    <row r="36" spans="3:19" ht="16.2" thickBot="1" x14ac:dyDescent="0.35">
      <c r="C36" s="43" t="s">
        <v>48</v>
      </c>
      <c r="D36" s="20">
        <v>0.29507163670594933</v>
      </c>
      <c r="E36" s="20">
        <v>0.44144032094328606</v>
      </c>
      <c r="F36" s="21">
        <v>0.34992524074541848</v>
      </c>
      <c r="G36" s="20">
        <v>0.255201747953614</v>
      </c>
      <c r="H36" s="21">
        <v>0.26319144519934912</v>
      </c>
    </row>
    <row r="37" spans="3:19" ht="16.2" thickBot="1" x14ac:dyDescent="0.35">
      <c r="C37" s="38" t="s">
        <v>60</v>
      </c>
      <c r="D37" s="44"/>
      <c r="E37" s="51" t="s">
        <v>56</v>
      </c>
      <c r="F37" s="52"/>
      <c r="G37" s="51" t="s">
        <v>57</v>
      </c>
      <c r="H37" s="53"/>
    </row>
    <row r="38" spans="3:19" ht="15.6" x14ac:dyDescent="0.3">
      <c r="C38" s="40" t="s">
        <v>29</v>
      </c>
      <c r="D38" s="23">
        <v>0.370499999999924</v>
      </c>
      <c r="E38" s="23">
        <v>0.41963923774375467</v>
      </c>
      <c r="F38" s="24">
        <v>0.47284427261478357</v>
      </c>
      <c r="G38" s="23">
        <v>0.26886341345644083</v>
      </c>
      <c r="H38" s="24">
        <v>0.28111302779096525</v>
      </c>
    </row>
    <row r="39" spans="3:19" ht="15.6" x14ac:dyDescent="0.3">
      <c r="C39" s="42" t="s">
        <v>30</v>
      </c>
      <c r="D39" s="26">
        <v>0.3704999972025832</v>
      </c>
      <c r="E39" s="26">
        <v>0.54557159101630615</v>
      </c>
      <c r="F39" s="27">
        <v>0.39937658494900335</v>
      </c>
      <c r="G39" s="26">
        <v>0.25780394863169076</v>
      </c>
      <c r="H39" s="27">
        <v>0.27902670101779847</v>
      </c>
    </row>
    <row r="40" spans="3:19" ht="15.6" x14ac:dyDescent="0.3">
      <c r="C40" s="42" t="s">
        <v>31</v>
      </c>
      <c r="D40" s="26">
        <v>0.29454999999999887</v>
      </c>
      <c r="E40" s="26">
        <v>0.36504820086805168</v>
      </c>
      <c r="F40" s="27">
        <v>0.43694918793556176</v>
      </c>
      <c r="G40" s="26">
        <v>0.25839167276336883</v>
      </c>
      <c r="H40" s="27">
        <v>0.29057559540818623</v>
      </c>
    </row>
    <row r="41" spans="3:19" ht="15.6" x14ac:dyDescent="0.3">
      <c r="C41" s="42" t="s">
        <v>33</v>
      </c>
      <c r="D41" s="26">
        <v>0.37049999924587024</v>
      </c>
      <c r="E41" s="26">
        <v>0.55057733570164213</v>
      </c>
      <c r="F41" s="27">
        <v>0.39324203631508498</v>
      </c>
      <c r="G41" s="26">
        <v>0.26266715722697159</v>
      </c>
      <c r="H41" s="27">
        <v>0.27777300670610588</v>
      </c>
    </row>
    <row r="42" spans="3:19" ht="16.2" thickBot="1" x14ac:dyDescent="0.35">
      <c r="C42" s="43" t="s">
        <v>32</v>
      </c>
      <c r="D42" s="20">
        <v>0.43619999999869058</v>
      </c>
      <c r="E42" s="20">
        <v>0.39389850142010235</v>
      </c>
      <c r="F42" s="21">
        <v>0.57436621785147945</v>
      </c>
      <c r="G42" s="20">
        <v>0.26430068194571521</v>
      </c>
      <c r="H42" s="21">
        <v>0.27778862573376234</v>
      </c>
    </row>
    <row r="45" spans="3:19" ht="14.4" thickBot="1" x14ac:dyDescent="0.3">
      <c r="O45" s="29" t="s">
        <v>72</v>
      </c>
    </row>
    <row r="46" spans="3:19" ht="47.4" thickBot="1" x14ac:dyDescent="0.35">
      <c r="P46" s="30"/>
      <c r="Q46" s="31" t="s">
        <v>34</v>
      </c>
      <c r="R46" s="48" t="s">
        <v>17</v>
      </c>
      <c r="S46" s="54"/>
    </row>
    <row r="47" spans="3:19" ht="15.6" x14ac:dyDescent="0.3">
      <c r="P47" s="34"/>
      <c r="Q47" s="35"/>
      <c r="R47" s="36"/>
      <c r="S47" s="37"/>
    </row>
    <row r="48" spans="3:19" ht="16.2" thickBot="1" x14ac:dyDescent="0.35">
      <c r="P48" s="34" t="s">
        <v>54</v>
      </c>
      <c r="Q48" s="6" t="s">
        <v>35</v>
      </c>
      <c r="R48" s="9" t="s">
        <v>52</v>
      </c>
      <c r="S48" s="8" t="s">
        <v>53</v>
      </c>
    </row>
    <row r="49" spans="16:21" ht="16.2" thickBot="1" x14ac:dyDescent="0.35">
      <c r="P49" s="38" t="s">
        <v>16</v>
      </c>
      <c r="Q49" s="39"/>
      <c r="R49" s="51"/>
      <c r="S49" s="52"/>
    </row>
    <row r="50" spans="16:21" ht="15.6" x14ac:dyDescent="0.3">
      <c r="P50" s="40" t="s">
        <v>45</v>
      </c>
      <c r="Q50" s="23">
        <v>0.276998184147358</v>
      </c>
      <c r="R50" s="23">
        <v>0.12395418523683388</v>
      </c>
      <c r="S50" s="24">
        <v>0.12839362222535991</v>
      </c>
      <c r="U50" s="1" t="s">
        <v>69</v>
      </c>
    </row>
    <row r="51" spans="16:21" ht="15.6" x14ac:dyDescent="0.3">
      <c r="P51" s="42" t="s">
        <v>46</v>
      </c>
      <c r="Q51" s="26">
        <v>0.29290282834110981</v>
      </c>
      <c r="R51" s="26">
        <v>0.14868481858780172</v>
      </c>
      <c r="S51" s="27">
        <v>0.13962409731973294</v>
      </c>
      <c r="U51" s="1" t="s">
        <v>68</v>
      </c>
    </row>
    <row r="52" spans="16:21" ht="15.6" x14ac:dyDescent="0.3">
      <c r="P52" s="42" t="s">
        <v>49</v>
      </c>
      <c r="Q52" s="26">
        <v>0.32083195838172313</v>
      </c>
      <c r="R52" s="26">
        <v>9.930199501451803E-2</v>
      </c>
      <c r="S52" s="27">
        <v>0.22942018525106078</v>
      </c>
      <c r="U52" s="1" t="s">
        <v>67</v>
      </c>
    </row>
    <row r="53" spans="16:21" ht="15.6" x14ac:dyDescent="0.3">
      <c r="P53" s="42" t="s">
        <v>47</v>
      </c>
      <c r="Q53" s="26">
        <v>0.25370162731981039</v>
      </c>
      <c r="R53" s="26">
        <v>0.12400555351490881</v>
      </c>
      <c r="S53" s="27">
        <v>9.6362535316639311E-2</v>
      </c>
      <c r="U53" s="1" t="s">
        <v>71</v>
      </c>
    </row>
    <row r="54" spans="16:21" ht="16.2" thickBot="1" x14ac:dyDescent="0.35">
      <c r="P54" s="43" t="s">
        <v>48</v>
      </c>
      <c r="Q54" s="20">
        <v>0.29507163670594933</v>
      </c>
      <c r="R54" s="20">
        <v>0.11110969026532717</v>
      </c>
      <c r="S54" s="21">
        <v>0.1870411425445313</v>
      </c>
      <c r="U54" s="1" t="s">
        <v>70</v>
      </c>
    </row>
    <row r="55" spans="16:21" ht="16.2" thickBot="1" x14ac:dyDescent="0.35">
      <c r="P55" s="38" t="s">
        <v>15</v>
      </c>
      <c r="Q55" s="44"/>
      <c r="R55" s="51"/>
      <c r="S55" s="52"/>
    </row>
    <row r="56" spans="16:21" ht="15.6" x14ac:dyDescent="0.3">
      <c r="P56" s="40" t="s">
        <v>29</v>
      </c>
      <c r="Q56" s="23">
        <v>0.370499999999924</v>
      </c>
      <c r="R56" s="23">
        <v>0.19110185946338937</v>
      </c>
      <c r="S56" s="24">
        <v>0.27182226875308646</v>
      </c>
      <c r="U56" s="1" t="s">
        <v>66</v>
      </c>
    </row>
    <row r="57" spans="16:21" ht="15.6" x14ac:dyDescent="0.3">
      <c r="P57" s="42" t="s">
        <v>30</v>
      </c>
      <c r="Q57" s="26">
        <v>0.3704999972025832</v>
      </c>
      <c r="R57" s="26">
        <v>0.5746474738377062</v>
      </c>
      <c r="S57" s="27">
        <v>0.20827316382998237</v>
      </c>
      <c r="U57" s="1" t="s">
        <v>62</v>
      </c>
    </row>
    <row r="58" spans="16:21" ht="15.6" x14ac:dyDescent="0.3">
      <c r="P58" s="42" t="s">
        <v>31</v>
      </c>
      <c r="Q58" s="26">
        <v>0.29454999999999887</v>
      </c>
      <c r="R58" s="26">
        <v>0.17942392948633207</v>
      </c>
      <c r="S58" s="27">
        <v>0.21547070302837035</v>
      </c>
      <c r="U58" s="1" t="s">
        <v>63</v>
      </c>
    </row>
    <row r="59" spans="16:21" ht="15.6" x14ac:dyDescent="0.3">
      <c r="P59" s="42" t="s">
        <v>33</v>
      </c>
      <c r="Q59" s="26">
        <v>0.37049999924587024</v>
      </c>
      <c r="R59" s="26">
        <v>0.5676748700855011</v>
      </c>
      <c r="S59" s="27">
        <v>0.21220749487667145</v>
      </c>
      <c r="U59" s="1" t="s">
        <v>64</v>
      </c>
    </row>
    <row r="60" spans="16:21" ht="16.2" thickBot="1" x14ac:dyDescent="0.35">
      <c r="P60" s="43" t="s">
        <v>32</v>
      </c>
      <c r="Q60" s="20">
        <v>0.43619999999869058</v>
      </c>
      <c r="R60" s="20">
        <v>0.1271079447656262</v>
      </c>
      <c r="S60" s="21">
        <v>0.34789489055213862</v>
      </c>
      <c r="U60" s="1" t="s">
        <v>65</v>
      </c>
    </row>
    <row r="61" spans="16:21" ht="16.2" thickBot="1" x14ac:dyDescent="0.35">
      <c r="P61" s="38" t="s">
        <v>36</v>
      </c>
      <c r="Q61" s="44"/>
      <c r="R61" s="44"/>
      <c r="S61" s="44"/>
    </row>
    <row r="62" spans="16:21" ht="15.6" x14ac:dyDescent="0.3">
      <c r="P62" s="40" t="s">
        <v>37</v>
      </c>
      <c r="Q62" s="23"/>
      <c r="R62" s="23">
        <v>0.77831046931407943</v>
      </c>
      <c r="S62" s="24">
        <v>0.89032258064516134</v>
      </c>
    </row>
    <row r="63" spans="16:21" ht="15.6" x14ac:dyDescent="0.3">
      <c r="P63" s="42" t="s">
        <v>38</v>
      </c>
      <c r="Q63" s="26"/>
      <c r="R63" s="26">
        <v>0.93926353790613726</v>
      </c>
      <c r="S63" s="27">
        <v>1</v>
      </c>
    </row>
    <row r="64" spans="16:21" ht="16.2" thickBot="1" x14ac:dyDescent="0.35">
      <c r="P64" s="43" t="s">
        <v>39</v>
      </c>
      <c r="Q64" s="20"/>
      <c r="R64" s="20">
        <v>0.97906137184115527</v>
      </c>
      <c r="S64" s="21">
        <v>1</v>
      </c>
    </row>
    <row r="67" spans="15:21" ht="14.4" thickBot="1" x14ac:dyDescent="0.3">
      <c r="O67" s="29" t="s">
        <v>73</v>
      </c>
    </row>
    <row r="68" spans="15:21" ht="47.4" thickBot="1" x14ac:dyDescent="0.35">
      <c r="P68" s="30"/>
      <c r="Q68" s="31" t="s">
        <v>34</v>
      </c>
      <c r="R68" s="48" t="s">
        <v>17</v>
      </c>
      <c r="S68" s="54"/>
    </row>
    <row r="69" spans="15:21" ht="15.6" x14ac:dyDescent="0.3">
      <c r="P69" s="34"/>
      <c r="Q69" s="35"/>
      <c r="R69" s="36"/>
      <c r="S69" s="37"/>
    </row>
    <row r="70" spans="15:21" ht="16.2" thickBot="1" x14ac:dyDescent="0.35">
      <c r="P70" s="34" t="s">
        <v>54</v>
      </c>
      <c r="Q70" s="6" t="s">
        <v>35</v>
      </c>
      <c r="R70" s="9" t="s">
        <v>52</v>
      </c>
      <c r="S70" s="8" t="s">
        <v>53</v>
      </c>
    </row>
    <row r="71" spans="15:21" ht="16.2" thickBot="1" x14ac:dyDescent="0.35">
      <c r="P71" s="38" t="s">
        <v>59</v>
      </c>
      <c r="Q71" s="39"/>
      <c r="R71" s="51"/>
      <c r="S71" s="52"/>
    </row>
    <row r="72" spans="15:21" ht="15.6" x14ac:dyDescent="0.3">
      <c r="P72" s="40" t="s">
        <v>45</v>
      </c>
      <c r="Q72" s="23">
        <f>Q50</f>
        <v>0.276998184147358</v>
      </c>
      <c r="R72" s="23">
        <v>0.32688163021800565</v>
      </c>
      <c r="S72" s="24">
        <v>0.3748742320839818</v>
      </c>
      <c r="U72" s="1" t="s">
        <v>69</v>
      </c>
    </row>
    <row r="73" spans="15:21" ht="15.6" x14ac:dyDescent="0.3">
      <c r="P73" s="42" t="s">
        <v>46</v>
      </c>
      <c r="Q73" s="26">
        <f t="shared" ref="Q73:Q76" si="0">Q51</f>
        <v>0.29290282834110981</v>
      </c>
      <c r="R73" s="26">
        <v>0.35161226356897352</v>
      </c>
      <c r="S73" s="27">
        <v>0.38610470717835482</v>
      </c>
      <c r="U73" s="1" t="s">
        <v>68</v>
      </c>
    </row>
    <row r="74" spans="15:21" ht="15.6" x14ac:dyDescent="0.3">
      <c r="P74" s="42" t="s">
        <v>49</v>
      </c>
      <c r="Q74" s="26">
        <f t="shared" si="0"/>
        <v>0.32083195838172313</v>
      </c>
      <c r="R74" s="26">
        <v>0.30222943999568985</v>
      </c>
      <c r="S74" s="27">
        <v>0.47590079510968264</v>
      </c>
      <c r="U74" s="1" t="s">
        <v>67</v>
      </c>
    </row>
    <row r="75" spans="15:21" ht="15.6" x14ac:dyDescent="0.3">
      <c r="P75" s="42" t="s">
        <v>47</v>
      </c>
      <c r="Q75" s="26">
        <f t="shared" si="0"/>
        <v>0.25370162731981039</v>
      </c>
      <c r="R75" s="26">
        <v>0.3269329984960806</v>
      </c>
      <c r="S75" s="27">
        <v>0.34284314517526121</v>
      </c>
      <c r="U75" s="1" t="s">
        <v>71</v>
      </c>
    </row>
    <row r="76" spans="15:21" ht="16.2" thickBot="1" x14ac:dyDescent="0.35">
      <c r="P76" s="43" t="s">
        <v>48</v>
      </c>
      <c r="Q76" s="20">
        <f t="shared" si="0"/>
        <v>0.29507163670594933</v>
      </c>
      <c r="R76" s="20">
        <v>0.31403713524649896</v>
      </c>
      <c r="S76" s="21">
        <v>0.43352175240315316</v>
      </c>
      <c r="U76" s="1" t="s">
        <v>70</v>
      </c>
    </row>
    <row r="77" spans="15:21" ht="16.2" thickBot="1" x14ac:dyDescent="0.35">
      <c r="P77" s="38" t="s">
        <v>60</v>
      </c>
      <c r="Q77" s="44"/>
      <c r="R77" s="51"/>
      <c r="S77" s="52"/>
    </row>
    <row r="78" spans="15:21" ht="15.6" x14ac:dyDescent="0.3">
      <c r="P78" s="40" t="s">
        <v>29</v>
      </c>
      <c r="Q78" s="23">
        <f t="shared" ref="Q78:Q82" si="1">Q56</f>
        <v>0.370499999999924</v>
      </c>
      <c r="R78" s="23">
        <v>0.38371436341206699</v>
      </c>
      <c r="S78" s="24">
        <v>0.50123159175460119</v>
      </c>
      <c r="U78" s="1" t="s">
        <v>66</v>
      </c>
    </row>
    <row r="79" spans="15:21" ht="15.6" x14ac:dyDescent="0.3">
      <c r="P79" s="42" t="s">
        <v>30</v>
      </c>
      <c r="Q79" s="26">
        <f t="shared" si="1"/>
        <v>0.3704999972025832</v>
      </c>
      <c r="R79" s="26">
        <v>0.76725997778638377</v>
      </c>
      <c r="S79" s="27">
        <v>0.43768248683149708</v>
      </c>
      <c r="U79" s="1" t="s">
        <v>62</v>
      </c>
    </row>
    <row r="80" spans="15:21" ht="15.6" x14ac:dyDescent="0.3">
      <c r="P80" s="42" t="s">
        <v>31</v>
      </c>
      <c r="Q80" s="26">
        <f t="shared" si="1"/>
        <v>0.29454999999999887</v>
      </c>
      <c r="R80" s="26">
        <v>0.37203643343500969</v>
      </c>
      <c r="S80" s="27">
        <v>0.44488002602988508</v>
      </c>
      <c r="U80" s="1" t="s">
        <v>63</v>
      </c>
    </row>
    <row r="81" spans="16:21" ht="15.6" x14ac:dyDescent="0.3">
      <c r="P81" s="42" t="s">
        <v>33</v>
      </c>
      <c r="Q81" s="26">
        <f t="shared" si="1"/>
        <v>0.37049999924587024</v>
      </c>
      <c r="R81" s="26">
        <v>0.76028737403417868</v>
      </c>
      <c r="S81" s="27">
        <v>0.44161681787818619</v>
      </c>
      <c r="U81" s="1" t="s">
        <v>64</v>
      </c>
    </row>
    <row r="82" spans="16:21" ht="16.2" thickBot="1" x14ac:dyDescent="0.35">
      <c r="P82" s="43" t="s">
        <v>32</v>
      </c>
      <c r="Q82" s="20">
        <f t="shared" si="1"/>
        <v>0.43619999999869058</v>
      </c>
      <c r="R82" s="20">
        <v>0.31972044871430383</v>
      </c>
      <c r="S82" s="21">
        <v>0.57730421355365336</v>
      </c>
      <c r="U82" s="1" t="s">
        <v>65</v>
      </c>
    </row>
  </sheetData>
  <mergeCells count="16">
    <mergeCell ref="R68:S68"/>
    <mergeCell ref="R71:S71"/>
    <mergeCell ref="R77:S77"/>
    <mergeCell ref="E31:F31"/>
    <mergeCell ref="G31:H31"/>
    <mergeCell ref="E37:F37"/>
    <mergeCell ref="G37:H37"/>
    <mergeCell ref="R46:S46"/>
    <mergeCell ref="R49:S49"/>
    <mergeCell ref="R55:S55"/>
    <mergeCell ref="E6:I6"/>
    <mergeCell ref="E28:H28"/>
    <mergeCell ref="F9:G9"/>
    <mergeCell ref="H9:I9"/>
    <mergeCell ref="H15:I15"/>
    <mergeCell ref="F15:G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References</vt:lpstr>
      <vt:lpstr>Table N.1</vt:lpstr>
      <vt:lpstr>Table N.2-N.5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MacNeil, Daniel</dc:creator>
  <cp:lastModifiedBy>Fred Nass</cp:lastModifiedBy>
  <dcterms:created xsi:type="dcterms:W3CDTF">2019-05-09T00:21:20Z</dcterms:created>
  <dcterms:modified xsi:type="dcterms:W3CDTF">2020-04-09T23:21:42Z</dcterms:modified>
</cp:coreProperties>
</file>