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electric\11 thru 19\19docs\1903518\"/>
    </mc:Choice>
  </mc:AlternateContent>
  <bookViews>
    <workbookView xWindow="0" yWindow="0" windowWidth="28800" windowHeight="12435"/>
  </bookViews>
  <sheets>
    <sheet name="Base" sheetId="10" r:id="rId1"/>
    <sheet name="AC" sheetId="12" r:id="rId2"/>
    <sheet name="Displacement" sheetId="7" r:id="rId3"/>
  </sheets>
  <definedNames>
    <definedName name="_xlnm.Print_Area" localSheetId="1">AC!$A$1:$AC$196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6" i="12" l="1"/>
  <c r="J195" i="12"/>
  <c r="J194" i="12"/>
  <c r="J193" i="12"/>
  <c r="J192" i="12"/>
  <c r="J191" i="12"/>
  <c r="J190" i="12"/>
  <c r="J189" i="12"/>
  <c r="J188" i="12"/>
  <c r="J187" i="12"/>
  <c r="J186" i="12"/>
  <c r="J185" i="12"/>
  <c r="J184" i="12"/>
  <c r="J183" i="12"/>
  <c r="J182" i="12"/>
  <c r="J181" i="12"/>
  <c r="J180" i="12"/>
  <c r="J179" i="12"/>
  <c r="J178" i="12"/>
  <c r="J177" i="12"/>
  <c r="J176" i="12"/>
  <c r="J175" i="12"/>
  <c r="J174" i="12"/>
  <c r="J173" i="12"/>
  <c r="J172" i="12"/>
  <c r="J171" i="12"/>
  <c r="J170" i="12"/>
  <c r="J169" i="12"/>
  <c r="J168" i="12"/>
  <c r="J167" i="12"/>
  <c r="J166" i="12"/>
  <c r="J165" i="12"/>
  <c r="J164" i="12"/>
  <c r="J163" i="12"/>
  <c r="J162" i="12"/>
  <c r="J161" i="12"/>
  <c r="J160" i="12"/>
  <c r="J159" i="12"/>
  <c r="J158" i="12"/>
  <c r="J157" i="12"/>
  <c r="J156" i="12"/>
  <c r="J155" i="12"/>
  <c r="J154" i="12"/>
  <c r="J153" i="12"/>
  <c r="J152" i="12"/>
  <c r="J151" i="12"/>
  <c r="J150" i="12"/>
  <c r="J149" i="12"/>
  <c r="J148" i="12"/>
  <c r="J147" i="12"/>
  <c r="J146" i="12"/>
  <c r="J145" i="12"/>
  <c r="J144" i="12"/>
  <c r="J143" i="12"/>
  <c r="J142" i="12"/>
  <c r="J141" i="12"/>
  <c r="J140" i="12"/>
  <c r="J139" i="12"/>
  <c r="J138" i="12"/>
  <c r="J137" i="12"/>
  <c r="J136" i="12"/>
  <c r="J135" i="12"/>
  <c r="J134" i="12"/>
  <c r="J133" i="12"/>
  <c r="J132" i="12"/>
  <c r="H132" i="12" s="1"/>
  <c r="J131" i="12"/>
  <c r="J130" i="12"/>
  <c r="J129" i="12"/>
  <c r="J128" i="12"/>
  <c r="J127" i="12"/>
  <c r="J126" i="12"/>
  <c r="J125" i="12"/>
  <c r="J124" i="12"/>
  <c r="J123" i="12"/>
  <c r="J122" i="12"/>
  <c r="J121" i="12"/>
  <c r="J120" i="12"/>
  <c r="J119" i="12"/>
  <c r="J118" i="12"/>
  <c r="J117" i="12"/>
  <c r="J116" i="12"/>
  <c r="J115" i="12"/>
  <c r="J114" i="12"/>
  <c r="J113" i="12"/>
  <c r="J112" i="12"/>
  <c r="H112" i="12" s="1"/>
  <c r="J111" i="12"/>
  <c r="J110" i="12"/>
  <c r="J109" i="12"/>
  <c r="J108" i="12"/>
  <c r="J107" i="12"/>
  <c r="J106" i="12"/>
  <c r="J105" i="12"/>
  <c r="J104" i="12"/>
  <c r="J103" i="12"/>
  <c r="J102" i="12"/>
  <c r="J101" i="12"/>
  <c r="J100" i="12"/>
  <c r="J99" i="12"/>
  <c r="J98" i="12"/>
  <c r="J97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H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H62" i="12" s="1"/>
  <c r="J61" i="12"/>
  <c r="J60" i="12"/>
  <c r="J59" i="12"/>
  <c r="J58" i="12"/>
  <c r="J57" i="12"/>
  <c r="J56" i="12"/>
  <c r="J55" i="12"/>
  <c r="J54" i="12"/>
  <c r="J53" i="12"/>
  <c r="H53" i="12" s="1"/>
  <c r="J52" i="12"/>
  <c r="J51" i="12"/>
  <c r="J50" i="12"/>
  <c r="J49" i="12"/>
  <c r="J48" i="12"/>
  <c r="J47" i="12"/>
  <c r="J46" i="12"/>
  <c r="J45" i="12"/>
  <c r="H45" i="12" s="1"/>
  <c r="J44" i="12"/>
  <c r="J43" i="12"/>
  <c r="J42" i="12"/>
  <c r="J41" i="12"/>
  <c r="J40" i="12"/>
  <c r="J39" i="12"/>
  <c r="J38" i="12"/>
  <c r="H38" i="12" s="1"/>
  <c r="J37" i="12"/>
  <c r="J36" i="12"/>
  <c r="J35" i="12"/>
  <c r="J34" i="12"/>
  <c r="H34" i="12"/>
  <c r="J33" i="12"/>
  <c r="J32" i="12"/>
  <c r="J31" i="12"/>
  <c r="J30" i="12"/>
  <c r="J29" i="12"/>
  <c r="J28" i="12"/>
  <c r="J27" i="12"/>
  <c r="J26" i="12"/>
  <c r="H26" i="12" s="1"/>
  <c r="J25" i="12"/>
  <c r="J24" i="12"/>
  <c r="J23" i="12"/>
  <c r="J22" i="12"/>
  <c r="H22" i="12" s="1"/>
  <c r="J21" i="12"/>
  <c r="J20" i="12"/>
  <c r="J19" i="12"/>
  <c r="J18" i="12"/>
  <c r="H18" i="12" s="1"/>
  <c r="J17" i="12"/>
  <c r="J16" i="12"/>
  <c r="J15" i="12"/>
  <c r="J14" i="12"/>
  <c r="H14" i="12"/>
  <c r="J13" i="12"/>
  <c r="J12" i="12"/>
  <c r="J11" i="12"/>
  <c r="J10" i="12"/>
  <c r="J9" i="12"/>
  <c r="J8" i="12"/>
  <c r="H10" i="12" l="1"/>
  <c r="H30" i="12"/>
  <c r="H102" i="12"/>
  <c r="H182" i="12"/>
  <c r="H190" i="12"/>
  <c r="H21" i="12"/>
  <c r="H41" i="12"/>
  <c r="H8" i="12"/>
  <c r="H11" i="12"/>
  <c r="H15" i="12"/>
  <c r="H19" i="12"/>
  <c r="H23" i="12"/>
  <c r="H27" i="12"/>
  <c r="H31" i="12"/>
  <c r="H35" i="12"/>
  <c r="H39" i="12"/>
  <c r="H49" i="12"/>
  <c r="H59" i="12"/>
  <c r="H63" i="12"/>
  <c r="H67" i="12"/>
  <c r="H71" i="12"/>
  <c r="H79" i="12"/>
  <c r="H83" i="12"/>
  <c r="H87" i="12"/>
  <c r="H91" i="12"/>
  <c r="H99" i="12"/>
  <c r="H103" i="12"/>
  <c r="H107" i="12"/>
  <c r="H111" i="12"/>
  <c r="H155" i="12"/>
  <c r="H179" i="12"/>
  <c r="H183" i="12"/>
  <c r="H187" i="12"/>
  <c r="H191" i="12"/>
  <c r="H195" i="12"/>
  <c r="H194" i="12"/>
  <c r="H57" i="12"/>
  <c r="H65" i="12"/>
  <c r="H105" i="12"/>
  <c r="H121" i="12"/>
  <c r="H129" i="12"/>
  <c r="H133" i="12"/>
  <c r="H137" i="12"/>
  <c r="H141" i="12"/>
  <c r="H149" i="12"/>
  <c r="H153" i="12"/>
  <c r="H157" i="12"/>
  <c r="H161" i="12"/>
  <c r="H165" i="12"/>
  <c r="H169" i="12"/>
  <c r="H173" i="12"/>
  <c r="H177" i="12"/>
  <c r="H181" i="12"/>
  <c r="H189" i="12"/>
  <c r="H193" i="12"/>
  <c r="H178" i="12"/>
  <c r="H186" i="12"/>
  <c r="H9" i="12"/>
  <c r="H13" i="12"/>
  <c r="H17" i="12"/>
  <c r="H25" i="12"/>
  <c r="H29" i="12"/>
  <c r="H33" i="12"/>
  <c r="H37" i="12"/>
  <c r="H12" i="12"/>
  <c r="H16" i="12"/>
  <c r="H20" i="12"/>
  <c r="H24" i="12"/>
  <c r="H28" i="12"/>
  <c r="H32" i="12"/>
  <c r="H36" i="12"/>
  <c r="H40" i="12"/>
  <c r="H104" i="12"/>
  <c r="H152" i="12"/>
  <c r="H164" i="12"/>
  <c r="H172" i="12"/>
  <c r="H180" i="12"/>
  <c r="H188" i="12"/>
  <c r="H192" i="12"/>
  <c r="H73" i="12"/>
  <c r="H81" i="12"/>
  <c r="H85" i="12"/>
  <c r="H93" i="12"/>
  <c r="H101" i="12"/>
  <c r="H123" i="12"/>
  <c r="H127" i="12"/>
  <c r="H135" i="12"/>
  <c r="H143" i="12"/>
  <c r="H147" i="12"/>
  <c r="H159" i="12"/>
  <c r="H167" i="12"/>
  <c r="H171" i="12"/>
  <c r="H175" i="12"/>
  <c r="H44" i="12"/>
  <c r="H52" i="12"/>
  <c r="H56" i="12"/>
  <c r="H60" i="12"/>
  <c r="H68" i="12"/>
  <c r="H80" i="12"/>
  <c r="H84" i="12"/>
  <c r="H88" i="12"/>
  <c r="H100" i="12"/>
  <c r="H115" i="12"/>
  <c r="H122" i="12"/>
  <c r="H130" i="12"/>
  <c r="H142" i="12"/>
  <c r="H146" i="12"/>
  <c r="H150" i="12"/>
  <c r="H158" i="12"/>
  <c r="H162" i="12"/>
  <c r="H166" i="12"/>
  <c r="H47" i="12"/>
  <c r="H75" i="12"/>
  <c r="H95" i="12"/>
  <c r="H114" i="12"/>
  <c r="H61" i="12"/>
  <c r="H69" i="12"/>
  <c r="H77" i="12"/>
  <c r="H89" i="12"/>
  <c r="H97" i="12"/>
  <c r="H109" i="12"/>
  <c r="H119" i="12"/>
  <c r="H131" i="12"/>
  <c r="H139" i="12"/>
  <c r="H151" i="12"/>
  <c r="H163" i="12"/>
  <c r="H48" i="12"/>
  <c r="H64" i="12"/>
  <c r="H72" i="12"/>
  <c r="H76" i="12"/>
  <c r="H92" i="12"/>
  <c r="H96" i="12"/>
  <c r="H108" i="12"/>
  <c r="H118" i="12"/>
  <c r="H126" i="12"/>
  <c r="H134" i="12"/>
  <c r="H138" i="12"/>
  <c r="H154" i="12"/>
  <c r="H170" i="12"/>
  <c r="H174" i="12"/>
  <c r="H43" i="12"/>
  <c r="H51" i="12"/>
  <c r="H55" i="12"/>
  <c r="H42" i="12"/>
  <c r="H46" i="12"/>
  <c r="H50" i="12"/>
  <c r="H54" i="12"/>
  <c r="H58" i="12"/>
  <c r="H66" i="12"/>
  <c r="H70" i="12"/>
  <c r="H74" i="12"/>
  <c r="H78" i="12"/>
  <c r="H86" i="12"/>
  <c r="H90" i="12"/>
  <c r="H94" i="12"/>
  <c r="H98" i="12"/>
  <c r="H106" i="12"/>
  <c r="H110" i="12"/>
  <c r="H113" i="12"/>
  <c r="H117" i="12"/>
  <c r="H125" i="12"/>
  <c r="H145" i="12"/>
  <c r="H185" i="12"/>
  <c r="H116" i="12"/>
  <c r="H120" i="12"/>
  <c r="H124" i="12"/>
  <c r="H128" i="12"/>
  <c r="H136" i="12"/>
  <c r="H140" i="12"/>
  <c r="H144" i="12"/>
  <c r="H148" i="12"/>
  <c r="H156" i="12"/>
  <c r="H160" i="12"/>
  <c r="H168" i="12"/>
  <c r="H176" i="12"/>
  <c r="H184" i="12"/>
  <c r="H196" i="12"/>
  <c r="J196" i="10" l="1"/>
  <c r="H196" i="10" s="1"/>
  <c r="J195" i="10"/>
  <c r="H195" i="10"/>
  <c r="J194" i="10"/>
  <c r="H194" i="10" s="1"/>
  <c r="J193" i="10"/>
  <c r="H193" i="10"/>
  <c r="J192" i="10"/>
  <c r="H192" i="10" s="1"/>
  <c r="J191" i="10"/>
  <c r="H191" i="10"/>
  <c r="J190" i="10"/>
  <c r="H190" i="10" s="1"/>
  <c r="J189" i="10"/>
  <c r="H189" i="10"/>
  <c r="J188" i="10"/>
  <c r="H188" i="10" s="1"/>
  <c r="J187" i="10"/>
  <c r="H187" i="10"/>
  <c r="J186" i="10"/>
  <c r="H186" i="10" s="1"/>
  <c r="J185" i="10"/>
  <c r="H185" i="10"/>
  <c r="J184" i="10"/>
  <c r="H184" i="10" s="1"/>
  <c r="J183" i="10"/>
  <c r="H183" i="10"/>
  <c r="J182" i="10"/>
  <c r="H182" i="10" s="1"/>
  <c r="J181" i="10"/>
  <c r="H181" i="10"/>
  <c r="J180" i="10"/>
  <c r="H180" i="10" s="1"/>
  <c r="J179" i="10"/>
  <c r="H179" i="10"/>
  <c r="J178" i="10"/>
  <c r="H178" i="10" s="1"/>
  <c r="J177" i="10"/>
  <c r="H177" i="10"/>
  <c r="J176" i="10"/>
  <c r="H176" i="10" s="1"/>
  <c r="J175" i="10"/>
  <c r="H175" i="10"/>
  <c r="J174" i="10"/>
  <c r="H174" i="10" s="1"/>
  <c r="J173" i="10"/>
  <c r="H173" i="10"/>
  <c r="J172" i="10"/>
  <c r="H172" i="10" s="1"/>
  <c r="J171" i="10"/>
  <c r="H171" i="10"/>
  <c r="J170" i="10"/>
  <c r="H170" i="10" s="1"/>
  <c r="J169" i="10"/>
  <c r="H169" i="10"/>
  <c r="J168" i="10"/>
  <c r="H168" i="10" s="1"/>
  <c r="J167" i="10"/>
  <c r="H167" i="10"/>
  <c r="J166" i="10"/>
  <c r="H166" i="10" s="1"/>
  <c r="J165" i="10"/>
  <c r="H165" i="10"/>
  <c r="J164" i="10"/>
  <c r="H164" i="10" s="1"/>
  <c r="J163" i="10"/>
  <c r="H163" i="10"/>
  <c r="J162" i="10"/>
  <c r="H162" i="10" s="1"/>
  <c r="J161" i="10"/>
  <c r="H161" i="10"/>
  <c r="J160" i="10"/>
  <c r="H160" i="10" s="1"/>
  <c r="J159" i="10"/>
  <c r="H159" i="10"/>
  <c r="J158" i="10"/>
  <c r="H158" i="10" s="1"/>
  <c r="J157" i="10"/>
  <c r="H157" i="10"/>
  <c r="J156" i="10"/>
  <c r="H156" i="10" s="1"/>
  <c r="J155" i="10"/>
  <c r="H155" i="10"/>
  <c r="J154" i="10"/>
  <c r="H154" i="10" s="1"/>
  <c r="J153" i="10"/>
  <c r="H153" i="10"/>
  <c r="J152" i="10"/>
  <c r="H152" i="10" s="1"/>
  <c r="J151" i="10"/>
  <c r="H151" i="10"/>
  <c r="J150" i="10"/>
  <c r="H150" i="10" s="1"/>
  <c r="J149" i="10"/>
  <c r="H149" i="10"/>
  <c r="J148" i="10"/>
  <c r="H148" i="10" s="1"/>
  <c r="J147" i="10"/>
  <c r="H147" i="10"/>
  <c r="H146" i="10"/>
  <c r="J146" i="10"/>
  <c r="J145" i="10"/>
  <c r="H144" i="10"/>
  <c r="J144" i="10"/>
  <c r="J143" i="10"/>
  <c r="J142" i="10"/>
  <c r="H142" i="10" s="1"/>
  <c r="J141" i="10"/>
  <c r="J140" i="10"/>
  <c r="H140" i="10" s="1"/>
  <c r="J139" i="10"/>
  <c r="H138" i="10"/>
  <c r="J138" i="10"/>
  <c r="J137" i="10"/>
  <c r="J136" i="10"/>
  <c r="H136" i="10" s="1"/>
  <c r="J135" i="10"/>
  <c r="H135" i="10"/>
  <c r="J134" i="10"/>
  <c r="H134" i="10" s="1"/>
  <c r="J133" i="10"/>
  <c r="H133" i="10"/>
  <c r="J132" i="10"/>
  <c r="H132" i="10" s="1"/>
  <c r="J131" i="10"/>
  <c r="H131" i="10"/>
  <c r="J130" i="10"/>
  <c r="H130" i="10" s="1"/>
  <c r="J129" i="10"/>
  <c r="H129" i="10"/>
  <c r="J128" i="10"/>
  <c r="H128" i="10" s="1"/>
  <c r="J127" i="10"/>
  <c r="H127" i="10"/>
  <c r="J126" i="10"/>
  <c r="H126" i="10" s="1"/>
  <c r="J125" i="10"/>
  <c r="H125" i="10"/>
  <c r="J124" i="10"/>
  <c r="H124" i="10" s="1"/>
  <c r="J123" i="10"/>
  <c r="H123" i="10"/>
  <c r="J122" i="10"/>
  <c r="H122" i="10" s="1"/>
  <c r="J121" i="10"/>
  <c r="H121" i="10"/>
  <c r="J120" i="10"/>
  <c r="H120" i="10" s="1"/>
  <c r="J119" i="10"/>
  <c r="H119" i="10"/>
  <c r="J118" i="10"/>
  <c r="H118" i="10" s="1"/>
  <c r="J117" i="10"/>
  <c r="H117" i="10"/>
  <c r="J116" i="10"/>
  <c r="H116" i="10" s="1"/>
  <c r="J115" i="10"/>
  <c r="H115" i="10"/>
  <c r="J114" i="10"/>
  <c r="H114" i="10" s="1"/>
  <c r="J113" i="10"/>
  <c r="H113" i="10"/>
  <c r="J112" i="10"/>
  <c r="H112" i="10" s="1"/>
  <c r="J111" i="10"/>
  <c r="H111" i="10"/>
  <c r="J110" i="10"/>
  <c r="H110" i="10" s="1"/>
  <c r="J109" i="10"/>
  <c r="H109" i="10"/>
  <c r="J108" i="10"/>
  <c r="H108" i="10" s="1"/>
  <c r="J107" i="10"/>
  <c r="H107" i="10"/>
  <c r="J106" i="10"/>
  <c r="H106" i="10" s="1"/>
  <c r="J105" i="10"/>
  <c r="H105" i="10"/>
  <c r="J104" i="10"/>
  <c r="H104" i="10" s="1"/>
  <c r="J103" i="10"/>
  <c r="H103" i="10"/>
  <c r="J102" i="10"/>
  <c r="H102" i="10" s="1"/>
  <c r="J101" i="10"/>
  <c r="H101" i="10"/>
  <c r="J100" i="10"/>
  <c r="H100" i="10" s="1"/>
  <c r="J99" i="10"/>
  <c r="H99" i="10"/>
  <c r="J98" i="10"/>
  <c r="H98" i="10" s="1"/>
  <c r="J97" i="10"/>
  <c r="H97" i="10"/>
  <c r="J96" i="10"/>
  <c r="H96" i="10" s="1"/>
  <c r="J95" i="10"/>
  <c r="H95" i="10"/>
  <c r="J94" i="10"/>
  <c r="H94" i="10" s="1"/>
  <c r="J93" i="10"/>
  <c r="H93" i="10"/>
  <c r="J92" i="10"/>
  <c r="H92" i="10" s="1"/>
  <c r="J91" i="10"/>
  <c r="H91" i="10"/>
  <c r="J90" i="10"/>
  <c r="H90" i="10" s="1"/>
  <c r="J89" i="10"/>
  <c r="H89" i="10"/>
  <c r="J88" i="10"/>
  <c r="H88" i="10" s="1"/>
  <c r="J87" i="10"/>
  <c r="H87" i="10"/>
  <c r="J86" i="10"/>
  <c r="H86" i="10" s="1"/>
  <c r="J85" i="10"/>
  <c r="H85" i="10"/>
  <c r="J84" i="10"/>
  <c r="H84" i="10" s="1"/>
  <c r="J83" i="10"/>
  <c r="H83" i="10"/>
  <c r="J82" i="10"/>
  <c r="H82" i="10" s="1"/>
  <c r="J81" i="10"/>
  <c r="H81" i="10"/>
  <c r="J80" i="10"/>
  <c r="H80" i="10" s="1"/>
  <c r="J79" i="10"/>
  <c r="H79" i="10"/>
  <c r="J78" i="10"/>
  <c r="H78" i="10" s="1"/>
  <c r="J77" i="10"/>
  <c r="H77" i="10"/>
  <c r="J76" i="10"/>
  <c r="H76" i="10" s="1"/>
  <c r="J75" i="10"/>
  <c r="H75" i="10"/>
  <c r="J74" i="10"/>
  <c r="H74" i="10" s="1"/>
  <c r="J73" i="10"/>
  <c r="H73" i="10"/>
  <c r="J72" i="10"/>
  <c r="H72" i="10" s="1"/>
  <c r="J71" i="10"/>
  <c r="H71" i="10"/>
  <c r="J70" i="10"/>
  <c r="H70" i="10" s="1"/>
  <c r="J69" i="10"/>
  <c r="H69" i="10"/>
  <c r="J68" i="10"/>
  <c r="H68" i="10" s="1"/>
  <c r="J67" i="10"/>
  <c r="H67" i="10"/>
  <c r="J66" i="10"/>
  <c r="H66" i="10" s="1"/>
  <c r="J65" i="10"/>
  <c r="H65" i="10" s="1"/>
  <c r="J64" i="10"/>
  <c r="H64" i="10" s="1"/>
  <c r="J63" i="10"/>
  <c r="H63" i="10" s="1"/>
  <c r="J62" i="10"/>
  <c r="H62" i="10" s="1"/>
  <c r="J61" i="10"/>
  <c r="H61" i="10" s="1"/>
  <c r="J60" i="10"/>
  <c r="H60" i="10" s="1"/>
  <c r="J59" i="10"/>
  <c r="H59" i="10" s="1"/>
  <c r="J58" i="10"/>
  <c r="H58" i="10" s="1"/>
  <c r="J57" i="10"/>
  <c r="H57" i="10" s="1"/>
  <c r="J56" i="10"/>
  <c r="H56" i="10" s="1"/>
  <c r="J55" i="10"/>
  <c r="H55" i="10" s="1"/>
  <c r="J54" i="10"/>
  <c r="H54" i="10" s="1"/>
  <c r="J53" i="10"/>
  <c r="H53" i="10" s="1"/>
  <c r="J52" i="10"/>
  <c r="H52" i="10" s="1"/>
  <c r="J51" i="10"/>
  <c r="H51" i="10" s="1"/>
  <c r="J50" i="10"/>
  <c r="H50" i="10" s="1"/>
  <c r="J49" i="10"/>
  <c r="H49" i="10" s="1"/>
  <c r="J48" i="10"/>
  <c r="H48" i="10" s="1"/>
  <c r="J47" i="10"/>
  <c r="H47" i="10" s="1"/>
  <c r="J46" i="10"/>
  <c r="H46" i="10" s="1"/>
  <c r="J45" i="10"/>
  <c r="H45" i="10" s="1"/>
  <c r="J44" i="10"/>
  <c r="H44" i="10" s="1"/>
  <c r="J43" i="10"/>
  <c r="H43" i="10" s="1"/>
  <c r="J42" i="10"/>
  <c r="H42" i="10" s="1"/>
  <c r="J41" i="10"/>
  <c r="H41" i="10" s="1"/>
  <c r="J40" i="10"/>
  <c r="H40" i="10" s="1"/>
  <c r="J39" i="10"/>
  <c r="H39" i="10" s="1"/>
  <c r="J38" i="10"/>
  <c r="H38" i="10" s="1"/>
  <c r="J37" i="10"/>
  <c r="H37" i="10" s="1"/>
  <c r="J36" i="10"/>
  <c r="H36" i="10" s="1"/>
  <c r="J35" i="10"/>
  <c r="H35" i="10" s="1"/>
  <c r="J34" i="10"/>
  <c r="H34" i="10" s="1"/>
  <c r="J33" i="10"/>
  <c r="H33" i="10" s="1"/>
  <c r="J32" i="10"/>
  <c r="H32" i="10" s="1"/>
  <c r="J31" i="10"/>
  <c r="H31" i="10" s="1"/>
  <c r="J30" i="10"/>
  <c r="H30" i="10" s="1"/>
  <c r="J29" i="10"/>
  <c r="H29" i="10" s="1"/>
  <c r="J28" i="10"/>
  <c r="H28" i="10" s="1"/>
  <c r="J27" i="10"/>
  <c r="H27" i="10" s="1"/>
  <c r="J26" i="10"/>
  <c r="H26" i="10" s="1"/>
  <c r="J25" i="10"/>
  <c r="H25" i="10" s="1"/>
  <c r="J24" i="10"/>
  <c r="H24" i="10" s="1"/>
  <c r="J23" i="10"/>
  <c r="H23" i="10" s="1"/>
  <c r="J22" i="10"/>
  <c r="H22" i="10" s="1"/>
  <c r="J21" i="10"/>
  <c r="H21" i="10" s="1"/>
  <c r="J20" i="10"/>
  <c r="H20" i="10" s="1"/>
  <c r="J19" i="10"/>
  <c r="H19" i="10" s="1"/>
  <c r="J18" i="10"/>
  <c r="H18" i="10" s="1"/>
  <c r="J17" i="10"/>
  <c r="H17" i="10" s="1"/>
  <c r="A13" i="7"/>
  <c r="A14" i="7" s="1"/>
  <c r="A12" i="7"/>
  <c r="BK7" i="7"/>
  <c r="BJ7" i="7"/>
  <c r="BI7" i="7"/>
  <c r="BH7" i="7"/>
  <c r="BG7" i="7"/>
  <c r="BF7" i="7"/>
  <c r="BE7" i="7"/>
  <c r="BD7" i="7"/>
  <c r="BC7" i="7"/>
  <c r="BB7" i="7"/>
  <c r="BA7" i="7"/>
  <c r="AZ7" i="7"/>
  <c r="AY7" i="7"/>
  <c r="AX7" i="7"/>
  <c r="AW7" i="7"/>
  <c r="AV7" i="7"/>
  <c r="AU7" i="7"/>
  <c r="AT7" i="7"/>
  <c r="AS7" i="7"/>
  <c r="CC13" i="7"/>
  <c r="CA13" i="7"/>
  <c r="CC12" i="7"/>
  <c r="CE11" i="7"/>
  <c r="CC11" i="7"/>
  <c r="CA10" i="7"/>
  <c r="CD9" i="7"/>
  <c r="CC9" i="7"/>
  <c r="BZ9" i="7"/>
  <c r="CE8" i="7"/>
  <c r="CC8" i="7"/>
  <c r="AO7" i="7"/>
  <c r="AN7" i="7"/>
  <c r="CE7" i="7" s="1"/>
  <c r="AM7" i="7"/>
  <c r="AL7" i="7"/>
  <c r="CC7" i="7" s="1"/>
  <c r="AK7" i="7"/>
  <c r="AJ7" i="7"/>
  <c r="CA7" i="7" s="1"/>
  <c r="AI7" i="7"/>
  <c r="AH7" i="7"/>
  <c r="BY7" i="7" s="1"/>
  <c r="AG7" i="7"/>
  <c r="AF7" i="7"/>
  <c r="BW7" i="7" s="1"/>
  <c r="AE7" i="7"/>
  <c r="AD7" i="7"/>
  <c r="BU7" i="7" s="1"/>
  <c r="AC7" i="7"/>
  <c r="AB7" i="7"/>
  <c r="BS7" i="7" s="1"/>
  <c r="AA7" i="7"/>
  <c r="Z7" i="7"/>
  <c r="BQ7" i="7" s="1"/>
  <c r="Y7" i="7"/>
  <c r="AO6" i="7"/>
  <c r="AN6" i="7"/>
  <c r="AM6" i="7"/>
  <c r="AL6" i="7"/>
  <c r="AK6" i="7"/>
  <c r="AJ6" i="7"/>
  <c r="AI6" i="7"/>
  <c r="X7" i="7"/>
  <c r="BO7" i="7" s="1"/>
  <c r="AH6" i="7"/>
  <c r="AG6" i="7"/>
  <c r="AE6" i="7"/>
  <c r="AD6" i="7"/>
  <c r="AC6" i="7"/>
  <c r="AA6" i="7"/>
  <c r="Z6" i="7"/>
  <c r="BQ10" i="7" s="1"/>
  <c r="Y6" i="7"/>
  <c r="BK14" i="7"/>
  <c r="BJ14" i="7"/>
  <c r="BI14" i="7"/>
  <c r="BH14" i="7"/>
  <c r="BG14" i="7"/>
  <c r="BF14" i="7"/>
  <c r="BE14" i="7"/>
  <c r="BD14" i="7"/>
  <c r="BC14" i="7"/>
  <c r="AZ14" i="7"/>
  <c r="AY14" i="7"/>
  <c r="AV14" i="7"/>
  <c r="AU14" i="7"/>
  <c r="BK13" i="7"/>
  <c r="BJ13" i="7"/>
  <c r="BI13" i="7"/>
  <c r="BH13" i="7"/>
  <c r="BG13" i="7"/>
  <c r="BF13" i="7"/>
  <c r="BE13" i="7"/>
  <c r="BD13" i="7"/>
  <c r="BC13" i="7"/>
  <c r="AZ13" i="7"/>
  <c r="AY13" i="7"/>
  <c r="AV13" i="7"/>
  <c r="AU13" i="7"/>
  <c r="BK12" i="7"/>
  <c r="BJ12" i="7"/>
  <c r="BI12" i="7"/>
  <c r="BH12" i="7"/>
  <c r="BG12" i="7"/>
  <c r="BF12" i="7"/>
  <c r="BE12" i="7"/>
  <c r="BD12" i="7"/>
  <c r="BC12" i="7"/>
  <c r="BA12" i="7"/>
  <c r="AZ12" i="7"/>
  <c r="AY12" i="7"/>
  <c r="AW12" i="7"/>
  <c r="AV12" i="7"/>
  <c r="AU12" i="7"/>
  <c r="AS12" i="7"/>
  <c r="BK11" i="7"/>
  <c r="BJ11" i="7"/>
  <c r="BI11" i="7"/>
  <c r="BH11" i="7"/>
  <c r="BG11" i="7"/>
  <c r="BF11" i="7"/>
  <c r="BE11" i="7"/>
  <c r="BD11" i="7"/>
  <c r="BC11" i="7"/>
  <c r="BB11" i="7"/>
  <c r="AZ11" i="7"/>
  <c r="AY11" i="7"/>
  <c r="AX11" i="7"/>
  <c r="AV11" i="7"/>
  <c r="AU11" i="7"/>
  <c r="AT11" i="7"/>
  <c r="BK10" i="7"/>
  <c r="BJ10" i="7"/>
  <c r="BI10" i="7"/>
  <c r="BH10" i="7"/>
  <c r="BG10" i="7"/>
  <c r="BF10" i="7"/>
  <c r="BE10" i="7"/>
  <c r="BD10" i="7"/>
  <c r="BC10" i="7"/>
  <c r="AZ10" i="7"/>
  <c r="AY10" i="7"/>
  <c r="AV10" i="7"/>
  <c r="AU10" i="7"/>
  <c r="BK9" i="7"/>
  <c r="BJ9" i="7"/>
  <c r="BI9" i="7"/>
  <c r="BH9" i="7"/>
  <c r="BG9" i="7"/>
  <c r="BF9" i="7"/>
  <c r="BE9" i="7"/>
  <c r="BD9" i="7"/>
  <c r="BC9" i="7"/>
  <c r="AZ9" i="7"/>
  <c r="AY9" i="7"/>
  <c r="AV9" i="7"/>
  <c r="AU9" i="7"/>
  <c r="BK8" i="7"/>
  <c r="BJ8" i="7"/>
  <c r="BI8" i="7"/>
  <c r="BH8" i="7"/>
  <c r="BG8" i="7"/>
  <c r="BF8" i="7"/>
  <c r="BE8" i="7"/>
  <c r="BD8" i="7"/>
  <c r="BC8" i="7"/>
  <c r="BA8" i="7"/>
  <c r="AZ8" i="7"/>
  <c r="AY8" i="7"/>
  <c r="AW8" i="7"/>
  <c r="AV8" i="7"/>
  <c r="AU8" i="7"/>
  <c r="J198" i="12"/>
  <c r="J197" i="12"/>
  <c r="M9" i="12"/>
  <c r="J7" i="12"/>
  <c r="Z10" i="10" l="1"/>
  <c r="V8" i="10"/>
  <c r="V9" i="10"/>
  <c r="V10" i="10"/>
  <c r="V11" i="10"/>
  <c r="Y9" i="10"/>
  <c r="V12" i="10"/>
  <c r="BB10" i="7"/>
  <c r="Y8" i="10" s="1"/>
  <c r="AT14" i="7"/>
  <c r="AX14" i="7"/>
  <c r="BB14" i="7"/>
  <c r="Y12" i="10" s="1"/>
  <c r="BR9" i="7"/>
  <c r="AX10" i="7"/>
  <c r="AT9" i="7"/>
  <c r="AX9" i="7"/>
  <c r="BB9" i="7"/>
  <c r="AT13" i="7"/>
  <c r="AX13" i="7"/>
  <c r="BB13" i="7"/>
  <c r="Y11" i="10" s="1"/>
  <c r="BU9" i="7"/>
  <c r="AT10" i="7"/>
  <c r="AT8" i="7"/>
  <c r="AX8" i="7"/>
  <c r="BB8" i="7"/>
  <c r="AT12" i="7"/>
  <c r="AX12" i="7"/>
  <c r="BB12" i="7"/>
  <c r="Y10" i="10" s="1"/>
  <c r="H7" i="12"/>
  <c r="BR12" i="7"/>
  <c r="BU13" i="7"/>
  <c r="BV9" i="7"/>
  <c r="BY10" i="7"/>
  <c r="BY11" i="7"/>
  <c r="BU12" i="7"/>
  <c r="BY13" i="7"/>
  <c r="BU8" i="7"/>
  <c r="BQ9" i="7"/>
  <c r="BY9" i="7"/>
  <c r="H137" i="10"/>
  <c r="H139" i="10"/>
  <c r="H141" i="10"/>
  <c r="H143" i="10"/>
  <c r="H145" i="10"/>
  <c r="CD14" i="7"/>
  <c r="BQ14" i="7"/>
  <c r="CC14" i="7"/>
  <c r="A15" i="7"/>
  <c r="CC15" i="7" s="1"/>
  <c r="BY14" i="7"/>
  <c r="AB6" i="7"/>
  <c r="BS14" i="7" s="1"/>
  <c r="AS11" i="7"/>
  <c r="BA11" i="7"/>
  <c r="Z9" i="10" s="1"/>
  <c r="AS10" i="7"/>
  <c r="AW10" i="7"/>
  <c r="BA10" i="7"/>
  <c r="Z8" i="10" s="1"/>
  <c r="AS14" i="7"/>
  <c r="AW14" i="7"/>
  <c r="BA14" i="7"/>
  <c r="Z12" i="10" s="1"/>
  <c r="AS9" i="7"/>
  <c r="AW13" i="7"/>
  <c r="X6" i="7"/>
  <c r="BO11" i="7" s="1"/>
  <c r="AF6" i="7"/>
  <c r="BW12" i="7" s="1"/>
  <c r="BA9" i="7"/>
  <c r="AW11" i="7"/>
  <c r="AS13" i="7"/>
  <c r="AW9" i="7"/>
  <c r="BA13" i="7"/>
  <c r="Z11" i="10" s="1"/>
  <c r="BU10" i="7"/>
  <c r="BV10" i="7"/>
  <c r="BQ11" i="7"/>
  <c r="BQ12" i="7"/>
  <c r="BT8" i="7"/>
  <c r="BT14" i="7"/>
  <c r="BT12" i="7"/>
  <c r="BT10" i="7"/>
  <c r="BP13" i="7"/>
  <c r="BP7" i="7"/>
  <c r="BQ8" i="7"/>
  <c r="BY8" i="7"/>
  <c r="BW9" i="7"/>
  <c r="CA9" i="7"/>
  <c r="CE9" i="7"/>
  <c r="BR10" i="7"/>
  <c r="BW10" i="7"/>
  <c r="CC10" i="7"/>
  <c r="BP11" i="7"/>
  <c r="BU11" i="7"/>
  <c r="CA11" i="7"/>
  <c r="BS12" i="7"/>
  <c r="BY12" i="7"/>
  <c r="CD12" i="7"/>
  <c r="BQ13" i="7"/>
  <c r="BW13" i="7"/>
  <c r="CB13" i="7"/>
  <c r="BU14" i="7"/>
  <c r="BZ14" i="7"/>
  <c r="CE14" i="7"/>
  <c r="BS15" i="7"/>
  <c r="BX15" i="7"/>
  <c r="BT7" i="7"/>
  <c r="BX8" i="7"/>
  <c r="BX14" i="7"/>
  <c r="BX12" i="7"/>
  <c r="BX10" i="7"/>
  <c r="BT11" i="7"/>
  <c r="BR8" i="7"/>
  <c r="BR7" i="7"/>
  <c r="BR15" i="7"/>
  <c r="BR13" i="7"/>
  <c r="BR11" i="7"/>
  <c r="BV8" i="7"/>
  <c r="BV7" i="7"/>
  <c r="BV15" i="7"/>
  <c r="BV13" i="7"/>
  <c r="BV11" i="7"/>
  <c r="BZ8" i="7"/>
  <c r="BZ7" i="7"/>
  <c r="BZ15" i="7"/>
  <c r="BZ13" i="7"/>
  <c r="BZ11" i="7"/>
  <c r="CD8" i="7"/>
  <c r="CD7" i="7"/>
  <c r="CD15" i="7"/>
  <c r="CD13" i="7"/>
  <c r="CD11" i="7"/>
  <c r="BS8" i="7"/>
  <c r="CA8" i="7"/>
  <c r="BP9" i="7"/>
  <c r="BT9" i="7"/>
  <c r="BX9" i="7"/>
  <c r="CB9" i="7"/>
  <c r="BS10" i="7"/>
  <c r="CD10" i="7"/>
  <c r="BW11" i="7"/>
  <c r="CB11" i="7"/>
  <c r="BZ12" i="7"/>
  <c r="CE12" i="7"/>
  <c r="BS13" i="7"/>
  <c r="BX13" i="7"/>
  <c r="Y11" i="12" s="1"/>
  <c r="BV14" i="7"/>
  <c r="CA14" i="7"/>
  <c r="BT15" i="7"/>
  <c r="CE15" i="7"/>
  <c r="BX7" i="7"/>
  <c r="BP8" i="7"/>
  <c r="BP14" i="7"/>
  <c r="BP12" i="7"/>
  <c r="BP10" i="7"/>
  <c r="CB8" i="7"/>
  <c r="CB14" i="7"/>
  <c r="CB12" i="7"/>
  <c r="CB10" i="7"/>
  <c r="CB15" i="7"/>
  <c r="BO10" i="7"/>
  <c r="BZ10" i="7"/>
  <c r="CE10" i="7"/>
  <c r="BX11" i="7"/>
  <c r="Y9" i="12" s="1"/>
  <c r="BV12" i="7"/>
  <c r="CA12" i="7"/>
  <c r="BT13" i="7"/>
  <c r="CE13" i="7"/>
  <c r="BR14" i="7"/>
  <c r="BW14" i="7"/>
  <c r="BP15" i="7"/>
  <c r="CA15" i="7"/>
  <c r="CB7" i="7"/>
  <c r="M10" i="12"/>
  <c r="X11" i="10" l="1"/>
  <c r="Y12" i="12"/>
  <c r="BO14" i="7"/>
  <c r="X12" i="12" s="1"/>
  <c r="X10" i="10"/>
  <c r="X8" i="12"/>
  <c r="BS9" i="7"/>
  <c r="Z8" i="12"/>
  <c r="X8" i="10"/>
  <c r="V13" i="12"/>
  <c r="BS11" i="7"/>
  <c r="BW8" i="7"/>
  <c r="X12" i="10"/>
  <c r="Z9" i="12"/>
  <c r="V10" i="12"/>
  <c r="Y8" i="12"/>
  <c r="V12" i="12"/>
  <c r="X9" i="10"/>
  <c r="Z10" i="12"/>
  <c r="Z11" i="12"/>
  <c r="X9" i="12"/>
  <c r="BO13" i="7"/>
  <c r="X11" i="12" s="1"/>
  <c r="V9" i="12"/>
  <c r="V8" i="12"/>
  <c r="V11" i="12"/>
  <c r="Y10" i="12"/>
  <c r="Y13" i="12"/>
  <c r="Z12" i="12"/>
  <c r="BO15" i="7"/>
  <c r="BY15" i="7"/>
  <c r="BW15" i="7"/>
  <c r="BU15" i="7"/>
  <c r="A16" i="7"/>
  <c r="BQ15" i="7"/>
  <c r="BI15" i="7"/>
  <c r="BE15" i="7"/>
  <c r="AW15" i="7"/>
  <c r="AS15" i="7"/>
  <c r="BH15" i="7"/>
  <c r="BD15" i="7"/>
  <c r="AZ15" i="7"/>
  <c r="AV15" i="7"/>
  <c r="BK15" i="7"/>
  <c r="BG15" i="7"/>
  <c r="BC15" i="7"/>
  <c r="AY15" i="7"/>
  <c r="Z13" i="10" s="1"/>
  <c r="AU15" i="7"/>
  <c r="BJ15" i="7"/>
  <c r="BF15" i="7"/>
  <c r="BB15" i="7"/>
  <c r="Y13" i="10" s="1"/>
  <c r="AX15" i="7"/>
  <c r="AT15" i="7"/>
  <c r="BA15" i="7"/>
  <c r="BO12" i="7"/>
  <c r="X10" i="12" s="1"/>
  <c r="BO9" i="7"/>
  <c r="M11" i="12"/>
  <c r="X13" i="10" l="1"/>
  <c r="X13" i="12"/>
  <c r="V13" i="10"/>
  <c r="Z13" i="12"/>
  <c r="A17" i="7"/>
  <c r="BZ16" i="7"/>
  <c r="BY16" i="7"/>
  <c r="CE16" i="7"/>
  <c r="BU16" i="7"/>
  <c r="CC16" i="7"/>
  <c r="BO16" i="7"/>
  <c r="BJ16" i="7"/>
  <c r="BF16" i="7"/>
  <c r="BB16" i="7"/>
  <c r="AX16" i="7"/>
  <c r="AT16" i="7"/>
  <c r="BI16" i="7"/>
  <c r="BE16" i="7"/>
  <c r="BA16" i="7"/>
  <c r="AW16" i="7"/>
  <c r="AS16" i="7"/>
  <c r="BH16" i="7"/>
  <c r="BD16" i="7"/>
  <c r="AZ16" i="7"/>
  <c r="AV16" i="7"/>
  <c r="BK16" i="7"/>
  <c r="BG16" i="7"/>
  <c r="BC16" i="7"/>
  <c r="AY16" i="7"/>
  <c r="AU16" i="7"/>
  <c r="BT16" i="7"/>
  <c r="BQ16" i="7"/>
  <c r="CB16" i="7"/>
  <c r="BV16" i="7"/>
  <c r="CA16" i="7"/>
  <c r="BR16" i="7"/>
  <c r="BP16" i="7"/>
  <c r="CD16" i="7"/>
  <c r="BX16" i="7"/>
  <c r="Y14" i="12" s="1"/>
  <c r="BW16" i="7"/>
  <c r="BS16" i="7"/>
  <c r="M12" i="12"/>
  <c r="V14" i="10" l="1"/>
  <c r="X14" i="12"/>
  <c r="Y14" i="10"/>
  <c r="V14" i="12"/>
  <c r="Z14" i="10"/>
  <c r="X14" i="10"/>
  <c r="Z14" i="12"/>
  <c r="BS17" i="7"/>
  <c r="A18" i="7"/>
  <c r="BQ17" i="7"/>
  <c r="CC17" i="7"/>
  <c r="BU17" i="7"/>
  <c r="BK17" i="7"/>
  <c r="BG17" i="7"/>
  <c r="BC17" i="7"/>
  <c r="AY17" i="7"/>
  <c r="AU17" i="7"/>
  <c r="BJ17" i="7"/>
  <c r="BF17" i="7"/>
  <c r="BB17" i="7"/>
  <c r="AX17" i="7"/>
  <c r="AT17" i="7"/>
  <c r="BI17" i="7"/>
  <c r="BE17" i="7"/>
  <c r="BA17" i="7"/>
  <c r="AW17" i="7"/>
  <c r="AS17" i="7"/>
  <c r="BH17" i="7"/>
  <c r="BD17" i="7"/>
  <c r="AZ17" i="7"/>
  <c r="AV17" i="7"/>
  <c r="BT17" i="7"/>
  <c r="BP17" i="7"/>
  <c r="CB17" i="7"/>
  <c r="BY17" i="7"/>
  <c r="BV17" i="7"/>
  <c r="CD17" i="7"/>
  <c r="CA17" i="7"/>
  <c r="CE17" i="7"/>
  <c r="BX17" i="7"/>
  <c r="Y15" i="12" s="1"/>
  <c r="BO17" i="7"/>
  <c r="BR17" i="7"/>
  <c r="BZ17" i="7"/>
  <c r="BW17" i="7"/>
  <c r="M13" i="12"/>
  <c r="Y15" i="10" l="1"/>
  <c r="X15" i="12"/>
  <c r="V15" i="10"/>
  <c r="Z15" i="10"/>
  <c r="Z15" i="12"/>
  <c r="V15" i="12"/>
  <c r="X15" i="10"/>
  <c r="BU18" i="7"/>
  <c r="CA18" i="7"/>
  <c r="BQ18" i="7"/>
  <c r="A19" i="7"/>
  <c r="BY18" i="7"/>
  <c r="BV18" i="7"/>
  <c r="BH18" i="7"/>
  <c r="BD18" i="7"/>
  <c r="AZ18" i="7"/>
  <c r="AV18" i="7"/>
  <c r="BK18" i="7"/>
  <c r="BG18" i="7"/>
  <c r="BC18" i="7"/>
  <c r="AY18" i="7"/>
  <c r="AU18" i="7"/>
  <c r="BJ18" i="7"/>
  <c r="BF18" i="7"/>
  <c r="BB18" i="7"/>
  <c r="AX18" i="7"/>
  <c r="AT18" i="7"/>
  <c r="BI18" i="7"/>
  <c r="BE18" i="7"/>
  <c r="BA18" i="7"/>
  <c r="AW18" i="7"/>
  <c r="AS18" i="7"/>
  <c r="BW18" i="7"/>
  <c r="CD18" i="7"/>
  <c r="BO18" i="7"/>
  <c r="CC18" i="7"/>
  <c r="BX18" i="7"/>
  <c r="BZ18" i="7"/>
  <c r="BT18" i="7"/>
  <c r="BR18" i="7"/>
  <c r="BS18" i="7"/>
  <c r="CB18" i="7"/>
  <c r="CE18" i="7"/>
  <c r="BP18" i="7"/>
  <c r="M14" i="12"/>
  <c r="X16" i="12" l="1"/>
  <c r="Y16" i="12"/>
  <c r="Y16" i="10"/>
  <c r="V16" i="10"/>
  <c r="V16" i="12"/>
  <c r="Z16" i="10"/>
  <c r="X16" i="10"/>
  <c r="Z16" i="12"/>
  <c r="CE19" i="7"/>
  <c r="BO19" i="7"/>
  <c r="CC19" i="7"/>
  <c r="BY19" i="7"/>
  <c r="A20" i="7"/>
  <c r="BQ19" i="7"/>
  <c r="BI19" i="7"/>
  <c r="BE19" i="7"/>
  <c r="BA19" i="7"/>
  <c r="AW19" i="7"/>
  <c r="AS19" i="7"/>
  <c r="BH19" i="7"/>
  <c r="BD19" i="7"/>
  <c r="AZ19" i="7"/>
  <c r="AV19" i="7"/>
  <c r="BK19" i="7"/>
  <c r="BG19" i="7"/>
  <c r="BC19" i="7"/>
  <c r="AY19" i="7"/>
  <c r="Z17" i="10" s="1"/>
  <c r="AU19" i="7"/>
  <c r="BJ19" i="7"/>
  <c r="BF19" i="7"/>
  <c r="BB19" i="7"/>
  <c r="Y17" i="10" s="1"/>
  <c r="AX19" i="7"/>
  <c r="AT19" i="7"/>
  <c r="CA19" i="7"/>
  <c r="BV19" i="7"/>
  <c r="CD19" i="7"/>
  <c r="BS19" i="7"/>
  <c r="BW19" i="7"/>
  <c r="BP19" i="7"/>
  <c r="BR19" i="7"/>
  <c r="BZ19" i="7"/>
  <c r="CB19" i="7"/>
  <c r="BU19" i="7"/>
  <c r="Z17" i="12" s="1"/>
  <c r="BT19" i="7"/>
  <c r="BX19" i="7"/>
  <c r="M15" i="12"/>
  <c r="X17" i="10" l="1"/>
  <c r="X17" i="12"/>
  <c r="Y17" i="12"/>
  <c r="V17" i="12"/>
  <c r="V17" i="10"/>
  <c r="A21" i="7"/>
  <c r="BW20" i="7"/>
  <c r="BU20" i="7"/>
  <c r="BR20" i="7"/>
  <c r="CC20" i="7"/>
  <c r="BQ20" i="7"/>
  <c r="BJ20" i="7"/>
  <c r="BF20" i="7"/>
  <c r="BB20" i="7"/>
  <c r="AX20" i="7"/>
  <c r="AT20" i="7"/>
  <c r="BI20" i="7"/>
  <c r="BE20" i="7"/>
  <c r="BA20" i="7"/>
  <c r="AW20" i="7"/>
  <c r="AS20" i="7"/>
  <c r="BH20" i="7"/>
  <c r="BD20" i="7"/>
  <c r="AZ20" i="7"/>
  <c r="AV20" i="7"/>
  <c r="BK20" i="7"/>
  <c r="BG20" i="7"/>
  <c r="BC20" i="7"/>
  <c r="AY20" i="7"/>
  <c r="AU20" i="7"/>
  <c r="BZ20" i="7"/>
  <c r="BP20" i="7"/>
  <c r="BX20" i="7"/>
  <c r="CE20" i="7"/>
  <c r="CD20" i="7"/>
  <c r="BT20" i="7"/>
  <c r="BS20" i="7"/>
  <c r="CB20" i="7"/>
  <c r="BV20" i="7"/>
  <c r="BY20" i="7"/>
  <c r="BO20" i="7"/>
  <c r="CA20" i="7"/>
  <c r="M16" i="12"/>
  <c r="Z18" i="12" l="1"/>
  <c r="V18" i="12"/>
  <c r="V18" i="10"/>
  <c r="Y18" i="10"/>
  <c r="X18" i="12"/>
  <c r="Y18" i="12"/>
  <c r="Z18" i="10"/>
  <c r="X18" i="10"/>
  <c r="CA21" i="7"/>
  <c r="A22" i="7"/>
  <c r="BY21" i="7"/>
  <c r="BU21" i="7"/>
  <c r="CC21" i="7"/>
  <c r="BK21" i="7"/>
  <c r="BG21" i="7"/>
  <c r="BC21" i="7"/>
  <c r="AY21" i="7"/>
  <c r="AU21" i="7"/>
  <c r="BJ21" i="7"/>
  <c r="BF21" i="7"/>
  <c r="BB21" i="7"/>
  <c r="AX21" i="7"/>
  <c r="AT21" i="7"/>
  <c r="BI21" i="7"/>
  <c r="BE21" i="7"/>
  <c r="BA21" i="7"/>
  <c r="AW21" i="7"/>
  <c r="AS21" i="7"/>
  <c r="BH21" i="7"/>
  <c r="BD21" i="7"/>
  <c r="AZ21" i="7"/>
  <c r="AV21" i="7"/>
  <c r="BP21" i="7"/>
  <c r="BQ21" i="7"/>
  <c r="BW21" i="7"/>
  <c r="BR21" i="7"/>
  <c r="BZ21" i="7"/>
  <c r="BT21" i="7"/>
  <c r="CB21" i="7"/>
  <c r="BS21" i="7"/>
  <c r="CE21" i="7"/>
  <c r="BV21" i="7"/>
  <c r="CD21" i="7"/>
  <c r="BX21" i="7"/>
  <c r="BO21" i="7"/>
  <c r="M17" i="12"/>
  <c r="Y19" i="10" l="1"/>
  <c r="Y19" i="12"/>
  <c r="V19" i="10"/>
  <c r="V19" i="12"/>
  <c r="Z19" i="10"/>
  <c r="X19" i="10"/>
  <c r="X19" i="12"/>
  <c r="Z19" i="12"/>
  <c r="BY22" i="7"/>
  <c r="BS22" i="7"/>
  <c r="A23" i="7"/>
  <c r="CD22" i="7"/>
  <c r="BQ22" i="7"/>
  <c r="CC22" i="7"/>
  <c r="BH22" i="7"/>
  <c r="BD22" i="7"/>
  <c r="AZ22" i="7"/>
  <c r="AV22" i="7"/>
  <c r="BK22" i="7"/>
  <c r="BG22" i="7"/>
  <c r="BC22" i="7"/>
  <c r="AY22" i="7"/>
  <c r="AU22" i="7"/>
  <c r="BJ22" i="7"/>
  <c r="BF22" i="7"/>
  <c r="BB22" i="7"/>
  <c r="AX22" i="7"/>
  <c r="AT22" i="7"/>
  <c r="BI22" i="7"/>
  <c r="BE22" i="7"/>
  <c r="BA22" i="7"/>
  <c r="AW22" i="7"/>
  <c r="AS22" i="7"/>
  <c r="BU22" i="7"/>
  <c r="BX22" i="7"/>
  <c r="Y20" i="12" s="1"/>
  <c r="BV22" i="7"/>
  <c r="BW22" i="7"/>
  <c r="BZ22" i="7"/>
  <c r="BT22" i="7"/>
  <c r="CE22" i="7"/>
  <c r="CA22" i="7"/>
  <c r="CB22" i="7"/>
  <c r="BO22" i="7"/>
  <c r="BP22" i="7"/>
  <c r="BR22" i="7"/>
  <c r="M18" i="12"/>
  <c r="Y20" i="10" l="1"/>
  <c r="X20" i="12"/>
  <c r="V20" i="10"/>
  <c r="V20" i="12"/>
  <c r="Z20" i="12"/>
  <c r="Z20" i="10"/>
  <c r="X20" i="10"/>
  <c r="BU23" i="7"/>
  <c r="BQ23" i="7"/>
  <c r="BY23" i="7"/>
  <c r="A24" i="7"/>
  <c r="BW23" i="7"/>
  <c r="BI23" i="7"/>
  <c r="BE23" i="7"/>
  <c r="BA23" i="7"/>
  <c r="BG23" i="7"/>
  <c r="BB23" i="7"/>
  <c r="AW23" i="7"/>
  <c r="AS23" i="7"/>
  <c r="BK23" i="7"/>
  <c r="BF23" i="7"/>
  <c r="AZ23" i="7"/>
  <c r="AV23" i="7"/>
  <c r="BJ23" i="7"/>
  <c r="BD23" i="7"/>
  <c r="AY23" i="7"/>
  <c r="AU23" i="7"/>
  <c r="BH23" i="7"/>
  <c r="BC23" i="7"/>
  <c r="AX23" i="7"/>
  <c r="AT23" i="7"/>
  <c r="BX23" i="7"/>
  <c r="BR23" i="7"/>
  <c r="BZ23" i="7"/>
  <c r="CB23" i="7"/>
  <c r="BS23" i="7"/>
  <c r="BV23" i="7"/>
  <c r="CD23" i="7"/>
  <c r="BO23" i="7"/>
  <c r="CA23" i="7"/>
  <c r="CC23" i="7"/>
  <c r="BT23" i="7"/>
  <c r="CE23" i="7"/>
  <c r="BP23" i="7"/>
  <c r="M19" i="12"/>
  <c r="Y21" i="12" l="1"/>
  <c r="V21" i="10"/>
  <c r="Z21" i="12"/>
  <c r="Y21" i="10"/>
  <c r="X21" i="12"/>
  <c r="X21" i="10"/>
  <c r="V21" i="12"/>
  <c r="Z21" i="10"/>
  <c r="A25" i="7"/>
  <c r="CE24" i="7"/>
  <c r="BU24" i="7"/>
  <c r="CC24" i="7"/>
  <c r="BO24" i="7"/>
  <c r="BZ24" i="7"/>
  <c r="BY24" i="7"/>
  <c r="BJ24" i="7"/>
  <c r="BF24" i="7"/>
  <c r="BB24" i="7"/>
  <c r="AX24" i="7"/>
  <c r="AT24" i="7"/>
  <c r="BI24" i="7"/>
  <c r="BD24" i="7"/>
  <c r="AY24" i="7"/>
  <c r="AS24" i="7"/>
  <c r="BH24" i="7"/>
  <c r="BC24" i="7"/>
  <c r="AW24" i="7"/>
  <c r="BG24" i="7"/>
  <c r="BA24" i="7"/>
  <c r="AV24" i="7"/>
  <c r="BK24" i="7"/>
  <c r="BE24" i="7"/>
  <c r="AZ24" i="7"/>
  <c r="AU24" i="7"/>
  <c r="BT24" i="7"/>
  <c r="BQ24" i="7"/>
  <c r="CB24" i="7"/>
  <c r="CA24" i="7"/>
  <c r="BR24" i="7"/>
  <c r="CD24" i="7"/>
  <c r="BV24" i="7"/>
  <c r="BW24" i="7"/>
  <c r="BP24" i="7"/>
  <c r="BX24" i="7"/>
  <c r="Y22" i="12" s="1"/>
  <c r="BS24" i="7"/>
  <c r="M20" i="12"/>
  <c r="V22" i="10" l="1"/>
  <c r="V22" i="12"/>
  <c r="X22" i="12"/>
  <c r="X22" i="10"/>
  <c r="Y22" i="10"/>
  <c r="Z22" i="10"/>
  <c r="Z22" i="12"/>
  <c r="CC25" i="7"/>
  <c r="A26" i="7"/>
  <c r="BU25" i="7"/>
  <c r="BS25" i="7"/>
  <c r="BQ25" i="7"/>
  <c r="BK25" i="7"/>
  <c r="BG25" i="7"/>
  <c r="BC25" i="7"/>
  <c r="AY25" i="7"/>
  <c r="AU25" i="7"/>
  <c r="BF25" i="7"/>
  <c r="BA25" i="7"/>
  <c r="AV25" i="7"/>
  <c r="BJ25" i="7"/>
  <c r="BE25" i="7"/>
  <c r="AZ25" i="7"/>
  <c r="AT25" i="7"/>
  <c r="BI25" i="7"/>
  <c r="BD25" i="7"/>
  <c r="AX25" i="7"/>
  <c r="AS25" i="7"/>
  <c r="BH25" i="7"/>
  <c r="BB25" i="7"/>
  <c r="AW25" i="7"/>
  <c r="BY25" i="7"/>
  <c r="CE25" i="7"/>
  <c r="BV25" i="7"/>
  <c r="CD25" i="7"/>
  <c r="BO25" i="7"/>
  <c r="BW25" i="7"/>
  <c r="BP25" i="7"/>
  <c r="BX25" i="7"/>
  <c r="BT25" i="7"/>
  <c r="BR25" i="7"/>
  <c r="BZ25" i="7"/>
  <c r="CA25" i="7"/>
  <c r="CB25" i="7"/>
  <c r="M21" i="12"/>
  <c r="Z23" i="10" l="1"/>
  <c r="X23" i="12"/>
  <c r="X23" i="10"/>
  <c r="Y23" i="12"/>
  <c r="V23" i="12"/>
  <c r="Y23" i="10"/>
  <c r="V23" i="10"/>
  <c r="Z23" i="12"/>
  <c r="BY26" i="7"/>
  <c r="BV26" i="7"/>
  <c r="A27" i="7"/>
  <c r="BU26" i="7"/>
  <c r="Z24" i="12" s="1"/>
  <c r="BI26" i="7"/>
  <c r="BE26" i="7"/>
  <c r="CA26" i="7"/>
  <c r="BQ26" i="7"/>
  <c r="BH26" i="7"/>
  <c r="BD26" i="7"/>
  <c r="AZ26" i="7"/>
  <c r="AV26" i="7"/>
  <c r="BK26" i="7"/>
  <c r="BC26" i="7"/>
  <c r="AX26" i="7"/>
  <c r="AS26" i="7"/>
  <c r="BJ26" i="7"/>
  <c r="BB26" i="7"/>
  <c r="Y24" i="10" s="1"/>
  <c r="AW26" i="7"/>
  <c r="BG26" i="7"/>
  <c r="BA26" i="7"/>
  <c r="AU26" i="7"/>
  <c r="BF26" i="7"/>
  <c r="AY26" i="7"/>
  <c r="AT26" i="7"/>
  <c r="BO26" i="7"/>
  <c r="BR26" i="7"/>
  <c r="BS26" i="7"/>
  <c r="BP26" i="7"/>
  <c r="BW26" i="7"/>
  <c r="BX26" i="7"/>
  <c r="CD26" i="7"/>
  <c r="CE26" i="7"/>
  <c r="BT26" i="7"/>
  <c r="CC26" i="7"/>
  <c r="CB26" i="7"/>
  <c r="BZ26" i="7"/>
  <c r="M22" i="12"/>
  <c r="V24" i="12" l="1"/>
  <c r="X24" i="10"/>
  <c r="Z24" i="10"/>
  <c r="Y24" i="12"/>
  <c r="X24" i="12"/>
  <c r="V24" i="10"/>
  <c r="CC27" i="7"/>
  <c r="BY27" i="7"/>
  <c r="BU27" i="7"/>
  <c r="BQ27" i="7"/>
  <c r="BJ27" i="7"/>
  <c r="BF27" i="7"/>
  <c r="BB27" i="7"/>
  <c r="AX27" i="7"/>
  <c r="AT27" i="7"/>
  <c r="CB27" i="7"/>
  <c r="BX27" i="7"/>
  <c r="BT27" i="7"/>
  <c r="BP27" i="7"/>
  <c r="BI27" i="7"/>
  <c r="BE27" i="7"/>
  <c r="BA27" i="7"/>
  <c r="AW27" i="7"/>
  <c r="AS27" i="7"/>
  <c r="CE27" i="7"/>
  <c r="CA27" i="7"/>
  <c r="BW27" i="7"/>
  <c r="BS27" i="7"/>
  <c r="BO27" i="7"/>
  <c r="BH27" i="7"/>
  <c r="BD27" i="7"/>
  <c r="AZ27" i="7"/>
  <c r="AV27" i="7"/>
  <c r="A28" i="7"/>
  <c r="CD27" i="7"/>
  <c r="BZ27" i="7"/>
  <c r="BV27" i="7"/>
  <c r="BR27" i="7"/>
  <c r="BK27" i="7"/>
  <c r="BG27" i="7"/>
  <c r="BC27" i="7"/>
  <c r="AY27" i="7"/>
  <c r="AU27" i="7"/>
  <c r="M23" i="12"/>
  <c r="X25" i="12" l="1"/>
  <c r="Y25" i="12"/>
  <c r="X25" i="10"/>
  <c r="Y25" i="10"/>
  <c r="V25" i="12"/>
  <c r="V25" i="10"/>
  <c r="Z25" i="12"/>
  <c r="Z25" i="10"/>
  <c r="A29" i="7"/>
  <c r="CB28" i="7"/>
  <c r="BX28" i="7"/>
  <c r="BT28" i="7"/>
  <c r="BP28" i="7"/>
  <c r="BI28" i="7"/>
  <c r="BE28" i="7"/>
  <c r="BA28" i="7"/>
  <c r="AW28" i="7"/>
  <c r="AS28" i="7"/>
  <c r="CE28" i="7"/>
  <c r="CA28" i="7"/>
  <c r="BW28" i="7"/>
  <c r="BS28" i="7"/>
  <c r="BO28" i="7"/>
  <c r="BH28" i="7"/>
  <c r="BD28" i="7"/>
  <c r="AZ28" i="7"/>
  <c r="AV28" i="7"/>
  <c r="CD28" i="7"/>
  <c r="BZ28" i="7"/>
  <c r="BV28" i="7"/>
  <c r="BR28" i="7"/>
  <c r="BK28" i="7"/>
  <c r="BG28" i="7"/>
  <c r="BC28" i="7"/>
  <c r="AY28" i="7"/>
  <c r="AU28" i="7"/>
  <c r="CC28" i="7"/>
  <c r="BY28" i="7"/>
  <c r="BU28" i="7"/>
  <c r="BQ28" i="7"/>
  <c r="BJ28" i="7"/>
  <c r="BF28" i="7"/>
  <c r="BB28" i="7"/>
  <c r="AX28" i="7"/>
  <c r="AT28" i="7"/>
  <c r="M24" i="12"/>
  <c r="X26" i="10" l="1"/>
  <c r="V26" i="10"/>
  <c r="V26" i="12"/>
  <c r="Y26" i="10"/>
  <c r="Z26" i="12"/>
  <c r="Z26" i="10"/>
  <c r="X26" i="12"/>
  <c r="Y26" i="12"/>
  <c r="CD29" i="7"/>
  <c r="BZ29" i="7"/>
  <c r="BV29" i="7"/>
  <c r="BR29" i="7"/>
  <c r="BK29" i="7"/>
  <c r="BG29" i="7"/>
  <c r="BC29" i="7"/>
  <c r="AY29" i="7"/>
  <c r="AU29" i="7"/>
  <c r="CC29" i="7"/>
  <c r="BY29" i="7"/>
  <c r="BU29" i="7"/>
  <c r="BQ29" i="7"/>
  <c r="BJ29" i="7"/>
  <c r="BF29" i="7"/>
  <c r="BB29" i="7"/>
  <c r="AX29" i="7"/>
  <c r="AT29" i="7"/>
  <c r="CB29" i="7"/>
  <c r="BX29" i="7"/>
  <c r="BT29" i="7"/>
  <c r="BP29" i="7"/>
  <c r="BI29" i="7"/>
  <c r="BE29" i="7"/>
  <c r="BA29" i="7"/>
  <c r="AW29" i="7"/>
  <c r="AS29" i="7"/>
  <c r="CE29" i="7"/>
  <c r="CA29" i="7"/>
  <c r="BW29" i="7"/>
  <c r="BS29" i="7"/>
  <c r="BO29" i="7"/>
  <c r="BH29" i="7"/>
  <c r="BD29" i="7"/>
  <c r="AZ29" i="7"/>
  <c r="AV29" i="7"/>
  <c r="M25" i="12"/>
  <c r="M26" i="12" s="1"/>
  <c r="M27" i="12" s="1"/>
  <c r="Y27" i="12" l="1"/>
  <c r="Y27" i="10"/>
  <c r="Z27" i="12"/>
  <c r="Z27" i="10"/>
  <c r="X27" i="10"/>
  <c r="X27" i="12"/>
  <c r="V27" i="10"/>
  <c r="V27" i="12"/>
  <c r="J16" i="10"/>
  <c r="H16" i="10" s="1"/>
  <c r="J15" i="10"/>
  <c r="H15" i="10" s="1"/>
  <c r="J14" i="10"/>
  <c r="H14" i="10" s="1"/>
  <c r="J13" i="10"/>
  <c r="H13" i="10" s="1"/>
  <c r="J12" i="10"/>
  <c r="H12" i="10" s="1"/>
  <c r="J11" i="10"/>
  <c r="H11" i="10" s="1"/>
  <c r="J10" i="10"/>
  <c r="H10" i="10" s="1"/>
  <c r="J9" i="10"/>
  <c r="H9" i="10" s="1"/>
  <c r="J8" i="10"/>
  <c r="H8" i="10" s="1"/>
  <c r="J7" i="10"/>
  <c r="H7" i="10" l="1"/>
  <c r="M9" i="10" l="1"/>
  <c r="M10" i="10" l="1"/>
  <c r="M11" i="10" l="1"/>
  <c r="M12" i="10" l="1"/>
  <c r="M13" i="10" l="1"/>
  <c r="M14" i="10" l="1"/>
  <c r="M15" i="10" l="1"/>
  <c r="M16" i="10" l="1"/>
  <c r="M17" i="10" l="1"/>
  <c r="M18" i="10" l="1"/>
  <c r="M19" i="10" l="1"/>
  <c r="M20" i="10" l="1"/>
  <c r="M21" i="10" l="1"/>
  <c r="M22" i="10" l="1"/>
  <c r="M23" i="10" l="1"/>
  <c r="M24" i="10" s="1"/>
  <c r="M25" i="10" l="1"/>
  <c r="M26" i="10" l="1"/>
  <c r="BO8" i="7"/>
  <c r="M27" i="10" l="1"/>
  <c r="AS8" i="7"/>
</calcChain>
</file>

<file path=xl/sharedStrings.xml><?xml version="1.0" encoding="utf-8"?>
<sst xmlns="http://schemas.openxmlformats.org/spreadsheetml/2006/main" count="471" uniqueCount="65">
  <si>
    <t>Front Office Trade Partial Displacement</t>
  </si>
  <si>
    <t xml:space="preserve">Displacement in Base Case  </t>
  </si>
  <si>
    <t>Year</t>
  </si>
  <si>
    <t>Displaced Resource</t>
  </si>
  <si>
    <t>Remaining MW</t>
  </si>
  <si>
    <t>2017 IRP  - Resource Size</t>
  </si>
  <si>
    <t>FOT Type</t>
  </si>
  <si>
    <t>BASE</t>
  </si>
  <si>
    <t>AC</t>
  </si>
  <si>
    <t>Cumulative Displ CC Adjusted</t>
  </si>
  <si>
    <t>IRP Thermal</t>
  </si>
  <si>
    <t xml:space="preserve">IRP Wind </t>
  </si>
  <si>
    <t>Thermal</t>
  </si>
  <si>
    <t>FOT Summer</t>
  </si>
  <si>
    <t>FOT Winter</t>
  </si>
  <si>
    <t>Wind</t>
  </si>
  <si>
    <t>Capacity Contribution</t>
  </si>
  <si>
    <t>Nameplate Capacity (MW)</t>
  </si>
  <si>
    <t>Partial Displacement (MW)</t>
  </si>
  <si>
    <t>Partial Displacement Summer</t>
  </si>
  <si>
    <t>Partial Displacement Winter</t>
  </si>
  <si>
    <t>Cumulative Displ Nameplate</t>
  </si>
  <si>
    <t>Base Case Displacement (Nameplate MW)</t>
  </si>
  <si>
    <t>IRP Additions (Nameplate MW)</t>
  </si>
  <si>
    <t>AC Case Displacement (Nameplate MW)</t>
  </si>
  <si>
    <t>IRP Battery</t>
  </si>
  <si>
    <t xml:space="preserve">IRP SolarwB </t>
  </si>
  <si>
    <t xml:space="preserve">IRP WindwB </t>
  </si>
  <si>
    <t>IRP FOT Summer</t>
  </si>
  <si>
    <t>IRP FOT Winter</t>
  </si>
  <si>
    <t>IRP FOT Flat</t>
  </si>
  <si>
    <t>Battery</t>
  </si>
  <si>
    <t>FOT Flat</t>
  </si>
  <si>
    <t>IRP19Solar_wS_YK_T</t>
  </si>
  <si>
    <t>IRP19Solar_wS_OR_T</t>
  </si>
  <si>
    <t>IRP19Solar_wS_UT_UTN_T</t>
  </si>
  <si>
    <t>IRP19Solar_wS_WY_JB_T</t>
  </si>
  <si>
    <t>IRP19Solar_wS_UT_UTS_T</t>
  </si>
  <si>
    <t>IRP19Solar_wS_UT_UTN_CP_T</t>
  </si>
  <si>
    <t>IRP19Wind_ID_T</t>
  </si>
  <si>
    <t>IRP19Wind_WYAE_T</t>
  </si>
  <si>
    <t>IRP19Wind_UT_CP_T</t>
  </si>
  <si>
    <t>IRP19Wind_wS_YK_T</t>
  </si>
  <si>
    <t>IRP19Wind_wS_ID_T</t>
  </si>
  <si>
    <t>IRP19_CCCT_DJ_2037_505MW</t>
  </si>
  <si>
    <t>IRP19_SCCT_NTN_2026_185MW</t>
  </si>
  <si>
    <t>IRP19_SCCT_NTN_2030_185MW_1</t>
  </si>
  <si>
    <t>IRP19_SCCT_NTN_2030_185MW_2</t>
  </si>
  <si>
    <t>IRP19_SCCT_WYSW_2037_185MW_1</t>
  </si>
  <si>
    <t>IRP19_SCCT_WYSW_2037_185MW_2</t>
  </si>
  <si>
    <t>IRP19_SCCT_WV_2037_221MW_1</t>
  </si>
  <si>
    <t>IRP19_SCCT_WV_2037_221MW_2</t>
  </si>
  <si>
    <t>Partial DisplacementFlat</t>
  </si>
  <si>
    <t xml:space="preserve">Displacement in AC Case  </t>
  </si>
  <si>
    <t>IRP19_FOT_MNAQ3c</t>
  </si>
  <si>
    <t>IRP19_FOT_COBQ3</t>
  </si>
  <si>
    <t>IRP19_FOT_NOBQ3</t>
  </si>
  <si>
    <t>IRP19_FOT_MDCQ3b</t>
  </si>
  <si>
    <t>IRP19_FOT_MDCQ3</t>
  </si>
  <si>
    <t>IRP19_FOT_NOB_W</t>
  </si>
  <si>
    <t>IRP19_FOT_COB_W</t>
  </si>
  <si>
    <t>IRP19_FOT_COBFL</t>
  </si>
  <si>
    <t>IRP19_FOT_MDC_W</t>
  </si>
  <si>
    <t>IRP19_FOT_MDCFL</t>
  </si>
  <si>
    <t>Solar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</si>
</sst>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[Red]_(* \(#,##0\);_(* &quot;-&quot;_);_(@_)"/>
    <numFmt numFmtId="165" formatCode="_(* #,##0.0_);[Red]_(* \(#,##0.0\);_(* &quot;-&quot;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_(* #,##0.0000_);_(* \(#,##0.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7" fillId="0" borderId="4" xfId="3" applyNumberFormat="1" applyFont="1" applyFill="1" applyBorder="1" applyAlignment="1">
      <alignment horizontal="center" wrapText="1"/>
    </xf>
    <xf numFmtId="165" fontId="7" fillId="0" borderId="5" xfId="3" applyNumberFormat="1" applyFont="1" applyFill="1" applyBorder="1"/>
    <xf numFmtId="0" fontId="7" fillId="0" borderId="6" xfId="3" applyNumberFormat="1" applyFont="1" applyFill="1" applyBorder="1" applyAlignment="1">
      <alignment horizontal="center" wrapText="1"/>
    </xf>
    <xf numFmtId="165" fontId="7" fillId="0" borderId="7" xfId="3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164" fontId="6" fillId="0" borderId="13" xfId="3" applyFill="1" applyBorder="1"/>
    <xf numFmtId="164" fontId="8" fillId="0" borderId="10" xfId="3" applyFont="1" applyFill="1" applyBorder="1"/>
    <xf numFmtId="164" fontId="8" fillId="0" borderId="10" xfId="3" applyFont="1" applyFill="1" applyBorder="1" applyAlignment="1">
      <alignment horizontal="center"/>
    </xf>
    <xf numFmtId="0" fontId="6" fillId="0" borderId="15" xfId="3" applyNumberFormat="1" applyFill="1" applyBorder="1" applyAlignment="1">
      <alignment horizontal="center"/>
    </xf>
    <xf numFmtId="167" fontId="6" fillId="0" borderId="15" xfId="5" applyNumberFormat="1" applyFont="1" applyFill="1" applyBorder="1"/>
    <xf numFmtId="0" fontId="6" fillId="0" borderId="16" xfId="3" applyNumberFormat="1" applyFill="1" applyBorder="1" applyAlignment="1">
      <alignment horizontal="center"/>
    </xf>
    <xf numFmtId="167" fontId="6" fillId="0" borderId="16" xfId="5" applyNumberFormat="1" applyFont="1" applyFill="1" applyBorder="1"/>
    <xf numFmtId="41" fontId="6" fillId="0" borderId="15" xfId="5" applyNumberFormat="1" applyFont="1" applyFill="1" applyBorder="1"/>
    <xf numFmtId="41" fontId="6" fillId="0" borderId="6" xfId="5" applyNumberFormat="1" applyFont="1" applyFill="1" applyBorder="1"/>
    <xf numFmtId="0" fontId="0" fillId="0" borderId="9" xfId="0" applyBorder="1"/>
    <xf numFmtId="0" fontId="0" fillId="0" borderId="15" xfId="0" applyBorder="1"/>
    <xf numFmtId="0" fontId="0" fillId="0" borderId="7" xfId="0" applyBorder="1"/>
    <xf numFmtId="166" fontId="0" fillId="0" borderId="0" xfId="1" applyNumberFormat="1" applyFont="1" applyBorder="1"/>
    <xf numFmtId="0" fontId="0" fillId="0" borderId="16" xfId="0" applyBorder="1"/>
    <xf numFmtId="166" fontId="0" fillId="0" borderId="17" xfId="1" applyNumberFormat="1" applyFont="1" applyBorder="1"/>
    <xf numFmtId="41" fontId="6" fillId="0" borderId="16" xfId="5" applyNumberFormat="1" applyFont="1" applyFill="1" applyBorder="1"/>
    <xf numFmtId="41" fontId="6" fillId="0" borderId="8" xfId="5" applyNumberFormat="1" applyFont="1" applyFill="1" applyBorder="1"/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6" fontId="0" fillId="0" borderId="4" xfId="0" applyNumberFormat="1" applyFill="1" applyBorder="1"/>
    <xf numFmtId="166" fontId="0" fillId="0" borderId="6" xfId="0" applyNumberFormat="1" applyFill="1" applyBorder="1"/>
    <xf numFmtId="0" fontId="0" fillId="0" borderId="0" xfId="0" applyFill="1"/>
    <xf numFmtId="0" fontId="2" fillId="0" borderId="13" xfId="0" applyFont="1" applyBorder="1"/>
    <xf numFmtId="0" fontId="2" fillId="0" borderId="14" xfId="0" applyFont="1" applyBorder="1"/>
    <xf numFmtId="0" fontId="2" fillId="0" borderId="5" xfId="0" applyFont="1" applyBorder="1"/>
    <xf numFmtId="0" fontId="2" fillId="0" borderId="15" xfId="0" applyFont="1" applyBorder="1"/>
    <xf numFmtId="168" fontId="2" fillId="0" borderId="0" xfId="2" applyNumberFormat="1" applyFont="1" applyBorder="1"/>
    <xf numFmtId="0" fontId="2" fillId="0" borderId="7" xfId="0" applyFont="1" applyBorder="1"/>
    <xf numFmtId="0" fontId="2" fillId="0" borderId="0" xfId="0" applyFont="1"/>
    <xf numFmtId="0" fontId="2" fillId="0" borderId="0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0" xfId="0" applyAlignment="1">
      <alignment wrapText="1"/>
    </xf>
    <xf numFmtId="169" fontId="0" fillId="0" borderId="0" xfId="0" applyNumberFormat="1"/>
    <xf numFmtId="0" fontId="2" fillId="2" borderId="15" xfId="0" applyFont="1" applyFill="1" applyBorder="1" applyAlignment="1">
      <alignment wrapText="1"/>
    </xf>
    <xf numFmtId="0" fontId="2" fillId="0" borderId="15" xfId="0" applyFont="1" applyFill="1" applyBorder="1"/>
    <xf numFmtId="0" fontId="0" fillId="0" borderId="0" xfId="0" applyBorder="1"/>
    <xf numFmtId="166" fontId="0" fillId="0" borderId="8" xfId="0" applyNumberFormat="1" applyFill="1" applyBorder="1"/>
    <xf numFmtId="43" fontId="0" fillId="0" borderId="0" xfId="0" applyNumberFormat="1"/>
    <xf numFmtId="0" fontId="6" fillId="0" borderId="0" xfId="3" applyNumberFormat="1" applyFill="1" applyBorder="1" applyAlignment="1">
      <alignment horizontal="center"/>
    </xf>
    <xf numFmtId="167" fontId="6" fillId="0" borderId="0" xfId="5" applyNumberFormat="1" applyFont="1" applyFill="1" applyBorder="1"/>
    <xf numFmtId="41" fontId="6" fillId="0" borderId="0" xfId="5" applyNumberFormat="1" applyFont="1" applyFill="1" applyBorder="1"/>
    <xf numFmtId="165" fontId="7" fillId="0" borderId="9" xfId="3" applyNumberFormat="1" applyFont="1" applyFill="1" applyBorder="1"/>
    <xf numFmtId="0" fontId="5" fillId="0" borderId="11" xfId="0" applyFont="1" applyFill="1" applyBorder="1" applyAlignment="1">
      <alignment horizontal="centerContinuous" vertical="center" wrapText="1"/>
    </xf>
    <xf numFmtId="0" fontId="7" fillId="0" borderId="8" xfId="3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vertical="top" wrapText="1"/>
    </xf>
    <xf numFmtId="41" fontId="6" fillId="0" borderId="13" xfId="5" applyNumberFormat="1" applyFont="1" applyFill="1" applyBorder="1"/>
    <xf numFmtId="41" fontId="6" fillId="0" borderId="4" xfId="5" applyNumberFormat="1" applyFont="1" applyFill="1" applyBorder="1"/>
    <xf numFmtId="166" fontId="2" fillId="0" borderId="0" xfId="1" applyNumberFormat="1" applyFont="1" applyBorder="1" applyAlignment="1">
      <alignment wrapText="1"/>
    </xf>
    <xf numFmtId="9" fontId="2" fillId="0" borderId="0" xfId="2" applyNumberFormat="1" applyFont="1" applyBorder="1"/>
    <xf numFmtId="166" fontId="2" fillId="0" borderId="0" xfId="0" applyNumberFormat="1" applyFont="1" applyBorder="1" applyAlignment="1">
      <alignment wrapText="1"/>
    </xf>
    <xf numFmtId="164" fontId="6" fillId="0" borderId="4" xfId="3" applyFill="1" applyBorder="1"/>
    <xf numFmtId="0" fontId="6" fillId="0" borderId="6" xfId="3" applyNumberFormat="1" applyFill="1" applyBorder="1" applyAlignment="1">
      <alignment horizontal="center"/>
    </xf>
    <xf numFmtId="0" fontId="6" fillId="0" borderId="8" xfId="3" applyNumberFormat="1" applyFill="1" applyBorder="1" applyAlignment="1">
      <alignment horizontal="center"/>
    </xf>
    <xf numFmtId="167" fontId="6" fillId="0" borderId="4" xfId="5" applyNumberFormat="1" applyFont="1" applyFill="1" applyBorder="1"/>
    <xf numFmtId="167" fontId="6" fillId="0" borderId="6" xfId="5" applyNumberFormat="1" applyFont="1" applyFill="1" applyBorder="1"/>
    <xf numFmtId="167" fontId="6" fillId="0" borderId="8" xfId="5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164" fontId="8" fillId="0" borderId="19" xfId="3" applyFont="1" applyFill="1" applyBorder="1" applyAlignment="1">
      <alignment horizontal="center"/>
    </xf>
    <xf numFmtId="164" fontId="8" fillId="0" borderId="20" xfId="3" applyFont="1" applyFill="1" applyBorder="1" applyAlignment="1">
      <alignment horizontal="center"/>
    </xf>
    <xf numFmtId="164" fontId="8" fillId="0" borderId="18" xfId="3" applyFont="1" applyFill="1" applyBorder="1" applyAlignment="1">
      <alignment horizontal="center" wrapText="1"/>
    </xf>
    <xf numFmtId="164" fontId="8" fillId="0" borderId="19" xfId="3" applyFont="1" applyFill="1" applyBorder="1" applyAlignment="1">
      <alignment horizontal="center" wrapText="1"/>
    </xf>
    <xf numFmtId="164" fontId="8" fillId="0" borderId="20" xfId="3" applyFont="1" applyFill="1" applyBorder="1" applyAlignment="1">
      <alignment horizontal="center" wrapText="1"/>
    </xf>
    <xf numFmtId="164" fontId="8" fillId="0" borderId="18" xfId="3" applyFont="1" applyFill="1" applyBorder="1" applyAlignment="1">
      <alignment horizontal="center"/>
    </xf>
  </cellXfs>
  <cellStyles count="7">
    <cellStyle name="Comma" xfId="1" builtinId="3"/>
    <cellStyle name="Comma 2" xfId="5"/>
    <cellStyle name="Currency 2" xfId="4"/>
    <cellStyle name="Normal" xfId="0" builtinId="0"/>
    <cellStyle name="Normal 176" xfId="6"/>
    <cellStyle name="Normal_xAC_Demand (Avoided Cost)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6"/>
  <sheetViews>
    <sheetView showGridLines="0" tabSelected="1" view="pageBreakPreview" topLeftCell="A5" zoomScale="70" zoomScaleNormal="70" zoomScaleSheetLayoutView="70" workbookViewId="0">
      <selection activeCell="O13" sqref="O13"/>
    </sheetView>
  </sheetViews>
  <sheetFormatPr defaultRowHeight="15" x14ac:dyDescent="0.25"/>
  <cols>
    <col min="1" max="1" width="9.140625" customWidth="1"/>
    <col min="2" max="2" width="9.140625" style="31"/>
    <col min="3" max="3" width="31.140625" style="31" customWidth="1"/>
    <col min="4" max="4" width="12.28515625" style="31" customWidth="1"/>
    <col min="5" max="7" width="14.5703125" style="31" customWidth="1"/>
    <col min="8" max="8" width="13.85546875" style="31" customWidth="1"/>
    <col min="9" max="10" width="9.140625" customWidth="1"/>
    <col min="11" max="11" width="1" customWidth="1"/>
    <col min="12" max="12" width="5.85546875" customWidth="1"/>
    <col min="14" max="14" width="13.28515625" customWidth="1"/>
    <col min="15" max="15" width="16.42578125" customWidth="1"/>
    <col min="16" max="20" width="13.140625" customWidth="1"/>
    <col min="21" max="21" width="13.28515625" customWidth="1"/>
    <col min="22" max="22" width="10.28515625" customWidth="1"/>
    <col min="23" max="23" width="13.85546875" customWidth="1"/>
    <col min="24" max="24" width="14.85546875" customWidth="1"/>
    <col min="25" max="25" width="12.7109375" customWidth="1"/>
    <col min="26" max="26" width="18.42578125" customWidth="1"/>
    <col min="27" max="27" width="14.5703125" customWidth="1"/>
    <col min="28" max="28" width="12.5703125" customWidth="1"/>
    <col min="29" max="29" width="10.42578125" customWidth="1"/>
  </cols>
  <sheetData>
    <row r="1" spans="1:29" x14ac:dyDescent="0.25">
      <c r="B1" s="24"/>
      <c r="C1" s="24"/>
      <c r="D1" s="24"/>
      <c r="E1" s="24"/>
      <c r="F1" s="24"/>
      <c r="G1" s="24"/>
      <c r="H1" s="24"/>
    </row>
    <row r="2" spans="1:29" ht="18.75" x14ac:dyDescent="0.3">
      <c r="A2" s="1"/>
      <c r="B2" s="25" t="s">
        <v>0</v>
      </c>
      <c r="C2" s="25"/>
      <c r="D2" s="25"/>
      <c r="E2" s="25"/>
      <c r="F2" s="25"/>
      <c r="G2" s="25"/>
      <c r="H2" s="25"/>
    </row>
    <row r="3" spans="1:29" ht="15.75" thickBot="1" x14ac:dyDescent="0.3">
      <c r="A3" s="1"/>
      <c r="B3" s="24"/>
      <c r="C3" s="24"/>
      <c r="D3" s="24"/>
      <c r="E3" s="24"/>
      <c r="F3" s="24"/>
      <c r="G3" s="24"/>
      <c r="H3" s="24"/>
    </row>
    <row r="4" spans="1:29" ht="15.75" customHeight="1" thickBot="1" x14ac:dyDescent="0.3">
      <c r="A4" s="1"/>
      <c r="B4" s="66" t="s">
        <v>1</v>
      </c>
      <c r="C4" s="67"/>
      <c r="D4" s="67"/>
      <c r="E4" s="67"/>
      <c r="F4" s="67"/>
      <c r="G4" s="67"/>
      <c r="H4" s="68"/>
      <c r="W4" s="31"/>
      <c r="X4" s="31"/>
      <c r="Y4" s="31"/>
      <c r="Z4" s="31"/>
    </row>
    <row r="5" spans="1:29" ht="15.75" thickBot="1" x14ac:dyDescent="0.3">
      <c r="A5" s="1"/>
      <c r="B5" s="6"/>
      <c r="C5" s="26"/>
      <c r="D5" s="6"/>
      <c r="E5" s="6"/>
      <c r="F5" s="6"/>
      <c r="G5" s="6"/>
      <c r="H5" s="6"/>
      <c r="W5" s="31"/>
      <c r="X5" s="31"/>
      <c r="Y5" s="31"/>
      <c r="Z5" s="31"/>
    </row>
    <row r="6" spans="1:29" ht="39" customHeight="1" x14ac:dyDescent="0.25">
      <c r="A6" s="1"/>
      <c r="B6" s="28" t="s">
        <v>2</v>
      </c>
      <c r="C6" s="52" t="s">
        <v>3</v>
      </c>
      <c r="D6" s="28" t="s">
        <v>5</v>
      </c>
      <c r="E6" s="27" t="s">
        <v>19</v>
      </c>
      <c r="F6" s="27" t="s">
        <v>20</v>
      </c>
      <c r="G6" s="27" t="s">
        <v>52</v>
      </c>
      <c r="H6" s="28" t="s">
        <v>4</v>
      </c>
      <c r="J6" s="6" t="s">
        <v>6</v>
      </c>
      <c r="M6" s="60"/>
      <c r="N6" s="69" t="s">
        <v>23</v>
      </c>
      <c r="O6" s="69"/>
      <c r="P6" s="69"/>
      <c r="Q6" s="69"/>
      <c r="R6" s="69"/>
      <c r="S6" s="69"/>
      <c r="T6" s="69"/>
      <c r="U6" s="70"/>
      <c r="V6" s="71" t="s">
        <v>22</v>
      </c>
      <c r="W6" s="72"/>
      <c r="X6" s="72"/>
      <c r="Y6" s="72"/>
      <c r="Z6" s="72"/>
      <c r="AA6" s="72"/>
      <c r="AB6" s="72"/>
      <c r="AC6" s="73"/>
    </row>
    <row r="7" spans="1:29" ht="28.5" customHeight="1" x14ac:dyDescent="0.25">
      <c r="B7" s="2">
        <v>2020</v>
      </c>
      <c r="C7" s="3" t="s">
        <v>54</v>
      </c>
      <c r="D7" s="3">
        <v>0</v>
      </c>
      <c r="E7" s="3">
        <v>0</v>
      </c>
      <c r="F7" s="3">
        <v>0</v>
      </c>
      <c r="G7" s="3">
        <v>0</v>
      </c>
      <c r="H7" s="29">
        <f>D7-IF(J7="Summer",E7,IF(J7="Flat",G7,F7))</f>
        <v>0</v>
      </c>
      <c r="J7" t="str">
        <f>IF(ISNUMBER(FIND("_W",C7)),"Winter",IF(OR(ISNUMBER(FIND("_COBFL",C7)),ISNUMBER(FIND("_MDCFL",C7))),"Flat","Summer"))</f>
        <v>Summer</v>
      </c>
      <c r="M7" s="8" t="s">
        <v>2</v>
      </c>
      <c r="N7" s="54" t="s">
        <v>10</v>
      </c>
      <c r="O7" s="54" t="s">
        <v>25</v>
      </c>
      <c r="P7" s="54" t="s">
        <v>26</v>
      </c>
      <c r="Q7" s="54" t="s">
        <v>27</v>
      </c>
      <c r="R7" s="54" t="s">
        <v>11</v>
      </c>
      <c r="S7" s="54" t="s">
        <v>28</v>
      </c>
      <c r="T7" s="54" t="s">
        <v>29</v>
      </c>
      <c r="U7" s="54" t="s">
        <v>30</v>
      </c>
      <c r="V7" s="9" t="s">
        <v>12</v>
      </c>
      <c r="W7" s="9" t="s">
        <v>31</v>
      </c>
      <c r="X7" s="9" t="s">
        <v>64</v>
      </c>
      <c r="Y7" s="9" t="s">
        <v>15</v>
      </c>
      <c r="Z7" s="9" t="s">
        <v>15</v>
      </c>
      <c r="AA7" s="9" t="s">
        <v>13</v>
      </c>
      <c r="AB7" s="9" t="s">
        <v>14</v>
      </c>
      <c r="AC7" s="9" t="s">
        <v>32</v>
      </c>
    </row>
    <row r="8" spans="1:29" x14ac:dyDescent="0.25">
      <c r="B8" s="4">
        <v>2020</v>
      </c>
      <c r="C8" s="5" t="s">
        <v>55</v>
      </c>
      <c r="D8" s="5">
        <v>219.45</v>
      </c>
      <c r="E8" s="5">
        <v>13.796462264150945</v>
      </c>
      <c r="F8" s="5">
        <v>0</v>
      </c>
      <c r="G8" s="5">
        <v>0</v>
      </c>
      <c r="H8" s="30">
        <f t="shared" ref="H8:H16" si="0">D8-IF(J8="Summer",E8,IF(J8="Flat",G8,F8))</f>
        <v>205.65353773584906</v>
      </c>
      <c r="J8" t="str">
        <f t="shared" ref="J8:J16" si="1">IF(ISNUMBER(FIND("_W",C8)),"Winter",IF(OR(ISNUMBER(FIND("_COBFL",C8)),ISNUMBER(FIND("_MDCFL",C8))),"Flat","Summer"))</f>
        <v>Summer</v>
      </c>
      <c r="M8" s="61">
        <v>2019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997.76199999999994</v>
      </c>
      <c r="T8" s="63">
        <v>151.44499999999999</v>
      </c>
      <c r="U8" s="63">
        <v>0</v>
      </c>
      <c r="V8" s="63">
        <f>SUM(Displacement!BD10:BK10)</f>
        <v>0</v>
      </c>
      <c r="W8" s="63">
        <v>0</v>
      </c>
      <c r="X8" s="63">
        <f>SUM(Displacement!AS10:AX10)</f>
        <v>0</v>
      </c>
      <c r="Y8" s="63">
        <f>SUM(Displacement!BB10:BC10)</f>
        <v>0</v>
      </c>
      <c r="Z8" s="63">
        <f>SUM(Displacement!AY10:BA10)</f>
        <v>0</v>
      </c>
      <c r="AA8" s="63">
        <v>2.2600000000000002</v>
      </c>
      <c r="AB8" s="63">
        <v>2.2600000000000002</v>
      </c>
      <c r="AC8" s="63">
        <v>0</v>
      </c>
    </row>
    <row r="9" spans="1:29" x14ac:dyDescent="0.25">
      <c r="B9" s="4">
        <v>2020</v>
      </c>
      <c r="C9" s="5" t="s">
        <v>56</v>
      </c>
      <c r="D9" s="5">
        <v>100</v>
      </c>
      <c r="E9" s="5">
        <v>0</v>
      </c>
      <c r="F9" s="5">
        <v>0</v>
      </c>
      <c r="G9" s="5">
        <v>0</v>
      </c>
      <c r="H9" s="30">
        <f t="shared" si="0"/>
        <v>100</v>
      </c>
      <c r="J9" t="str">
        <f t="shared" si="1"/>
        <v>Summer</v>
      </c>
      <c r="M9" s="61">
        <f>M8+1</f>
        <v>2020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719.45</v>
      </c>
      <c r="T9" s="64">
        <v>130.95999999999998</v>
      </c>
      <c r="U9" s="64">
        <v>0</v>
      </c>
      <c r="V9" s="64">
        <f>SUM(Displacement!BD11:BK11)</f>
        <v>0</v>
      </c>
      <c r="W9" s="64">
        <v>0</v>
      </c>
      <c r="X9" s="64">
        <f>SUM(Displacement!AS11:AX11)</f>
        <v>0</v>
      </c>
      <c r="Y9" s="64">
        <f>SUM(Displacement!BB11:BC11)</f>
        <v>0</v>
      </c>
      <c r="Z9" s="64">
        <f>SUM(Displacement!AY11:BA11)</f>
        <v>0</v>
      </c>
      <c r="AA9" s="64">
        <v>14.624250000000002</v>
      </c>
      <c r="AB9" s="64">
        <v>14.624250000000002</v>
      </c>
      <c r="AC9" s="64">
        <v>0</v>
      </c>
    </row>
    <row r="10" spans="1:29" x14ac:dyDescent="0.25">
      <c r="B10" s="4">
        <v>2020</v>
      </c>
      <c r="C10" s="5" t="s">
        <v>57</v>
      </c>
      <c r="D10" s="5">
        <v>0</v>
      </c>
      <c r="E10" s="5">
        <v>0</v>
      </c>
      <c r="F10" s="5">
        <v>0</v>
      </c>
      <c r="G10" s="5">
        <v>0</v>
      </c>
      <c r="H10" s="30">
        <f t="shared" si="0"/>
        <v>0</v>
      </c>
      <c r="J10" t="str">
        <f t="shared" si="1"/>
        <v>Summer</v>
      </c>
      <c r="M10" s="61">
        <f t="shared" ref="M10:M27" si="2">M9+1</f>
        <v>2021</v>
      </c>
      <c r="N10" s="64">
        <v>0</v>
      </c>
      <c r="O10" s="64">
        <v>0</v>
      </c>
      <c r="P10" s="64">
        <v>159.19999999999999</v>
      </c>
      <c r="Q10" s="64">
        <v>0</v>
      </c>
      <c r="R10" s="64">
        <v>0</v>
      </c>
      <c r="S10" s="64">
        <v>493</v>
      </c>
      <c r="T10" s="64">
        <v>268.48</v>
      </c>
      <c r="U10" s="64">
        <v>0</v>
      </c>
      <c r="V10" s="64">
        <f>SUM(Displacement!BD12:BK12)</f>
        <v>0</v>
      </c>
      <c r="W10" s="64">
        <v>0</v>
      </c>
      <c r="X10" s="64">
        <f>SUM(Displacement!AS12:AX12)</f>
        <v>0</v>
      </c>
      <c r="Y10" s="64">
        <f>SUM(Displacement!BB12:BC12)</f>
        <v>0</v>
      </c>
      <c r="Z10" s="64">
        <f>SUM(Displacement!AY12:BA12)</f>
        <v>0</v>
      </c>
      <c r="AA10" s="64">
        <v>22.009206500000001</v>
      </c>
      <c r="AB10" s="64">
        <v>22.009206500000001</v>
      </c>
      <c r="AC10" s="64">
        <v>0</v>
      </c>
    </row>
    <row r="11" spans="1:29" x14ac:dyDescent="0.25">
      <c r="B11" s="4">
        <v>2020</v>
      </c>
      <c r="C11" s="5" t="s">
        <v>58</v>
      </c>
      <c r="D11" s="5">
        <v>400</v>
      </c>
      <c r="E11" s="5">
        <v>0</v>
      </c>
      <c r="F11" s="5">
        <v>0</v>
      </c>
      <c r="G11" s="5">
        <v>0</v>
      </c>
      <c r="H11" s="30">
        <f t="shared" si="0"/>
        <v>400</v>
      </c>
      <c r="J11" t="str">
        <f t="shared" si="1"/>
        <v>Summer</v>
      </c>
      <c r="M11" s="61">
        <f t="shared" si="2"/>
        <v>2022</v>
      </c>
      <c r="N11" s="64">
        <v>0</v>
      </c>
      <c r="O11" s="64">
        <v>0</v>
      </c>
      <c r="P11" s="64">
        <v>223</v>
      </c>
      <c r="Q11" s="64">
        <v>0</v>
      </c>
      <c r="R11" s="64">
        <v>0</v>
      </c>
      <c r="S11" s="64">
        <v>502.68</v>
      </c>
      <c r="T11" s="64">
        <v>303.32</v>
      </c>
      <c r="U11" s="64">
        <v>0</v>
      </c>
      <c r="V11" s="64">
        <f>SUM(Displacement!BD13:BK13)</f>
        <v>0</v>
      </c>
      <c r="W11" s="64">
        <v>0</v>
      </c>
      <c r="X11" s="64">
        <f>SUM(Displacement!AS13:AX13)</f>
        <v>7.2726204304628483</v>
      </c>
      <c r="Y11" s="64">
        <f>SUM(Displacement!BB13:BC13)</f>
        <v>0</v>
      </c>
      <c r="Z11" s="64">
        <f>SUM(Displacement!AY13:BA13)</f>
        <v>0</v>
      </c>
      <c r="AA11" s="64">
        <v>34.241857217499998</v>
      </c>
      <c r="AB11" s="64">
        <v>34.241857217499998</v>
      </c>
      <c r="AC11" s="64">
        <v>0</v>
      </c>
    </row>
    <row r="12" spans="1:29" x14ac:dyDescent="0.25">
      <c r="B12" s="4">
        <v>2020</v>
      </c>
      <c r="C12" s="5" t="s">
        <v>59</v>
      </c>
      <c r="D12" s="5">
        <v>30.36</v>
      </c>
      <c r="E12" s="5">
        <v>0</v>
      </c>
      <c r="F12" s="5">
        <v>13.796462264150945</v>
      </c>
      <c r="G12" s="5">
        <v>0</v>
      </c>
      <c r="H12" s="30">
        <f t="shared" si="0"/>
        <v>16.563537735849053</v>
      </c>
      <c r="J12" t="str">
        <f t="shared" si="1"/>
        <v>Winter</v>
      </c>
      <c r="M12" s="61">
        <f t="shared" si="2"/>
        <v>2023</v>
      </c>
      <c r="N12" s="64">
        <v>0</v>
      </c>
      <c r="O12" s="64">
        <v>0</v>
      </c>
      <c r="P12" s="64">
        <v>226.4</v>
      </c>
      <c r="Q12" s="64">
        <v>0</v>
      </c>
      <c r="R12" s="64">
        <v>69.2</v>
      </c>
      <c r="S12" s="64">
        <v>497.88</v>
      </c>
      <c r="T12" s="64">
        <v>314</v>
      </c>
      <c r="U12" s="64">
        <v>0</v>
      </c>
      <c r="V12" s="64">
        <f>SUM(Displacement!BD14:BK14)</f>
        <v>0</v>
      </c>
      <c r="W12" s="64">
        <v>0</v>
      </c>
      <c r="X12" s="64">
        <f>SUM(Displacement!AS14:AX14)</f>
        <v>7.2726204304628483</v>
      </c>
      <c r="Y12" s="64">
        <f>SUM(Displacement!BB14:BC14)</f>
        <v>0</v>
      </c>
      <c r="Z12" s="64">
        <f>SUM(Displacement!AY14:BA14)</f>
        <v>0</v>
      </c>
      <c r="AA12" s="64">
        <v>337.77923168141257</v>
      </c>
      <c r="AB12" s="64">
        <v>314</v>
      </c>
      <c r="AC12" s="64">
        <v>0</v>
      </c>
    </row>
    <row r="13" spans="1:29" x14ac:dyDescent="0.25">
      <c r="B13" s="4">
        <v>2020</v>
      </c>
      <c r="C13" s="5" t="s">
        <v>60</v>
      </c>
      <c r="D13" s="5">
        <v>0</v>
      </c>
      <c r="E13" s="5">
        <v>0</v>
      </c>
      <c r="F13" s="5">
        <v>0</v>
      </c>
      <c r="G13" s="5">
        <v>0</v>
      </c>
      <c r="H13" s="30">
        <f t="shared" si="0"/>
        <v>0</v>
      </c>
      <c r="J13" t="str">
        <f t="shared" si="1"/>
        <v>Winter</v>
      </c>
      <c r="M13" s="61">
        <f t="shared" si="2"/>
        <v>2024</v>
      </c>
      <c r="N13" s="64">
        <v>0</v>
      </c>
      <c r="O13" s="64">
        <v>0</v>
      </c>
      <c r="P13" s="64">
        <v>2380.4</v>
      </c>
      <c r="Q13" s="64">
        <v>0</v>
      </c>
      <c r="R13" s="64">
        <v>1989.2</v>
      </c>
      <c r="S13" s="64">
        <v>130.94999999999999</v>
      </c>
      <c r="T13" s="64">
        <v>44.274999999999999</v>
      </c>
      <c r="U13" s="64">
        <v>0</v>
      </c>
      <c r="V13" s="64">
        <f>SUM(Displacement!BD15:BK15)</f>
        <v>0</v>
      </c>
      <c r="W13" s="64">
        <v>0</v>
      </c>
      <c r="X13" s="64">
        <f>SUM(Displacement!AS15:AX15)</f>
        <v>1097.45297192063</v>
      </c>
      <c r="Y13" s="64">
        <f>SUM(Displacement!BB15:BC15)</f>
        <v>0</v>
      </c>
      <c r="Z13" s="64">
        <f>SUM(Displacement!AY15:BA15)</f>
        <v>35.890360814280804</v>
      </c>
      <c r="AA13" s="64">
        <v>0</v>
      </c>
      <c r="AB13" s="64">
        <v>0</v>
      </c>
      <c r="AC13" s="64">
        <v>0</v>
      </c>
    </row>
    <row r="14" spans="1:29" x14ac:dyDescent="0.25">
      <c r="B14" s="4">
        <v>2020</v>
      </c>
      <c r="C14" s="5" t="s">
        <v>61</v>
      </c>
      <c r="D14" s="5">
        <v>0</v>
      </c>
      <c r="E14" s="5">
        <v>0</v>
      </c>
      <c r="F14" s="5">
        <v>0</v>
      </c>
      <c r="G14" s="5">
        <v>0</v>
      </c>
      <c r="H14" s="30">
        <f t="shared" si="0"/>
        <v>0</v>
      </c>
      <c r="J14" t="str">
        <f t="shared" si="1"/>
        <v>Flat</v>
      </c>
      <c r="M14" s="61">
        <f t="shared" si="2"/>
        <v>2025</v>
      </c>
      <c r="N14" s="64">
        <v>0</v>
      </c>
      <c r="O14" s="64">
        <v>0</v>
      </c>
      <c r="P14" s="64">
        <v>2380.4</v>
      </c>
      <c r="Q14" s="64">
        <v>0</v>
      </c>
      <c r="R14" s="64">
        <v>1989.2</v>
      </c>
      <c r="S14" s="64">
        <v>126.44500000000001</v>
      </c>
      <c r="T14" s="64">
        <v>50.8</v>
      </c>
      <c r="U14" s="64">
        <v>0</v>
      </c>
      <c r="V14" s="64">
        <f>SUM(Displacement!BD16:BK16)</f>
        <v>0</v>
      </c>
      <c r="W14" s="64">
        <v>0</v>
      </c>
      <c r="X14" s="64">
        <f>SUM(Displacement!AS16:AX16)</f>
        <v>1097.45297192063</v>
      </c>
      <c r="Y14" s="64">
        <f>SUM(Displacement!BB16:BC16)</f>
        <v>0</v>
      </c>
      <c r="Z14" s="64">
        <f>SUM(Displacement!AY16:BA16)</f>
        <v>35.890360814280804</v>
      </c>
      <c r="AA14" s="64">
        <v>0</v>
      </c>
      <c r="AB14" s="64">
        <v>0</v>
      </c>
      <c r="AC14" s="64">
        <v>0</v>
      </c>
    </row>
    <row r="15" spans="1:29" x14ac:dyDescent="0.25">
      <c r="B15" s="4">
        <v>2020</v>
      </c>
      <c r="C15" s="5" t="s">
        <v>62</v>
      </c>
      <c r="D15" s="5">
        <v>100.6</v>
      </c>
      <c r="E15" s="5">
        <v>0</v>
      </c>
      <c r="F15" s="5">
        <v>0</v>
      </c>
      <c r="G15" s="5">
        <v>0</v>
      </c>
      <c r="H15" s="30">
        <f t="shared" si="0"/>
        <v>100.6</v>
      </c>
      <c r="J15" t="str">
        <f t="shared" si="1"/>
        <v>Winter</v>
      </c>
      <c r="M15" s="61">
        <f t="shared" si="2"/>
        <v>2026</v>
      </c>
      <c r="N15" s="64">
        <v>184.9</v>
      </c>
      <c r="O15" s="64">
        <v>0</v>
      </c>
      <c r="P15" s="64">
        <v>2380.4</v>
      </c>
      <c r="Q15" s="64">
        <v>0</v>
      </c>
      <c r="R15" s="64">
        <v>1989.2</v>
      </c>
      <c r="S15" s="64">
        <v>191.24</v>
      </c>
      <c r="T15" s="64">
        <v>52.575000000000003</v>
      </c>
      <c r="U15" s="64">
        <v>0</v>
      </c>
      <c r="V15" s="64">
        <f>SUM(Displacement!BD17:BK17)</f>
        <v>0</v>
      </c>
      <c r="W15" s="64">
        <v>0</v>
      </c>
      <c r="X15" s="64">
        <f>SUM(Displacement!AS17:AX17)</f>
        <v>1097.45297192063</v>
      </c>
      <c r="Y15" s="64">
        <f>SUM(Displacement!BB17:BC17)</f>
        <v>0</v>
      </c>
      <c r="Z15" s="64">
        <f>SUM(Displacement!AY17:BA17)</f>
        <v>35.890360814280804</v>
      </c>
      <c r="AA15" s="64">
        <v>0</v>
      </c>
      <c r="AB15" s="64">
        <v>0</v>
      </c>
      <c r="AC15" s="64">
        <v>0</v>
      </c>
    </row>
    <row r="16" spans="1:29" x14ac:dyDescent="0.25">
      <c r="B16" s="53">
        <v>2020</v>
      </c>
      <c r="C16" s="51" t="s">
        <v>63</v>
      </c>
      <c r="D16" s="51">
        <v>0</v>
      </c>
      <c r="E16" s="51">
        <v>0</v>
      </c>
      <c r="F16" s="51">
        <v>0</v>
      </c>
      <c r="G16" s="51">
        <v>0</v>
      </c>
      <c r="H16" s="46">
        <f t="shared" si="0"/>
        <v>0</v>
      </c>
      <c r="J16" t="str">
        <f t="shared" si="1"/>
        <v>Flat</v>
      </c>
      <c r="M16" s="61">
        <f t="shared" si="2"/>
        <v>2027</v>
      </c>
      <c r="N16" s="64">
        <v>184.9</v>
      </c>
      <c r="O16" s="64">
        <v>0</v>
      </c>
      <c r="P16" s="64">
        <v>2380.4</v>
      </c>
      <c r="Q16" s="64">
        <v>0</v>
      </c>
      <c r="R16" s="64">
        <v>1989.2</v>
      </c>
      <c r="S16" s="64">
        <v>264</v>
      </c>
      <c r="T16" s="64">
        <v>99.65</v>
      </c>
      <c r="U16" s="64">
        <v>0</v>
      </c>
      <c r="V16" s="64">
        <f>SUM(Displacement!BD18:BK18)</f>
        <v>0</v>
      </c>
      <c r="W16" s="64">
        <v>0</v>
      </c>
      <c r="X16" s="64">
        <f>SUM(Displacement!AS18:AX18)</f>
        <v>1097.45297192063</v>
      </c>
      <c r="Y16" s="64">
        <f>SUM(Displacement!BB18:BC18)</f>
        <v>0</v>
      </c>
      <c r="Z16" s="64">
        <f>SUM(Displacement!AY18:BA18)</f>
        <v>35.890360814280804</v>
      </c>
      <c r="AA16" s="64">
        <v>0</v>
      </c>
      <c r="AB16" s="64">
        <v>0</v>
      </c>
      <c r="AC16" s="64">
        <v>0</v>
      </c>
    </row>
    <row r="17" spans="2:29" x14ac:dyDescent="0.25">
      <c r="B17" s="2">
        <v>2021</v>
      </c>
      <c r="C17" s="3" t="s">
        <v>54</v>
      </c>
      <c r="D17" s="3">
        <v>0</v>
      </c>
      <c r="E17" s="3">
        <v>0</v>
      </c>
      <c r="F17" s="3">
        <v>0</v>
      </c>
      <c r="G17" s="3">
        <v>0</v>
      </c>
      <c r="H17" s="29">
        <f>D17-IF(J17="Summer",E17,IF(J17="Flat",G17,F17))</f>
        <v>0</v>
      </c>
      <c r="J17" t="str">
        <f>IF(ISNUMBER(FIND("_W",C17)),"Winter",IF(OR(ISNUMBER(FIND("_COBFL",C17)),ISNUMBER(FIND("_MDCFL",C17))),"Flat","Summer"))</f>
        <v>Summer</v>
      </c>
      <c r="M17" s="61">
        <f t="shared" si="2"/>
        <v>2028</v>
      </c>
      <c r="N17" s="64">
        <v>184.9</v>
      </c>
      <c r="O17" s="64">
        <v>175.4447653429603</v>
      </c>
      <c r="P17" s="64">
        <v>2380.4</v>
      </c>
      <c r="Q17" s="64">
        <v>0</v>
      </c>
      <c r="R17" s="64">
        <v>1989.2</v>
      </c>
      <c r="S17" s="64">
        <v>1162.54</v>
      </c>
      <c r="T17" s="64">
        <v>231.56</v>
      </c>
      <c r="U17" s="64">
        <v>0</v>
      </c>
      <c r="V17" s="64">
        <f>SUM(Displacement!BD19:BK19)</f>
        <v>0</v>
      </c>
      <c r="W17" s="64">
        <v>0</v>
      </c>
      <c r="X17" s="64">
        <f>SUM(Displacement!AS19:AX19)</f>
        <v>1097.45297192063</v>
      </c>
      <c r="Y17" s="64">
        <f>SUM(Displacement!BB19:BC19)</f>
        <v>0</v>
      </c>
      <c r="Z17" s="64">
        <f>SUM(Displacement!AY19:BA19)</f>
        <v>35.890360814280804</v>
      </c>
      <c r="AA17" s="64">
        <v>0</v>
      </c>
      <c r="AB17" s="64">
        <v>0</v>
      </c>
      <c r="AC17" s="64">
        <v>0</v>
      </c>
    </row>
    <row r="18" spans="2:29" x14ac:dyDescent="0.25">
      <c r="B18" s="4">
        <v>2021</v>
      </c>
      <c r="C18" s="5" t="s">
        <v>55</v>
      </c>
      <c r="D18" s="5">
        <v>200</v>
      </c>
      <c r="E18" s="5">
        <v>20.763402358490566</v>
      </c>
      <c r="F18" s="5">
        <v>0</v>
      </c>
      <c r="G18" s="5">
        <v>0</v>
      </c>
      <c r="H18" s="30">
        <f t="shared" ref="H18:H26" si="3">D18-IF(J18="Summer",E18,IF(J18="Flat",G18,F18))</f>
        <v>179.23659764150943</v>
      </c>
      <c r="J18" t="str">
        <f t="shared" ref="J18:J26" si="4">IF(ISNUMBER(FIND("_W",C18)),"Winter",IF(OR(ISNUMBER(FIND("_COBFL",C18)),ISNUMBER(FIND("_MDCFL",C18))),"Flat","Summer"))</f>
        <v>Summer</v>
      </c>
      <c r="M18" s="61">
        <f t="shared" si="2"/>
        <v>2029</v>
      </c>
      <c r="N18" s="64">
        <v>184.9</v>
      </c>
      <c r="O18" s="64">
        <v>607.71162454873649</v>
      </c>
      <c r="P18" s="64">
        <v>2739.8</v>
      </c>
      <c r="Q18" s="64">
        <v>21.3</v>
      </c>
      <c r="R18" s="64">
        <v>1989.2</v>
      </c>
      <c r="S18" s="64">
        <v>1349.125</v>
      </c>
      <c r="T18" s="64">
        <v>222.2</v>
      </c>
      <c r="U18" s="64">
        <v>25.875</v>
      </c>
      <c r="V18" s="64">
        <f>SUM(Displacement!BD20:BK20)</f>
        <v>0</v>
      </c>
      <c r="W18" s="64">
        <v>0</v>
      </c>
      <c r="X18" s="64">
        <f>SUM(Displacement!AS20:AX20)</f>
        <v>1097.45297192063</v>
      </c>
      <c r="Y18" s="64">
        <f>SUM(Displacement!BB20:BC20)</f>
        <v>0</v>
      </c>
      <c r="Z18" s="64">
        <f>SUM(Displacement!AY20:BA20)</f>
        <v>35.890360814280804</v>
      </c>
      <c r="AA18" s="64">
        <v>0</v>
      </c>
      <c r="AB18" s="64">
        <v>0</v>
      </c>
      <c r="AC18" s="64">
        <v>0</v>
      </c>
    </row>
    <row r="19" spans="2:29" x14ac:dyDescent="0.25">
      <c r="B19" s="4">
        <v>2021</v>
      </c>
      <c r="C19" s="5" t="s">
        <v>56</v>
      </c>
      <c r="D19" s="5">
        <v>100</v>
      </c>
      <c r="E19" s="5">
        <v>0</v>
      </c>
      <c r="F19" s="5">
        <v>0</v>
      </c>
      <c r="G19" s="5">
        <v>0</v>
      </c>
      <c r="H19" s="30">
        <f t="shared" si="3"/>
        <v>100</v>
      </c>
      <c r="J19" t="str">
        <f t="shared" si="4"/>
        <v>Summer</v>
      </c>
      <c r="M19" s="61">
        <f t="shared" si="2"/>
        <v>2030</v>
      </c>
      <c r="N19" s="64">
        <v>554.70000000000005</v>
      </c>
      <c r="O19" s="64">
        <v>607.71162454873649</v>
      </c>
      <c r="P19" s="64">
        <v>3239.7999999999997</v>
      </c>
      <c r="Q19" s="64">
        <v>21.3</v>
      </c>
      <c r="R19" s="64">
        <v>3028.7999999999997</v>
      </c>
      <c r="S19" s="64">
        <v>1199.28</v>
      </c>
      <c r="T19" s="64">
        <v>172.97000000000003</v>
      </c>
      <c r="U19" s="64">
        <v>74.349999999999994</v>
      </c>
      <c r="V19" s="64">
        <f>SUM(Displacement!BD21:BK21)</f>
        <v>0</v>
      </c>
      <c r="W19" s="64">
        <v>0</v>
      </c>
      <c r="X19" s="64">
        <f>SUM(Displacement!AS21:AX21)</f>
        <v>1097.45297192063</v>
      </c>
      <c r="Y19" s="64">
        <f>SUM(Displacement!BB21:BC21)</f>
        <v>0</v>
      </c>
      <c r="Z19" s="64">
        <f>SUM(Displacement!AY21:BA21)</f>
        <v>35.890360814280804</v>
      </c>
      <c r="AA19" s="64">
        <v>0</v>
      </c>
      <c r="AB19" s="64">
        <v>0</v>
      </c>
      <c r="AC19" s="64">
        <v>0</v>
      </c>
    </row>
    <row r="20" spans="2:29" x14ac:dyDescent="0.25">
      <c r="B20" s="4">
        <v>2021</v>
      </c>
      <c r="C20" s="5" t="s">
        <v>57</v>
      </c>
      <c r="D20" s="5">
        <v>0</v>
      </c>
      <c r="E20" s="5">
        <v>0</v>
      </c>
      <c r="F20" s="5">
        <v>0</v>
      </c>
      <c r="G20" s="5">
        <v>0</v>
      </c>
      <c r="H20" s="30">
        <f t="shared" si="3"/>
        <v>0</v>
      </c>
      <c r="J20" t="str">
        <f t="shared" si="4"/>
        <v>Summer</v>
      </c>
      <c r="M20" s="61">
        <f t="shared" si="2"/>
        <v>2031</v>
      </c>
      <c r="N20" s="64">
        <v>554.70000000000005</v>
      </c>
      <c r="O20" s="64">
        <v>637.71162454873649</v>
      </c>
      <c r="P20" s="64">
        <v>3239.7999999999997</v>
      </c>
      <c r="Q20" s="64">
        <v>21.3</v>
      </c>
      <c r="R20" s="64">
        <v>3028.7999999999997</v>
      </c>
      <c r="S20" s="64">
        <v>1165.115</v>
      </c>
      <c r="T20" s="64">
        <v>191.99</v>
      </c>
      <c r="U20" s="64">
        <v>83.674999999999997</v>
      </c>
      <c r="V20" s="64">
        <f>SUM(Displacement!BD22:BK22)</f>
        <v>0</v>
      </c>
      <c r="W20" s="64">
        <v>0</v>
      </c>
      <c r="X20" s="64">
        <f>SUM(Displacement!AS22:AX22)</f>
        <v>1097.45297192063</v>
      </c>
      <c r="Y20" s="64">
        <f>SUM(Displacement!BB22:BC22)</f>
        <v>0</v>
      </c>
      <c r="Z20" s="64">
        <f>SUM(Displacement!AY22:BA22)</f>
        <v>35.890360814280804</v>
      </c>
      <c r="AA20" s="64">
        <v>0</v>
      </c>
      <c r="AB20" s="64">
        <v>0</v>
      </c>
      <c r="AC20" s="64">
        <v>0</v>
      </c>
    </row>
    <row r="21" spans="2:29" x14ac:dyDescent="0.25">
      <c r="B21" s="4">
        <v>2021</v>
      </c>
      <c r="C21" s="5" t="s">
        <v>58</v>
      </c>
      <c r="D21" s="5">
        <v>193</v>
      </c>
      <c r="E21" s="5">
        <v>0</v>
      </c>
      <c r="F21" s="5">
        <v>0</v>
      </c>
      <c r="G21" s="5">
        <v>0</v>
      </c>
      <c r="H21" s="30">
        <f t="shared" si="3"/>
        <v>193</v>
      </c>
      <c r="J21" t="str">
        <f t="shared" si="4"/>
        <v>Summer</v>
      </c>
      <c r="M21" s="61">
        <f t="shared" si="2"/>
        <v>2032</v>
      </c>
      <c r="N21" s="64">
        <v>554.70000000000005</v>
      </c>
      <c r="O21" s="64">
        <v>757.71162454873649</v>
      </c>
      <c r="P21" s="64">
        <v>3239.7999999999997</v>
      </c>
      <c r="Q21" s="64">
        <v>81.7</v>
      </c>
      <c r="R21" s="64">
        <v>3028.7999999999997</v>
      </c>
      <c r="S21" s="64">
        <v>1116.46</v>
      </c>
      <c r="T21" s="64">
        <v>128.03</v>
      </c>
      <c r="U21" s="64">
        <v>164.85</v>
      </c>
      <c r="V21" s="64">
        <f>SUM(Displacement!BD23:BK23)</f>
        <v>0</v>
      </c>
      <c r="W21" s="64">
        <v>0</v>
      </c>
      <c r="X21" s="64">
        <f>SUM(Displacement!AS23:AX23)</f>
        <v>1097.45297192063</v>
      </c>
      <c r="Y21" s="64">
        <f>SUM(Displacement!BB23:BC23)</f>
        <v>0</v>
      </c>
      <c r="Z21" s="64">
        <f>SUM(Displacement!AY23:BA23)</f>
        <v>35.890360814280804</v>
      </c>
      <c r="AA21" s="64">
        <v>0</v>
      </c>
      <c r="AB21" s="64">
        <v>0</v>
      </c>
      <c r="AC21" s="64">
        <v>0</v>
      </c>
    </row>
    <row r="22" spans="2:29" x14ac:dyDescent="0.25">
      <c r="B22" s="4">
        <v>2021</v>
      </c>
      <c r="C22" s="5" t="s">
        <v>60</v>
      </c>
      <c r="D22" s="5">
        <v>0</v>
      </c>
      <c r="E22" s="5">
        <v>0</v>
      </c>
      <c r="F22" s="5">
        <v>0</v>
      </c>
      <c r="G22" s="5">
        <v>0</v>
      </c>
      <c r="H22" s="30">
        <f t="shared" si="3"/>
        <v>0</v>
      </c>
      <c r="J22" t="str">
        <f t="shared" si="4"/>
        <v>Winter</v>
      </c>
      <c r="M22" s="61">
        <f t="shared" si="2"/>
        <v>2033</v>
      </c>
      <c r="N22" s="64">
        <v>554.70000000000005</v>
      </c>
      <c r="O22" s="64">
        <v>757.71162454873649</v>
      </c>
      <c r="P22" s="64">
        <v>3714.7999999999997</v>
      </c>
      <c r="Q22" s="64">
        <v>81.7</v>
      </c>
      <c r="R22" s="64">
        <v>3028.7999999999997</v>
      </c>
      <c r="S22" s="64">
        <v>1243.915</v>
      </c>
      <c r="T22" s="64">
        <v>62.76</v>
      </c>
      <c r="U22" s="64">
        <v>128.77500000000001</v>
      </c>
      <c r="V22" s="64">
        <f>SUM(Displacement!BD24:BK24)</f>
        <v>0</v>
      </c>
      <c r="W22" s="64">
        <v>0</v>
      </c>
      <c r="X22" s="64">
        <f>SUM(Displacement!AS24:AX24)</f>
        <v>1097.45297192063</v>
      </c>
      <c r="Y22" s="64">
        <f>SUM(Displacement!BB24:BC24)</f>
        <v>0</v>
      </c>
      <c r="Z22" s="64">
        <f>SUM(Displacement!AY24:BA24)</f>
        <v>35.890360814280804</v>
      </c>
      <c r="AA22" s="64">
        <v>0</v>
      </c>
      <c r="AB22" s="64">
        <v>0</v>
      </c>
      <c r="AC22" s="64">
        <v>0</v>
      </c>
    </row>
    <row r="23" spans="2:29" x14ac:dyDescent="0.25">
      <c r="B23" s="4">
        <v>2021</v>
      </c>
      <c r="C23" s="5" t="s">
        <v>59</v>
      </c>
      <c r="D23" s="5">
        <v>100</v>
      </c>
      <c r="E23" s="5">
        <v>0</v>
      </c>
      <c r="F23" s="5">
        <v>20.763402358490566</v>
      </c>
      <c r="G23" s="5">
        <v>0</v>
      </c>
      <c r="H23" s="30">
        <f t="shared" si="3"/>
        <v>79.236597641509434</v>
      </c>
      <c r="J23" t="str">
        <f t="shared" si="4"/>
        <v>Winter</v>
      </c>
      <c r="M23" s="61">
        <f t="shared" si="2"/>
        <v>2034</v>
      </c>
      <c r="N23" s="64">
        <v>554.70000000000005</v>
      </c>
      <c r="O23" s="64">
        <v>757.71162454873649</v>
      </c>
      <c r="P23" s="64">
        <v>3714.7999999999997</v>
      </c>
      <c r="Q23" s="64">
        <v>81.7</v>
      </c>
      <c r="R23" s="64">
        <v>3028.7999999999997</v>
      </c>
      <c r="S23" s="64">
        <v>1165.75</v>
      </c>
      <c r="T23" s="64">
        <v>0</v>
      </c>
      <c r="U23" s="64">
        <v>209.25</v>
      </c>
      <c r="V23" s="64">
        <f>SUM(Displacement!BD25:BK25)</f>
        <v>0</v>
      </c>
      <c r="W23" s="64">
        <v>0</v>
      </c>
      <c r="X23" s="64">
        <f>SUM(Displacement!AS25:AX25)</f>
        <v>1097.45297192063</v>
      </c>
      <c r="Y23" s="64">
        <f>SUM(Displacement!BB25:BC25)</f>
        <v>0</v>
      </c>
      <c r="Z23" s="64">
        <f>SUM(Displacement!AY25:BA25)</f>
        <v>35.890360814280804</v>
      </c>
      <c r="AA23" s="64">
        <v>0</v>
      </c>
      <c r="AB23" s="64">
        <v>0</v>
      </c>
      <c r="AC23" s="64">
        <v>0</v>
      </c>
    </row>
    <row r="24" spans="2:29" x14ac:dyDescent="0.25">
      <c r="B24" s="4">
        <v>2021</v>
      </c>
      <c r="C24" s="5" t="s">
        <v>61</v>
      </c>
      <c r="D24" s="5">
        <v>0</v>
      </c>
      <c r="E24" s="5">
        <v>0</v>
      </c>
      <c r="F24" s="5">
        <v>0</v>
      </c>
      <c r="G24" s="5">
        <v>0</v>
      </c>
      <c r="H24" s="30">
        <f t="shared" si="3"/>
        <v>0</v>
      </c>
      <c r="J24" t="str">
        <f t="shared" si="4"/>
        <v>Flat</v>
      </c>
      <c r="M24" s="61">
        <f t="shared" si="2"/>
        <v>2035</v>
      </c>
      <c r="N24" s="64">
        <v>554.70000000000005</v>
      </c>
      <c r="O24" s="64">
        <v>757.71162454873649</v>
      </c>
      <c r="P24" s="64">
        <v>3714.7999999999997</v>
      </c>
      <c r="Q24" s="64">
        <v>81.7</v>
      </c>
      <c r="R24" s="64">
        <v>3028.7999999999997</v>
      </c>
      <c r="S24" s="64">
        <v>1160.7550000000001</v>
      </c>
      <c r="T24" s="64">
        <v>35.4</v>
      </c>
      <c r="U24" s="64">
        <v>213.72</v>
      </c>
      <c r="V24" s="64">
        <f>SUM(Displacement!BD26:BK26)</f>
        <v>0</v>
      </c>
      <c r="W24" s="64">
        <v>0</v>
      </c>
      <c r="X24" s="64">
        <f>SUM(Displacement!AS26:AX26)</f>
        <v>1097.45297192063</v>
      </c>
      <c r="Y24" s="64">
        <f>SUM(Displacement!BB26:BC26)</f>
        <v>0</v>
      </c>
      <c r="Z24" s="64">
        <f>SUM(Displacement!AY26:BA26)</f>
        <v>35.890360814280804</v>
      </c>
      <c r="AA24" s="64">
        <v>0</v>
      </c>
      <c r="AB24" s="64">
        <v>0</v>
      </c>
      <c r="AC24" s="64">
        <v>0</v>
      </c>
    </row>
    <row r="25" spans="2:29" x14ac:dyDescent="0.25">
      <c r="B25" s="4">
        <v>2021</v>
      </c>
      <c r="C25" s="5" t="s">
        <v>62</v>
      </c>
      <c r="D25" s="5">
        <v>168.48</v>
      </c>
      <c r="E25" s="5">
        <v>0</v>
      </c>
      <c r="F25" s="5">
        <v>0</v>
      </c>
      <c r="G25" s="5">
        <v>0</v>
      </c>
      <c r="H25" s="30">
        <f t="shared" si="3"/>
        <v>168.48</v>
      </c>
      <c r="J25" t="str">
        <f t="shared" si="4"/>
        <v>Winter</v>
      </c>
      <c r="M25" s="61">
        <f t="shared" si="2"/>
        <v>2036</v>
      </c>
      <c r="N25" s="64">
        <v>554.70000000000005</v>
      </c>
      <c r="O25" s="64">
        <v>757.71162454873649</v>
      </c>
      <c r="P25" s="64">
        <v>4134.2</v>
      </c>
      <c r="Q25" s="64">
        <v>81.7</v>
      </c>
      <c r="R25" s="64">
        <v>3028.7999999999997</v>
      </c>
      <c r="S25" s="64">
        <v>1005.88</v>
      </c>
      <c r="T25" s="64">
        <v>0</v>
      </c>
      <c r="U25" s="64">
        <v>270.72000000000003</v>
      </c>
      <c r="V25" s="64">
        <f>SUM(Displacement!BD27:BK27)</f>
        <v>0</v>
      </c>
      <c r="W25" s="64">
        <v>0</v>
      </c>
      <c r="X25" s="64">
        <f>SUM(Displacement!AS27:AX27)</f>
        <v>1097.45297192063</v>
      </c>
      <c r="Y25" s="64">
        <f>SUM(Displacement!BB27:BC27)</f>
        <v>0</v>
      </c>
      <c r="Z25" s="64">
        <f>SUM(Displacement!AY27:BA27)</f>
        <v>35.890360814280804</v>
      </c>
      <c r="AA25" s="64">
        <v>0</v>
      </c>
      <c r="AB25" s="64">
        <v>0</v>
      </c>
      <c r="AC25" s="64">
        <v>0</v>
      </c>
    </row>
    <row r="26" spans="2:29" x14ac:dyDescent="0.25">
      <c r="B26" s="53">
        <v>2021</v>
      </c>
      <c r="C26" s="51" t="s">
        <v>63</v>
      </c>
      <c r="D26" s="51">
        <v>0</v>
      </c>
      <c r="E26" s="51">
        <v>0</v>
      </c>
      <c r="F26" s="51">
        <v>0</v>
      </c>
      <c r="G26" s="51">
        <v>0</v>
      </c>
      <c r="H26" s="46">
        <f t="shared" si="3"/>
        <v>0</v>
      </c>
      <c r="J26" t="str">
        <f t="shared" si="4"/>
        <v>Flat</v>
      </c>
      <c r="M26" s="61">
        <f t="shared" si="2"/>
        <v>2037</v>
      </c>
      <c r="N26" s="64">
        <v>776.1</v>
      </c>
      <c r="O26" s="64">
        <v>757.71162454873649</v>
      </c>
      <c r="P26" s="64">
        <v>5043.2</v>
      </c>
      <c r="Q26" s="64">
        <v>92.3</v>
      </c>
      <c r="R26" s="64">
        <v>3028.7999999999997</v>
      </c>
      <c r="S26" s="64">
        <v>1031.355</v>
      </c>
      <c r="T26" s="64">
        <v>0</v>
      </c>
      <c r="U26" s="64">
        <v>343.12</v>
      </c>
      <c r="V26" s="64">
        <f>SUM(Displacement!BD28:BK28)</f>
        <v>0</v>
      </c>
      <c r="W26" s="64">
        <v>0</v>
      </c>
      <c r="X26" s="64">
        <f>SUM(Displacement!AS28:AX28)</f>
        <v>1097.45297192063</v>
      </c>
      <c r="Y26" s="64">
        <f>SUM(Displacement!BB28:BC28)</f>
        <v>0</v>
      </c>
      <c r="Z26" s="64">
        <f>SUM(Displacement!AY28:BA28)</f>
        <v>35.890360814280804</v>
      </c>
      <c r="AA26" s="64">
        <v>0</v>
      </c>
      <c r="AB26" s="64">
        <v>0</v>
      </c>
      <c r="AC26" s="64">
        <v>0</v>
      </c>
    </row>
    <row r="27" spans="2:29" x14ac:dyDescent="0.25">
      <c r="B27" s="2">
        <v>2022</v>
      </c>
      <c r="C27" s="3" t="s">
        <v>54</v>
      </c>
      <c r="D27" s="3">
        <v>0</v>
      </c>
      <c r="E27" s="3">
        <v>0</v>
      </c>
      <c r="F27" s="3">
        <v>0</v>
      </c>
      <c r="G27" s="3">
        <v>0</v>
      </c>
      <c r="H27" s="29">
        <f>D27-IF(J27="Summer",E27,IF(J27="Flat",G27,F27))</f>
        <v>0</v>
      </c>
      <c r="J27" t="str">
        <f>IF(ISNUMBER(FIND("_W",C27)),"Winter",IF(OR(ISNUMBER(FIND("_COBFL",C27)),ISNUMBER(FIND("_MDCFL",C27))),"Flat","Summer"))</f>
        <v>Summer</v>
      </c>
      <c r="M27" s="62">
        <f t="shared" si="2"/>
        <v>2038</v>
      </c>
      <c r="N27" s="65">
        <v>776.1</v>
      </c>
      <c r="O27" s="65">
        <v>1357.7116245487364</v>
      </c>
      <c r="P27" s="65">
        <v>5744.9999999999991</v>
      </c>
      <c r="Q27" s="65">
        <v>92.3</v>
      </c>
      <c r="R27" s="65">
        <v>3028.7999999999997</v>
      </c>
      <c r="S27" s="65">
        <v>931.68000000000006</v>
      </c>
      <c r="T27" s="65">
        <v>0</v>
      </c>
      <c r="U27" s="65">
        <v>443.32</v>
      </c>
      <c r="V27" s="65">
        <f>SUM(Displacement!BD29:BK29)</f>
        <v>0</v>
      </c>
      <c r="W27" s="65">
        <v>0</v>
      </c>
      <c r="X27" s="65">
        <f>SUM(Displacement!AS29:AX29)</f>
        <v>1097.45297192063</v>
      </c>
      <c r="Y27" s="65">
        <f>SUM(Displacement!BB29:BC29)</f>
        <v>0</v>
      </c>
      <c r="Z27" s="65">
        <f>SUM(Displacement!AY29:BA29)</f>
        <v>35.890360814280804</v>
      </c>
      <c r="AA27" s="65">
        <v>0</v>
      </c>
      <c r="AB27" s="65">
        <v>0</v>
      </c>
      <c r="AC27" s="65">
        <v>0</v>
      </c>
    </row>
    <row r="28" spans="2:29" x14ac:dyDescent="0.25">
      <c r="B28" s="4">
        <v>2022</v>
      </c>
      <c r="C28" s="5" t="s">
        <v>55</v>
      </c>
      <c r="D28" s="5">
        <v>200</v>
      </c>
      <c r="E28" s="5">
        <v>32.303638884433958</v>
      </c>
      <c r="F28" s="5">
        <v>0</v>
      </c>
      <c r="G28" s="5">
        <v>0</v>
      </c>
      <c r="H28" s="30">
        <f t="shared" ref="H28:H36" si="5">D28-IF(J28="Summer",E28,IF(J28="Flat",G28,F28))</f>
        <v>167.69636111556605</v>
      </c>
      <c r="J28" t="str">
        <f t="shared" ref="J28:J36" si="6">IF(ISNUMBER(FIND("_W",C28)),"Winter",IF(OR(ISNUMBER(FIND("_COBFL",C28)),ISNUMBER(FIND("_MDCFL",C28))),"Flat","Summer"))</f>
        <v>Summer</v>
      </c>
      <c r="M28" s="48"/>
      <c r="N28" s="49"/>
      <c r="O28" s="49"/>
      <c r="P28" s="49"/>
      <c r="Q28" s="49"/>
      <c r="R28" s="49"/>
      <c r="S28" s="49"/>
      <c r="T28" s="49"/>
      <c r="U28" s="49"/>
      <c r="V28" s="50"/>
      <c r="W28" s="50"/>
      <c r="X28" s="50"/>
      <c r="Y28" s="50"/>
      <c r="Z28" s="50"/>
      <c r="AA28" s="50"/>
      <c r="AB28" s="50"/>
      <c r="AC28" s="50"/>
    </row>
    <row r="29" spans="2:29" x14ac:dyDescent="0.25">
      <c r="B29" s="4">
        <v>2022</v>
      </c>
      <c r="C29" s="5" t="s">
        <v>56</v>
      </c>
      <c r="D29" s="5">
        <v>100</v>
      </c>
      <c r="E29" s="5">
        <v>0</v>
      </c>
      <c r="F29" s="5">
        <v>0</v>
      </c>
      <c r="G29" s="5">
        <v>0</v>
      </c>
      <c r="H29" s="30">
        <f t="shared" si="5"/>
        <v>100</v>
      </c>
      <c r="J29" t="str">
        <f t="shared" si="6"/>
        <v>Summer</v>
      </c>
      <c r="M29" s="48"/>
      <c r="N29" s="49"/>
      <c r="O29" s="49"/>
      <c r="P29" s="49"/>
      <c r="Q29" s="49"/>
      <c r="R29" s="49"/>
      <c r="S29" s="49"/>
      <c r="T29" s="49"/>
      <c r="U29" s="49"/>
      <c r="V29" s="50"/>
      <c r="W29" s="50"/>
      <c r="X29" s="50"/>
      <c r="Y29" s="50"/>
      <c r="Z29" s="50"/>
      <c r="AA29" s="50"/>
      <c r="AB29" s="50"/>
      <c r="AC29" s="50"/>
    </row>
    <row r="30" spans="2:29" x14ac:dyDescent="0.25">
      <c r="B30" s="4">
        <v>2022</v>
      </c>
      <c r="C30" s="5" t="s">
        <v>57</v>
      </c>
      <c r="D30" s="5">
        <v>0</v>
      </c>
      <c r="E30" s="5">
        <v>0</v>
      </c>
      <c r="F30" s="5">
        <v>0</v>
      </c>
      <c r="G30" s="5">
        <v>0</v>
      </c>
      <c r="H30" s="30">
        <f t="shared" si="5"/>
        <v>0</v>
      </c>
      <c r="J30" t="str">
        <f t="shared" si="6"/>
        <v>Summer</v>
      </c>
    </row>
    <row r="31" spans="2:29" x14ac:dyDescent="0.25">
      <c r="B31" s="4">
        <v>2022</v>
      </c>
      <c r="C31" s="5" t="s">
        <v>58</v>
      </c>
      <c r="D31" s="5">
        <v>202.68</v>
      </c>
      <c r="E31" s="5">
        <v>0</v>
      </c>
      <c r="F31" s="5">
        <v>0</v>
      </c>
      <c r="G31" s="5">
        <v>0</v>
      </c>
      <c r="H31" s="30">
        <f t="shared" si="5"/>
        <v>202.68</v>
      </c>
      <c r="J31" t="str">
        <f t="shared" si="6"/>
        <v>Summer</v>
      </c>
    </row>
    <row r="32" spans="2:29" x14ac:dyDescent="0.25">
      <c r="B32" s="4">
        <v>2022</v>
      </c>
      <c r="C32" s="5" t="s">
        <v>60</v>
      </c>
      <c r="D32" s="5">
        <v>0</v>
      </c>
      <c r="E32" s="5">
        <v>0</v>
      </c>
      <c r="F32" s="5">
        <v>0</v>
      </c>
      <c r="G32" s="5">
        <v>0</v>
      </c>
      <c r="H32" s="30">
        <f t="shared" si="5"/>
        <v>0</v>
      </c>
      <c r="J32" t="str">
        <f t="shared" si="6"/>
        <v>Winter</v>
      </c>
    </row>
    <row r="33" spans="2:10" x14ac:dyDescent="0.25">
      <c r="B33" s="4">
        <v>2022</v>
      </c>
      <c r="C33" s="5" t="s">
        <v>62</v>
      </c>
      <c r="D33" s="5">
        <v>203.32</v>
      </c>
      <c r="E33" s="5">
        <v>0</v>
      </c>
      <c r="F33" s="5">
        <v>32.303638884433958</v>
      </c>
      <c r="G33" s="5">
        <v>0</v>
      </c>
      <c r="H33" s="30">
        <f t="shared" si="5"/>
        <v>171.01636111556604</v>
      </c>
      <c r="J33" t="str">
        <f t="shared" si="6"/>
        <v>Winter</v>
      </c>
    </row>
    <row r="34" spans="2:10" x14ac:dyDescent="0.25">
      <c r="B34" s="4">
        <v>2022</v>
      </c>
      <c r="C34" s="5" t="s">
        <v>59</v>
      </c>
      <c r="D34" s="5">
        <v>100</v>
      </c>
      <c r="E34" s="5">
        <v>0</v>
      </c>
      <c r="F34" s="5">
        <v>0</v>
      </c>
      <c r="G34" s="5">
        <v>0</v>
      </c>
      <c r="H34" s="30">
        <f t="shared" si="5"/>
        <v>100</v>
      </c>
      <c r="J34" t="str">
        <f t="shared" si="6"/>
        <v>Winter</v>
      </c>
    </row>
    <row r="35" spans="2:10" x14ac:dyDescent="0.25">
      <c r="B35" s="4">
        <v>2022</v>
      </c>
      <c r="C35" s="5" t="s">
        <v>61</v>
      </c>
      <c r="D35" s="5">
        <v>0</v>
      </c>
      <c r="E35" s="5">
        <v>0</v>
      </c>
      <c r="F35" s="5">
        <v>0</v>
      </c>
      <c r="G35" s="5">
        <v>0</v>
      </c>
      <c r="H35" s="30">
        <f t="shared" si="5"/>
        <v>0</v>
      </c>
      <c r="J35" t="str">
        <f t="shared" si="6"/>
        <v>Flat</v>
      </c>
    </row>
    <row r="36" spans="2:10" x14ac:dyDescent="0.25">
      <c r="B36" s="53">
        <v>2022</v>
      </c>
      <c r="C36" s="51" t="s">
        <v>63</v>
      </c>
      <c r="D36" s="51">
        <v>0</v>
      </c>
      <c r="E36" s="51">
        <v>0</v>
      </c>
      <c r="F36" s="51">
        <v>0</v>
      </c>
      <c r="G36" s="51">
        <v>0</v>
      </c>
      <c r="H36" s="46">
        <f t="shared" si="5"/>
        <v>0</v>
      </c>
      <c r="J36" t="str">
        <f t="shared" si="6"/>
        <v>Flat</v>
      </c>
    </row>
    <row r="37" spans="2:10" x14ac:dyDescent="0.25">
      <c r="B37" s="2">
        <v>2023</v>
      </c>
      <c r="C37" s="3" t="s">
        <v>54</v>
      </c>
      <c r="D37" s="3">
        <v>0</v>
      </c>
      <c r="E37" s="3">
        <v>0</v>
      </c>
      <c r="F37" s="3">
        <v>0</v>
      </c>
      <c r="G37" s="3">
        <v>0</v>
      </c>
      <c r="H37" s="29">
        <f>D37-IF(J37="Summer",E37,IF(J37="Flat",G37,F37))</f>
        <v>0</v>
      </c>
      <c r="J37" t="str">
        <f>IF(ISNUMBER(FIND("_W",C37)),"Winter",IF(OR(ISNUMBER(FIND("_COBFL",C37)),ISNUMBER(FIND("_MDCFL",C37))),"Flat","Summer"))</f>
        <v>Summer</v>
      </c>
    </row>
    <row r="38" spans="2:10" x14ac:dyDescent="0.25">
      <c r="B38" s="4">
        <v>2023</v>
      </c>
      <c r="C38" s="5" t="s">
        <v>55</v>
      </c>
      <c r="D38" s="5">
        <v>200</v>
      </c>
      <c r="E38" s="5">
        <v>200</v>
      </c>
      <c r="F38" s="5">
        <v>0</v>
      </c>
      <c r="G38" s="5">
        <v>0</v>
      </c>
      <c r="H38" s="30">
        <f t="shared" ref="H38:H46" si="7">D38-IF(J38="Summer",E38,IF(J38="Flat",G38,F38))</f>
        <v>0</v>
      </c>
      <c r="J38" t="str">
        <f t="shared" ref="J38:J46" si="8">IF(ISNUMBER(FIND("_W",C38)),"Winter",IF(OR(ISNUMBER(FIND("_COBFL",C38)),ISNUMBER(FIND("_MDCFL",C38))),"Flat","Summer"))</f>
        <v>Summer</v>
      </c>
    </row>
    <row r="39" spans="2:10" x14ac:dyDescent="0.25">
      <c r="B39" s="4">
        <v>2023</v>
      </c>
      <c r="C39" s="5" t="s">
        <v>56</v>
      </c>
      <c r="D39" s="5">
        <v>100</v>
      </c>
      <c r="E39" s="5">
        <v>100</v>
      </c>
      <c r="F39" s="5">
        <v>0</v>
      </c>
      <c r="G39" s="5">
        <v>0</v>
      </c>
      <c r="H39" s="30">
        <f t="shared" si="7"/>
        <v>0</v>
      </c>
      <c r="J39" t="str">
        <f t="shared" si="8"/>
        <v>Summer</v>
      </c>
    </row>
    <row r="40" spans="2:10" x14ac:dyDescent="0.25">
      <c r="B40" s="4">
        <v>2023</v>
      </c>
      <c r="C40" s="5" t="s">
        <v>57</v>
      </c>
      <c r="D40" s="5">
        <v>0</v>
      </c>
      <c r="E40" s="5">
        <v>0</v>
      </c>
      <c r="F40" s="5">
        <v>0</v>
      </c>
      <c r="G40" s="5">
        <v>0</v>
      </c>
      <c r="H40" s="30">
        <f t="shared" si="7"/>
        <v>0</v>
      </c>
      <c r="J40" t="str">
        <f t="shared" si="8"/>
        <v>Summer</v>
      </c>
    </row>
    <row r="41" spans="2:10" x14ac:dyDescent="0.25">
      <c r="B41" s="4">
        <v>2023</v>
      </c>
      <c r="C41" s="5" t="s">
        <v>58</v>
      </c>
      <c r="D41" s="5">
        <v>197.88</v>
      </c>
      <c r="E41" s="5">
        <v>18.659652529634457</v>
      </c>
      <c r="F41" s="5">
        <v>0</v>
      </c>
      <c r="G41" s="5">
        <v>0</v>
      </c>
      <c r="H41" s="30">
        <f t="shared" si="7"/>
        <v>179.22034747036554</v>
      </c>
      <c r="J41" t="str">
        <f t="shared" si="8"/>
        <v>Summer</v>
      </c>
    </row>
    <row r="42" spans="2:10" x14ac:dyDescent="0.25">
      <c r="B42" s="4">
        <v>2023</v>
      </c>
      <c r="C42" s="5" t="s">
        <v>60</v>
      </c>
      <c r="D42" s="5">
        <v>0</v>
      </c>
      <c r="E42" s="5">
        <v>0</v>
      </c>
      <c r="F42" s="5">
        <v>0</v>
      </c>
      <c r="G42" s="5">
        <v>0</v>
      </c>
      <c r="H42" s="30">
        <f t="shared" si="7"/>
        <v>0</v>
      </c>
      <c r="J42" t="str">
        <f t="shared" si="8"/>
        <v>Winter</v>
      </c>
    </row>
    <row r="43" spans="2:10" x14ac:dyDescent="0.25">
      <c r="B43" s="4">
        <v>2023</v>
      </c>
      <c r="C43" s="5" t="s">
        <v>62</v>
      </c>
      <c r="D43" s="5">
        <v>314</v>
      </c>
      <c r="E43" s="5">
        <v>0</v>
      </c>
      <c r="F43" s="5">
        <v>296.22641509433959</v>
      </c>
      <c r="G43" s="5">
        <v>0</v>
      </c>
      <c r="H43" s="30">
        <f t="shared" si="7"/>
        <v>17.773584905660414</v>
      </c>
      <c r="J43" t="str">
        <f t="shared" si="8"/>
        <v>Winter</v>
      </c>
    </row>
    <row r="44" spans="2:10" x14ac:dyDescent="0.25">
      <c r="B44" s="4">
        <v>2023</v>
      </c>
      <c r="C44" s="5" t="s">
        <v>59</v>
      </c>
      <c r="D44" s="5">
        <v>0</v>
      </c>
      <c r="E44" s="5">
        <v>0</v>
      </c>
      <c r="F44" s="5">
        <v>0</v>
      </c>
      <c r="G44" s="5">
        <v>0</v>
      </c>
      <c r="H44" s="30">
        <f t="shared" si="7"/>
        <v>0</v>
      </c>
      <c r="J44" t="str">
        <f t="shared" si="8"/>
        <v>Winter</v>
      </c>
    </row>
    <row r="45" spans="2:10" x14ac:dyDescent="0.25">
      <c r="B45" s="4">
        <v>2023</v>
      </c>
      <c r="C45" s="5" t="s">
        <v>61</v>
      </c>
      <c r="D45" s="5">
        <v>0</v>
      </c>
      <c r="E45" s="5">
        <v>0</v>
      </c>
      <c r="F45" s="5">
        <v>0</v>
      </c>
      <c r="G45" s="5">
        <v>0</v>
      </c>
      <c r="H45" s="30">
        <f t="shared" si="7"/>
        <v>0</v>
      </c>
      <c r="J45" t="str">
        <f t="shared" si="8"/>
        <v>Flat</v>
      </c>
    </row>
    <row r="46" spans="2:10" x14ac:dyDescent="0.25">
      <c r="B46" s="53">
        <v>2023</v>
      </c>
      <c r="C46" s="51" t="s">
        <v>63</v>
      </c>
      <c r="D46" s="51">
        <v>0</v>
      </c>
      <c r="E46" s="51">
        <v>0</v>
      </c>
      <c r="F46" s="51">
        <v>0</v>
      </c>
      <c r="G46" s="51">
        <v>0</v>
      </c>
      <c r="H46" s="46">
        <f t="shared" si="7"/>
        <v>0</v>
      </c>
      <c r="J46" t="str">
        <f t="shared" si="8"/>
        <v>Flat</v>
      </c>
    </row>
    <row r="47" spans="2:10" x14ac:dyDescent="0.25">
      <c r="B47" s="2">
        <v>2024</v>
      </c>
      <c r="C47" s="3" t="s">
        <v>54</v>
      </c>
      <c r="D47" s="3">
        <v>0</v>
      </c>
      <c r="E47" s="3">
        <v>0</v>
      </c>
      <c r="F47" s="3">
        <v>0</v>
      </c>
      <c r="G47" s="3">
        <v>0</v>
      </c>
      <c r="H47" s="29">
        <f>D47-IF(J47="Summer",E47,IF(J47="Flat",G47,F47))</f>
        <v>0</v>
      </c>
      <c r="J47" t="str">
        <f>IF(ISNUMBER(FIND("_W",C47)),"Winter",IF(OR(ISNUMBER(FIND("_COBFL",C47)),ISNUMBER(FIND("_MDCFL",C47))),"Flat","Summer"))</f>
        <v>Summer</v>
      </c>
    </row>
    <row r="48" spans="2:10" x14ac:dyDescent="0.25">
      <c r="B48" s="4">
        <v>2024</v>
      </c>
      <c r="C48" s="5" t="s">
        <v>55</v>
      </c>
      <c r="D48" s="5">
        <v>30.95</v>
      </c>
      <c r="E48" s="5">
        <v>0</v>
      </c>
      <c r="F48" s="5">
        <v>0</v>
      </c>
      <c r="G48" s="5">
        <v>0</v>
      </c>
      <c r="H48" s="30">
        <f t="shared" ref="H48:H56" si="9">D48-IF(J48="Summer",E48,IF(J48="Flat",G48,F48))</f>
        <v>30.95</v>
      </c>
      <c r="J48" t="str">
        <f t="shared" ref="J48:J56" si="10">IF(ISNUMBER(FIND("_W",C48)),"Winter",IF(OR(ISNUMBER(FIND("_COBFL",C48)),ISNUMBER(FIND("_MDCFL",C48))),"Flat","Summer"))</f>
        <v>Summer</v>
      </c>
    </row>
    <row r="49" spans="2:10" x14ac:dyDescent="0.25">
      <c r="B49" s="4">
        <v>2024</v>
      </c>
      <c r="C49" s="5" t="s">
        <v>56</v>
      </c>
      <c r="D49" s="5">
        <v>100</v>
      </c>
      <c r="E49" s="5">
        <v>0</v>
      </c>
      <c r="F49" s="5">
        <v>0</v>
      </c>
      <c r="G49" s="5">
        <v>0</v>
      </c>
      <c r="H49" s="30">
        <f t="shared" si="9"/>
        <v>100</v>
      </c>
      <c r="J49" t="str">
        <f t="shared" si="10"/>
        <v>Summer</v>
      </c>
    </row>
    <row r="50" spans="2:10" x14ac:dyDescent="0.25">
      <c r="B50" s="4">
        <v>2024</v>
      </c>
      <c r="C50" s="5" t="s">
        <v>57</v>
      </c>
      <c r="D50" s="5">
        <v>0</v>
      </c>
      <c r="E50" s="5">
        <v>0</v>
      </c>
      <c r="F50" s="5">
        <v>0</v>
      </c>
      <c r="G50" s="5">
        <v>0</v>
      </c>
      <c r="H50" s="30">
        <f t="shared" si="9"/>
        <v>0</v>
      </c>
      <c r="J50" t="str">
        <f t="shared" si="10"/>
        <v>Summer</v>
      </c>
    </row>
    <row r="51" spans="2:10" x14ac:dyDescent="0.25">
      <c r="B51" s="4">
        <v>2024</v>
      </c>
      <c r="C51" s="5" t="s">
        <v>58</v>
      </c>
      <c r="D51" s="5">
        <v>0</v>
      </c>
      <c r="E51" s="5">
        <v>0</v>
      </c>
      <c r="F51" s="5">
        <v>0</v>
      </c>
      <c r="G51" s="5">
        <v>0</v>
      </c>
      <c r="H51" s="30">
        <f t="shared" si="9"/>
        <v>0</v>
      </c>
      <c r="J51" t="str">
        <f t="shared" si="10"/>
        <v>Summer</v>
      </c>
    </row>
    <row r="52" spans="2:10" x14ac:dyDescent="0.25">
      <c r="B52" s="4">
        <v>2024</v>
      </c>
      <c r="C52" s="5" t="s">
        <v>60</v>
      </c>
      <c r="D52" s="5">
        <v>44.274999999999999</v>
      </c>
      <c r="E52" s="5">
        <v>0</v>
      </c>
      <c r="F52" s="5">
        <v>0</v>
      </c>
      <c r="G52" s="5">
        <v>0</v>
      </c>
      <c r="H52" s="30">
        <f t="shared" si="9"/>
        <v>44.274999999999999</v>
      </c>
      <c r="J52" t="str">
        <f t="shared" si="10"/>
        <v>Winter</v>
      </c>
    </row>
    <row r="53" spans="2:10" x14ac:dyDescent="0.25">
      <c r="B53" s="4">
        <v>2024</v>
      </c>
      <c r="C53" s="5" t="s">
        <v>62</v>
      </c>
      <c r="D53" s="5">
        <v>0</v>
      </c>
      <c r="E53" s="5">
        <v>0</v>
      </c>
      <c r="F53" s="5">
        <v>0</v>
      </c>
      <c r="G53" s="5">
        <v>0</v>
      </c>
      <c r="H53" s="30">
        <f t="shared" si="9"/>
        <v>0</v>
      </c>
      <c r="J53" t="str">
        <f t="shared" si="10"/>
        <v>Winter</v>
      </c>
    </row>
    <row r="54" spans="2:10" x14ac:dyDescent="0.25">
      <c r="B54" s="4">
        <v>2024</v>
      </c>
      <c r="C54" s="5" t="s">
        <v>59</v>
      </c>
      <c r="D54" s="5">
        <v>0</v>
      </c>
      <c r="E54" s="5">
        <v>0</v>
      </c>
      <c r="F54" s="5">
        <v>0</v>
      </c>
      <c r="G54" s="5">
        <v>0</v>
      </c>
      <c r="H54" s="30">
        <f t="shared" si="9"/>
        <v>0</v>
      </c>
      <c r="J54" t="str">
        <f t="shared" si="10"/>
        <v>Winter</v>
      </c>
    </row>
    <row r="55" spans="2:10" x14ac:dyDescent="0.25">
      <c r="B55" s="4">
        <v>2024</v>
      </c>
      <c r="C55" s="5" t="s">
        <v>61</v>
      </c>
      <c r="D55" s="5">
        <v>0</v>
      </c>
      <c r="E55" s="5">
        <v>0</v>
      </c>
      <c r="F55" s="5">
        <v>0</v>
      </c>
      <c r="G55" s="5">
        <v>0</v>
      </c>
      <c r="H55" s="30">
        <f t="shared" si="9"/>
        <v>0</v>
      </c>
      <c r="J55" t="str">
        <f t="shared" si="10"/>
        <v>Flat</v>
      </c>
    </row>
    <row r="56" spans="2:10" x14ac:dyDescent="0.25">
      <c r="B56" s="53">
        <v>2024</v>
      </c>
      <c r="C56" s="51" t="s">
        <v>63</v>
      </c>
      <c r="D56" s="51">
        <v>0</v>
      </c>
      <c r="E56" s="51">
        <v>0</v>
      </c>
      <c r="F56" s="51">
        <v>0</v>
      </c>
      <c r="G56" s="51">
        <v>0</v>
      </c>
      <c r="H56" s="46">
        <f t="shared" si="9"/>
        <v>0</v>
      </c>
      <c r="J56" t="str">
        <f t="shared" si="10"/>
        <v>Flat</v>
      </c>
    </row>
    <row r="57" spans="2:10" x14ac:dyDescent="0.25">
      <c r="B57" s="2">
        <v>2025</v>
      </c>
      <c r="C57" s="3" t="s">
        <v>54</v>
      </c>
      <c r="D57" s="3">
        <v>0</v>
      </c>
      <c r="E57" s="3">
        <v>0</v>
      </c>
      <c r="F57" s="3">
        <v>0</v>
      </c>
      <c r="G57" s="3">
        <v>0</v>
      </c>
      <c r="H57" s="29">
        <f>D57-IF(J57="Summer",E57,IF(J57="Flat",G57,F57))</f>
        <v>0</v>
      </c>
      <c r="J57" t="str">
        <f>IF(ISNUMBER(FIND("_W",C57)),"Winter",IF(OR(ISNUMBER(FIND("_COBFL",C57)),ISNUMBER(FIND("_MDCFL",C57))),"Flat","Summer"))</f>
        <v>Summer</v>
      </c>
    </row>
    <row r="58" spans="2:10" x14ac:dyDescent="0.25">
      <c r="B58" s="4">
        <v>2025</v>
      </c>
      <c r="C58" s="5" t="s">
        <v>55</v>
      </c>
      <c r="D58" s="5">
        <v>34.075000000000003</v>
      </c>
      <c r="E58" s="5">
        <v>0</v>
      </c>
      <c r="F58" s="5">
        <v>0</v>
      </c>
      <c r="G58" s="5">
        <v>0</v>
      </c>
      <c r="H58" s="30">
        <f t="shared" ref="H58:H66" si="11">D58-IF(J58="Summer",E58,IF(J58="Flat",G58,F58))</f>
        <v>34.075000000000003</v>
      </c>
      <c r="J58" t="str">
        <f t="shared" ref="J58:J66" si="12">IF(ISNUMBER(FIND("_W",C58)),"Winter",IF(OR(ISNUMBER(FIND("_COBFL",C58)),ISNUMBER(FIND("_MDCFL",C58))),"Flat","Summer"))</f>
        <v>Summer</v>
      </c>
    </row>
    <row r="59" spans="2:10" x14ac:dyDescent="0.25">
      <c r="B59" s="4">
        <v>2025</v>
      </c>
      <c r="C59" s="5" t="s">
        <v>56</v>
      </c>
      <c r="D59" s="5">
        <v>92.37</v>
      </c>
      <c r="E59" s="5">
        <v>0</v>
      </c>
      <c r="F59" s="5">
        <v>0</v>
      </c>
      <c r="G59" s="5">
        <v>0</v>
      </c>
      <c r="H59" s="30">
        <f t="shared" si="11"/>
        <v>92.37</v>
      </c>
      <c r="J59" t="str">
        <f t="shared" si="12"/>
        <v>Summer</v>
      </c>
    </row>
    <row r="60" spans="2:10" x14ac:dyDescent="0.25">
      <c r="B60" s="4">
        <v>2025</v>
      </c>
      <c r="C60" s="5" t="s">
        <v>57</v>
      </c>
      <c r="D60" s="5">
        <v>0</v>
      </c>
      <c r="E60" s="5">
        <v>0</v>
      </c>
      <c r="F60" s="5">
        <v>0</v>
      </c>
      <c r="G60" s="5">
        <v>0</v>
      </c>
      <c r="H60" s="30">
        <f t="shared" si="11"/>
        <v>0</v>
      </c>
      <c r="J60" t="str">
        <f t="shared" si="12"/>
        <v>Summer</v>
      </c>
    </row>
    <row r="61" spans="2:10" x14ac:dyDescent="0.25">
      <c r="B61" s="4">
        <v>2025</v>
      </c>
      <c r="C61" s="5" t="s">
        <v>58</v>
      </c>
      <c r="D61" s="5">
        <v>0</v>
      </c>
      <c r="E61" s="5">
        <v>0</v>
      </c>
      <c r="F61" s="5">
        <v>0</v>
      </c>
      <c r="G61" s="5">
        <v>0</v>
      </c>
      <c r="H61" s="30">
        <f t="shared" si="11"/>
        <v>0</v>
      </c>
      <c r="J61" t="str">
        <f t="shared" si="12"/>
        <v>Summer</v>
      </c>
    </row>
    <row r="62" spans="2:10" x14ac:dyDescent="0.25">
      <c r="B62" s="4">
        <v>2025</v>
      </c>
      <c r="C62" s="5" t="s">
        <v>61</v>
      </c>
      <c r="D62" s="5">
        <v>0</v>
      </c>
      <c r="E62" s="5">
        <v>0</v>
      </c>
      <c r="F62" s="5">
        <v>0</v>
      </c>
      <c r="G62" s="5">
        <v>0</v>
      </c>
      <c r="H62" s="30">
        <f t="shared" si="11"/>
        <v>0</v>
      </c>
      <c r="J62" t="str">
        <f t="shared" si="12"/>
        <v>Flat</v>
      </c>
    </row>
    <row r="63" spans="2:10" x14ac:dyDescent="0.25">
      <c r="B63" s="4">
        <v>2025</v>
      </c>
      <c r="C63" s="5" t="s">
        <v>60</v>
      </c>
      <c r="D63" s="5">
        <v>50.8</v>
      </c>
      <c r="E63" s="5">
        <v>0</v>
      </c>
      <c r="F63" s="5">
        <v>0</v>
      </c>
      <c r="G63" s="5">
        <v>0</v>
      </c>
      <c r="H63" s="30">
        <f t="shared" si="11"/>
        <v>50.8</v>
      </c>
      <c r="J63" t="str">
        <f t="shared" si="12"/>
        <v>Winter</v>
      </c>
    </row>
    <row r="64" spans="2:10" x14ac:dyDescent="0.25">
      <c r="B64" s="4">
        <v>2025</v>
      </c>
      <c r="C64" s="5" t="s">
        <v>62</v>
      </c>
      <c r="D64" s="5">
        <v>0</v>
      </c>
      <c r="E64" s="5">
        <v>0</v>
      </c>
      <c r="F64" s="5">
        <v>0</v>
      </c>
      <c r="G64" s="5">
        <v>0</v>
      </c>
      <c r="H64" s="30">
        <f t="shared" si="11"/>
        <v>0</v>
      </c>
      <c r="J64" t="str">
        <f t="shared" si="12"/>
        <v>Winter</v>
      </c>
    </row>
    <row r="65" spans="2:10" x14ac:dyDescent="0.25">
      <c r="B65" s="4">
        <v>2025</v>
      </c>
      <c r="C65" s="5" t="s">
        <v>59</v>
      </c>
      <c r="D65" s="5">
        <v>0</v>
      </c>
      <c r="E65" s="5">
        <v>0</v>
      </c>
      <c r="F65" s="5">
        <v>0</v>
      </c>
      <c r="G65" s="5">
        <v>0</v>
      </c>
      <c r="H65" s="30">
        <f t="shared" si="11"/>
        <v>0</v>
      </c>
      <c r="J65" t="str">
        <f t="shared" si="12"/>
        <v>Winter</v>
      </c>
    </row>
    <row r="66" spans="2:10" x14ac:dyDescent="0.25">
      <c r="B66" s="53">
        <v>2025</v>
      </c>
      <c r="C66" s="51" t="s">
        <v>63</v>
      </c>
      <c r="D66" s="51">
        <v>0</v>
      </c>
      <c r="E66" s="51">
        <v>0</v>
      </c>
      <c r="F66" s="51">
        <v>0</v>
      </c>
      <c r="G66" s="51">
        <v>0</v>
      </c>
      <c r="H66" s="46">
        <f t="shared" si="11"/>
        <v>0</v>
      </c>
      <c r="J66" t="str">
        <f t="shared" si="12"/>
        <v>Flat</v>
      </c>
    </row>
    <row r="67" spans="2:10" x14ac:dyDescent="0.25">
      <c r="B67" s="2">
        <v>2026</v>
      </c>
      <c r="C67" s="3" t="s">
        <v>54</v>
      </c>
      <c r="D67" s="3">
        <v>0</v>
      </c>
      <c r="E67" s="3">
        <v>0</v>
      </c>
      <c r="F67" s="3">
        <v>0</v>
      </c>
      <c r="G67" s="3">
        <v>0</v>
      </c>
      <c r="H67" s="29">
        <f>D67-IF(J67="Summer",E67,IF(J67="Flat",G67,F67))</f>
        <v>0</v>
      </c>
      <c r="J67" t="str">
        <f>IF(ISNUMBER(FIND("_W",C67)),"Winter",IF(OR(ISNUMBER(FIND("_COBFL",C67)),ISNUMBER(FIND("_MDCFL",C67))),"Flat","Summer"))</f>
        <v>Summer</v>
      </c>
    </row>
    <row r="68" spans="2:10" x14ac:dyDescent="0.25">
      <c r="B68" s="4">
        <v>2026</v>
      </c>
      <c r="C68" s="5" t="s">
        <v>55</v>
      </c>
      <c r="D68" s="5">
        <v>0</v>
      </c>
      <c r="E68" s="5">
        <v>0</v>
      </c>
      <c r="F68" s="5">
        <v>0</v>
      </c>
      <c r="G68" s="5">
        <v>0</v>
      </c>
      <c r="H68" s="30">
        <f t="shared" ref="H68:H76" si="13">D68-IF(J68="Summer",E68,IF(J68="Flat",G68,F68))</f>
        <v>0</v>
      </c>
      <c r="J68" t="str">
        <f t="shared" ref="J68:J76" si="14">IF(ISNUMBER(FIND("_W",C68)),"Winter",IF(OR(ISNUMBER(FIND("_COBFL",C68)),ISNUMBER(FIND("_MDCFL",C68))),"Flat","Summer"))</f>
        <v>Summer</v>
      </c>
    </row>
    <row r="69" spans="2:10" x14ac:dyDescent="0.25">
      <c r="B69" s="4">
        <v>2026</v>
      </c>
      <c r="C69" s="5" t="s">
        <v>56</v>
      </c>
      <c r="D69" s="5">
        <v>100</v>
      </c>
      <c r="E69" s="5">
        <v>0</v>
      </c>
      <c r="F69" s="5">
        <v>0</v>
      </c>
      <c r="G69" s="5">
        <v>0</v>
      </c>
      <c r="H69" s="30">
        <f t="shared" si="13"/>
        <v>100</v>
      </c>
      <c r="J69" t="str">
        <f t="shared" si="14"/>
        <v>Summer</v>
      </c>
    </row>
    <row r="70" spans="2:10" x14ac:dyDescent="0.25">
      <c r="B70" s="4">
        <v>2026</v>
      </c>
      <c r="C70" s="5" t="s">
        <v>57</v>
      </c>
      <c r="D70" s="5">
        <v>0</v>
      </c>
      <c r="E70" s="5">
        <v>0</v>
      </c>
      <c r="F70" s="5">
        <v>0</v>
      </c>
      <c r="G70" s="5">
        <v>0</v>
      </c>
      <c r="H70" s="30">
        <f t="shared" si="13"/>
        <v>0</v>
      </c>
      <c r="J70" t="str">
        <f t="shared" si="14"/>
        <v>Summer</v>
      </c>
    </row>
    <row r="71" spans="2:10" x14ac:dyDescent="0.25">
      <c r="B71" s="4">
        <v>2026</v>
      </c>
      <c r="C71" s="5" t="s">
        <v>58</v>
      </c>
      <c r="D71" s="5">
        <v>91.24</v>
      </c>
      <c r="E71" s="5">
        <v>0</v>
      </c>
      <c r="F71" s="5">
        <v>0</v>
      </c>
      <c r="G71" s="5">
        <v>0</v>
      </c>
      <c r="H71" s="30">
        <f t="shared" si="13"/>
        <v>91.24</v>
      </c>
      <c r="J71" t="str">
        <f t="shared" si="14"/>
        <v>Summer</v>
      </c>
    </row>
    <row r="72" spans="2:10" x14ac:dyDescent="0.25">
      <c r="B72" s="4">
        <v>2026</v>
      </c>
      <c r="C72" s="5" t="s">
        <v>61</v>
      </c>
      <c r="D72" s="5">
        <v>0</v>
      </c>
      <c r="E72" s="5">
        <v>0</v>
      </c>
      <c r="F72" s="5">
        <v>0</v>
      </c>
      <c r="G72" s="5">
        <v>0</v>
      </c>
      <c r="H72" s="30">
        <f t="shared" si="13"/>
        <v>0</v>
      </c>
      <c r="J72" t="str">
        <f t="shared" si="14"/>
        <v>Flat</v>
      </c>
    </row>
    <row r="73" spans="2:10" x14ac:dyDescent="0.25">
      <c r="B73" s="4">
        <v>2026</v>
      </c>
      <c r="C73" s="5" t="s">
        <v>60</v>
      </c>
      <c r="D73" s="5">
        <v>52.575000000000003</v>
      </c>
      <c r="E73" s="5">
        <v>0</v>
      </c>
      <c r="F73" s="5">
        <v>0</v>
      </c>
      <c r="G73" s="5">
        <v>0</v>
      </c>
      <c r="H73" s="30">
        <f t="shared" si="13"/>
        <v>52.575000000000003</v>
      </c>
      <c r="J73" t="str">
        <f t="shared" si="14"/>
        <v>Winter</v>
      </c>
    </row>
    <row r="74" spans="2:10" x14ac:dyDescent="0.25">
      <c r="B74" s="4">
        <v>2026</v>
      </c>
      <c r="C74" s="5" t="s">
        <v>63</v>
      </c>
      <c r="D74" s="5">
        <v>0</v>
      </c>
      <c r="E74" s="5">
        <v>0</v>
      </c>
      <c r="F74" s="5">
        <v>0</v>
      </c>
      <c r="G74" s="5">
        <v>0</v>
      </c>
      <c r="H74" s="30">
        <f t="shared" si="13"/>
        <v>0</v>
      </c>
      <c r="J74" t="str">
        <f t="shared" si="14"/>
        <v>Flat</v>
      </c>
    </row>
    <row r="75" spans="2:10" x14ac:dyDescent="0.25">
      <c r="B75" s="4">
        <v>2026</v>
      </c>
      <c r="C75" s="5" t="s">
        <v>62</v>
      </c>
      <c r="D75" s="5">
        <v>0</v>
      </c>
      <c r="E75" s="5">
        <v>0</v>
      </c>
      <c r="F75" s="5">
        <v>0</v>
      </c>
      <c r="G75" s="5">
        <v>0</v>
      </c>
      <c r="H75" s="30">
        <f t="shared" si="13"/>
        <v>0</v>
      </c>
      <c r="J75" t="str">
        <f t="shared" si="14"/>
        <v>Winter</v>
      </c>
    </row>
    <row r="76" spans="2:10" x14ac:dyDescent="0.25">
      <c r="B76" s="53">
        <v>2026</v>
      </c>
      <c r="C76" s="51" t="s">
        <v>59</v>
      </c>
      <c r="D76" s="51">
        <v>0</v>
      </c>
      <c r="E76" s="51">
        <v>0</v>
      </c>
      <c r="F76" s="51">
        <v>0</v>
      </c>
      <c r="G76" s="51">
        <v>0</v>
      </c>
      <c r="H76" s="46">
        <f t="shared" si="13"/>
        <v>0</v>
      </c>
      <c r="J76" t="str">
        <f t="shared" si="14"/>
        <v>Winter</v>
      </c>
    </row>
    <row r="77" spans="2:10" x14ac:dyDescent="0.25">
      <c r="B77" s="2">
        <v>2027</v>
      </c>
      <c r="C77" s="3" t="s">
        <v>54</v>
      </c>
      <c r="D77" s="3">
        <v>0</v>
      </c>
      <c r="E77" s="3">
        <v>0</v>
      </c>
      <c r="F77" s="3">
        <v>0</v>
      </c>
      <c r="G77" s="3">
        <v>0</v>
      </c>
      <c r="H77" s="29">
        <f>D77-IF(J77="Summer",E77,IF(J77="Flat",G77,F77))</f>
        <v>0</v>
      </c>
      <c r="J77" t="str">
        <f>IF(ISNUMBER(FIND("_W",C77)),"Winter",IF(OR(ISNUMBER(FIND("_COBFL",C77)),ISNUMBER(FIND("_MDCFL",C77))),"Flat","Summer"))</f>
        <v>Summer</v>
      </c>
    </row>
    <row r="78" spans="2:10" x14ac:dyDescent="0.25">
      <c r="B78" s="4">
        <v>2027</v>
      </c>
      <c r="C78" s="5" t="s">
        <v>55</v>
      </c>
      <c r="D78" s="5">
        <v>0</v>
      </c>
      <c r="E78" s="5">
        <v>0</v>
      </c>
      <c r="F78" s="5">
        <v>0</v>
      </c>
      <c r="G78" s="5">
        <v>0</v>
      </c>
      <c r="H78" s="30">
        <f t="shared" ref="H78:H86" si="15">D78-IF(J78="Summer",E78,IF(J78="Flat",G78,F78))</f>
        <v>0</v>
      </c>
      <c r="J78" t="str">
        <f t="shared" ref="J78:J86" si="16">IF(ISNUMBER(FIND("_W",C78)),"Winter",IF(OR(ISNUMBER(FIND("_COBFL",C78)),ISNUMBER(FIND("_MDCFL",C78))),"Flat","Summer"))</f>
        <v>Summer</v>
      </c>
    </row>
    <row r="79" spans="2:10" x14ac:dyDescent="0.25">
      <c r="B79" s="4">
        <v>2027</v>
      </c>
      <c r="C79" s="5" t="s">
        <v>56</v>
      </c>
      <c r="D79" s="5">
        <v>100</v>
      </c>
      <c r="E79" s="5">
        <v>0</v>
      </c>
      <c r="F79" s="5">
        <v>0</v>
      </c>
      <c r="G79" s="5">
        <v>0</v>
      </c>
      <c r="H79" s="30">
        <f t="shared" si="15"/>
        <v>100</v>
      </c>
      <c r="J79" t="str">
        <f t="shared" si="16"/>
        <v>Summer</v>
      </c>
    </row>
    <row r="80" spans="2:10" x14ac:dyDescent="0.25">
      <c r="B80" s="4">
        <v>2027</v>
      </c>
      <c r="C80" s="5" t="s">
        <v>57</v>
      </c>
      <c r="D80" s="5">
        <v>0</v>
      </c>
      <c r="E80" s="5">
        <v>0</v>
      </c>
      <c r="F80" s="5">
        <v>0</v>
      </c>
      <c r="G80" s="5">
        <v>0</v>
      </c>
      <c r="H80" s="30">
        <f t="shared" si="15"/>
        <v>0</v>
      </c>
      <c r="J80" t="str">
        <f t="shared" si="16"/>
        <v>Summer</v>
      </c>
    </row>
    <row r="81" spans="2:10" x14ac:dyDescent="0.25">
      <c r="B81" s="4">
        <v>2027</v>
      </c>
      <c r="C81" s="5" t="s">
        <v>58</v>
      </c>
      <c r="D81" s="5">
        <v>164</v>
      </c>
      <c r="E81" s="5">
        <v>0</v>
      </c>
      <c r="F81" s="5">
        <v>0</v>
      </c>
      <c r="G81" s="5">
        <v>0</v>
      </c>
      <c r="H81" s="30">
        <f t="shared" si="15"/>
        <v>164</v>
      </c>
      <c r="J81" t="str">
        <f t="shared" si="16"/>
        <v>Summer</v>
      </c>
    </row>
    <row r="82" spans="2:10" x14ac:dyDescent="0.25">
      <c r="B82" s="4">
        <v>2027</v>
      </c>
      <c r="C82" s="5" t="s">
        <v>61</v>
      </c>
      <c r="D82" s="5">
        <v>0</v>
      </c>
      <c r="E82" s="5">
        <v>0</v>
      </c>
      <c r="F82" s="5">
        <v>0</v>
      </c>
      <c r="G82" s="5">
        <v>0</v>
      </c>
      <c r="H82" s="30">
        <f t="shared" si="15"/>
        <v>0</v>
      </c>
      <c r="J82" t="str">
        <f t="shared" si="16"/>
        <v>Flat</v>
      </c>
    </row>
    <row r="83" spans="2:10" x14ac:dyDescent="0.25">
      <c r="B83" s="4">
        <v>2027</v>
      </c>
      <c r="C83" s="5" t="s">
        <v>60</v>
      </c>
      <c r="D83" s="5">
        <v>99.65</v>
      </c>
      <c r="E83" s="5">
        <v>0</v>
      </c>
      <c r="F83" s="5">
        <v>0</v>
      </c>
      <c r="G83" s="5">
        <v>0</v>
      </c>
      <c r="H83" s="30">
        <f t="shared" si="15"/>
        <v>99.65</v>
      </c>
      <c r="J83" t="str">
        <f t="shared" si="16"/>
        <v>Winter</v>
      </c>
    </row>
    <row r="84" spans="2:10" x14ac:dyDescent="0.25">
      <c r="B84" s="4">
        <v>2027</v>
      </c>
      <c r="C84" s="5" t="s">
        <v>63</v>
      </c>
      <c r="D84" s="5">
        <v>0</v>
      </c>
      <c r="E84" s="5">
        <v>0</v>
      </c>
      <c r="F84" s="5">
        <v>0</v>
      </c>
      <c r="G84" s="5">
        <v>0</v>
      </c>
      <c r="H84" s="30">
        <f t="shared" si="15"/>
        <v>0</v>
      </c>
      <c r="J84" t="str">
        <f t="shared" si="16"/>
        <v>Flat</v>
      </c>
    </row>
    <row r="85" spans="2:10" x14ac:dyDescent="0.25">
      <c r="B85" s="4">
        <v>2027</v>
      </c>
      <c r="C85" s="5" t="s">
        <v>62</v>
      </c>
      <c r="D85" s="5">
        <v>0</v>
      </c>
      <c r="E85" s="5">
        <v>0</v>
      </c>
      <c r="F85" s="5">
        <v>0</v>
      </c>
      <c r="G85" s="5">
        <v>0</v>
      </c>
      <c r="H85" s="30">
        <f t="shared" si="15"/>
        <v>0</v>
      </c>
      <c r="J85" t="str">
        <f t="shared" si="16"/>
        <v>Winter</v>
      </c>
    </row>
    <row r="86" spans="2:10" x14ac:dyDescent="0.25">
      <c r="B86" s="53">
        <v>2027</v>
      </c>
      <c r="C86" s="51" t="s">
        <v>59</v>
      </c>
      <c r="D86" s="51">
        <v>0</v>
      </c>
      <c r="E86" s="51">
        <v>0</v>
      </c>
      <c r="F86" s="51">
        <v>0</v>
      </c>
      <c r="G86" s="51">
        <v>0</v>
      </c>
      <c r="H86" s="46">
        <f t="shared" si="15"/>
        <v>0</v>
      </c>
      <c r="J86" t="str">
        <f t="shared" si="16"/>
        <v>Winter</v>
      </c>
    </row>
    <row r="87" spans="2:10" x14ac:dyDescent="0.25">
      <c r="B87" s="2">
        <v>2028</v>
      </c>
      <c r="C87" s="3" t="s">
        <v>54</v>
      </c>
      <c r="D87" s="3">
        <v>87.54</v>
      </c>
      <c r="E87" s="3">
        <v>0</v>
      </c>
      <c r="F87" s="3">
        <v>0</v>
      </c>
      <c r="G87" s="3">
        <v>0</v>
      </c>
      <c r="H87" s="29">
        <f>D87-IF(J87="Summer",E87,IF(J87="Flat",G87,F87))</f>
        <v>87.54</v>
      </c>
      <c r="J87" t="str">
        <f>IF(ISNUMBER(FIND("_W",C87)),"Winter",IF(OR(ISNUMBER(FIND("_COBFL",C87)),ISNUMBER(FIND("_MDCFL",C87))),"Flat","Summer"))</f>
        <v>Summer</v>
      </c>
    </row>
    <row r="88" spans="2:10" x14ac:dyDescent="0.25">
      <c r="B88" s="4">
        <v>2028</v>
      </c>
      <c r="C88" s="5" t="s">
        <v>55</v>
      </c>
      <c r="D88" s="5">
        <v>200</v>
      </c>
      <c r="E88" s="5">
        <v>0</v>
      </c>
      <c r="F88" s="5">
        <v>0</v>
      </c>
      <c r="G88" s="5">
        <v>0</v>
      </c>
      <c r="H88" s="30">
        <f t="shared" ref="H88:H96" si="17">D88-IF(J88="Summer",E88,IF(J88="Flat",G88,F88))</f>
        <v>200</v>
      </c>
      <c r="J88" t="str">
        <f t="shared" ref="J88:J96" si="18">IF(ISNUMBER(FIND("_W",C88)),"Winter",IF(OR(ISNUMBER(FIND("_COBFL",C88)),ISNUMBER(FIND("_MDCFL",C88))),"Flat","Summer"))</f>
        <v>Summer</v>
      </c>
    </row>
    <row r="89" spans="2:10" x14ac:dyDescent="0.25">
      <c r="B89" s="4">
        <v>2028</v>
      </c>
      <c r="C89" s="5" t="s">
        <v>56</v>
      </c>
      <c r="D89" s="5">
        <v>100</v>
      </c>
      <c r="E89" s="5">
        <v>0</v>
      </c>
      <c r="F89" s="5">
        <v>0</v>
      </c>
      <c r="G89" s="5">
        <v>0</v>
      </c>
      <c r="H89" s="30">
        <f t="shared" si="17"/>
        <v>100</v>
      </c>
      <c r="J89" t="str">
        <f t="shared" si="18"/>
        <v>Summer</v>
      </c>
    </row>
    <row r="90" spans="2:10" x14ac:dyDescent="0.25">
      <c r="B90" s="4">
        <v>2028</v>
      </c>
      <c r="C90" s="5" t="s">
        <v>57</v>
      </c>
      <c r="D90" s="5">
        <v>375</v>
      </c>
      <c r="E90" s="5">
        <v>0</v>
      </c>
      <c r="F90" s="5">
        <v>0</v>
      </c>
      <c r="G90" s="5">
        <v>0</v>
      </c>
      <c r="H90" s="30">
        <f t="shared" si="17"/>
        <v>375</v>
      </c>
      <c r="J90" t="str">
        <f t="shared" si="18"/>
        <v>Summer</v>
      </c>
    </row>
    <row r="91" spans="2:10" x14ac:dyDescent="0.25">
      <c r="B91" s="4">
        <v>2028</v>
      </c>
      <c r="C91" s="5" t="s">
        <v>58</v>
      </c>
      <c r="D91" s="5">
        <v>400</v>
      </c>
      <c r="E91" s="5">
        <v>0</v>
      </c>
      <c r="F91" s="5">
        <v>0</v>
      </c>
      <c r="G91" s="5">
        <v>0</v>
      </c>
      <c r="H91" s="30">
        <f t="shared" si="17"/>
        <v>400</v>
      </c>
      <c r="J91" t="str">
        <f t="shared" si="18"/>
        <v>Summer</v>
      </c>
    </row>
    <row r="92" spans="2:10" x14ac:dyDescent="0.25">
      <c r="B92" s="4">
        <v>2028</v>
      </c>
      <c r="C92" s="5" t="s">
        <v>61</v>
      </c>
      <c r="D92" s="5">
        <v>0</v>
      </c>
      <c r="E92" s="5">
        <v>0</v>
      </c>
      <c r="F92" s="5">
        <v>0</v>
      </c>
      <c r="G92" s="5">
        <v>0</v>
      </c>
      <c r="H92" s="30">
        <f t="shared" si="17"/>
        <v>0</v>
      </c>
      <c r="J92" t="str">
        <f t="shared" si="18"/>
        <v>Flat</v>
      </c>
    </row>
    <row r="93" spans="2:10" x14ac:dyDescent="0.25">
      <c r="B93" s="4">
        <v>2028</v>
      </c>
      <c r="C93" s="5" t="s">
        <v>60</v>
      </c>
      <c r="D93" s="5">
        <v>0</v>
      </c>
      <c r="E93" s="5">
        <v>0</v>
      </c>
      <c r="F93" s="5">
        <v>0</v>
      </c>
      <c r="G93" s="5">
        <v>0</v>
      </c>
      <c r="H93" s="30">
        <f t="shared" si="17"/>
        <v>0</v>
      </c>
      <c r="J93" t="str">
        <f t="shared" si="18"/>
        <v>Winter</v>
      </c>
    </row>
    <row r="94" spans="2:10" x14ac:dyDescent="0.25">
      <c r="B94" s="4">
        <v>2028</v>
      </c>
      <c r="C94" s="5" t="s">
        <v>62</v>
      </c>
      <c r="D94" s="5">
        <v>231.56</v>
      </c>
      <c r="E94" s="5">
        <v>0</v>
      </c>
      <c r="F94" s="5">
        <v>0</v>
      </c>
      <c r="G94" s="5">
        <v>0</v>
      </c>
      <c r="H94" s="30">
        <f t="shared" si="17"/>
        <v>231.56</v>
      </c>
      <c r="J94" t="str">
        <f t="shared" si="18"/>
        <v>Winter</v>
      </c>
    </row>
    <row r="95" spans="2:10" x14ac:dyDescent="0.25">
      <c r="B95" s="4">
        <v>2028</v>
      </c>
      <c r="C95" s="5" t="s">
        <v>59</v>
      </c>
      <c r="D95" s="5">
        <v>0</v>
      </c>
      <c r="E95" s="5">
        <v>0</v>
      </c>
      <c r="F95" s="5">
        <v>0</v>
      </c>
      <c r="G95" s="5">
        <v>0</v>
      </c>
      <c r="H95" s="30">
        <f t="shared" si="17"/>
        <v>0</v>
      </c>
      <c r="J95" t="str">
        <f t="shared" si="18"/>
        <v>Winter</v>
      </c>
    </row>
    <row r="96" spans="2:10" ht="15.75" customHeight="1" x14ac:dyDescent="0.25">
      <c r="B96" s="53">
        <v>2028</v>
      </c>
      <c r="C96" s="51" t="s">
        <v>63</v>
      </c>
      <c r="D96" s="51">
        <v>0</v>
      </c>
      <c r="E96" s="51">
        <v>0</v>
      </c>
      <c r="F96" s="51">
        <v>0</v>
      </c>
      <c r="G96" s="51">
        <v>0</v>
      </c>
      <c r="H96" s="46">
        <f t="shared" si="17"/>
        <v>0</v>
      </c>
      <c r="J96" t="str">
        <f t="shared" si="18"/>
        <v>Flat</v>
      </c>
    </row>
    <row r="97" spans="2:10" x14ac:dyDescent="0.25">
      <c r="B97" s="2">
        <v>2029</v>
      </c>
      <c r="C97" s="3" t="s">
        <v>54</v>
      </c>
      <c r="D97" s="3">
        <v>300</v>
      </c>
      <c r="E97" s="3">
        <v>0</v>
      </c>
      <c r="F97" s="3">
        <v>0</v>
      </c>
      <c r="G97" s="3">
        <v>0</v>
      </c>
      <c r="H97" s="29">
        <f>D97-IF(J97="Summer",E97,IF(J97="Flat",G97,F97))</f>
        <v>300</v>
      </c>
      <c r="J97" t="str">
        <f>IF(ISNUMBER(FIND("_W",C97)),"Winter",IF(OR(ISNUMBER(FIND("_COBFL",C97)),ISNUMBER(FIND("_MDCFL",C97))),"Flat","Summer"))</f>
        <v>Summer</v>
      </c>
    </row>
    <row r="98" spans="2:10" x14ac:dyDescent="0.25">
      <c r="B98" s="4">
        <v>2029</v>
      </c>
      <c r="C98" s="5" t="s">
        <v>55</v>
      </c>
      <c r="D98" s="5">
        <v>174.125</v>
      </c>
      <c r="E98" s="5">
        <v>0</v>
      </c>
      <c r="F98" s="5">
        <v>0</v>
      </c>
      <c r="G98" s="5">
        <v>0</v>
      </c>
      <c r="H98" s="30">
        <f t="shared" ref="H98:H106" si="19">D98-IF(J98="Summer",E98,IF(J98="Flat",G98,F98))</f>
        <v>174.125</v>
      </c>
      <c r="J98" t="str">
        <f t="shared" ref="J98:J106" si="20">IF(ISNUMBER(FIND("_W",C98)),"Winter",IF(OR(ISNUMBER(FIND("_COBFL",C98)),ISNUMBER(FIND("_MDCFL",C98))),"Flat","Summer"))</f>
        <v>Summer</v>
      </c>
    </row>
    <row r="99" spans="2:10" x14ac:dyDescent="0.25">
      <c r="B99" s="4">
        <v>2029</v>
      </c>
      <c r="C99" s="5" t="s">
        <v>56</v>
      </c>
      <c r="D99" s="5">
        <v>100</v>
      </c>
      <c r="E99" s="5">
        <v>0</v>
      </c>
      <c r="F99" s="5">
        <v>0</v>
      </c>
      <c r="G99" s="5">
        <v>0</v>
      </c>
      <c r="H99" s="30">
        <f t="shared" si="19"/>
        <v>100</v>
      </c>
      <c r="J99" t="str">
        <f t="shared" si="20"/>
        <v>Summer</v>
      </c>
    </row>
    <row r="100" spans="2:10" x14ac:dyDescent="0.25">
      <c r="B100" s="4">
        <v>2029</v>
      </c>
      <c r="C100" s="5" t="s">
        <v>57</v>
      </c>
      <c r="D100" s="5">
        <v>375</v>
      </c>
      <c r="E100" s="5">
        <v>0</v>
      </c>
      <c r="F100" s="5">
        <v>0</v>
      </c>
      <c r="G100" s="5">
        <v>0</v>
      </c>
      <c r="H100" s="30">
        <f t="shared" si="19"/>
        <v>375</v>
      </c>
      <c r="J100" t="str">
        <f t="shared" si="20"/>
        <v>Summer</v>
      </c>
    </row>
    <row r="101" spans="2:10" x14ac:dyDescent="0.25">
      <c r="B101" s="4">
        <v>2029</v>
      </c>
      <c r="C101" s="5" t="s">
        <v>58</v>
      </c>
      <c r="D101" s="5">
        <v>400</v>
      </c>
      <c r="E101" s="5">
        <v>0</v>
      </c>
      <c r="F101" s="5">
        <v>0</v>
      </c>
      <c r="G101" s="5">
        <v>0</v>
      </c>
      <c r="H101" s="30">
        <f t="shared" si="19"/>
        <v>400</v>
      </c>
      <c r="J101" t="str">
        <f t="shared" si="20"/>
        <v>Summer</v>
      </c>
    </row>
    <row r="102" spans="2:10" x14ac:dyDescent="0.25">
      <c r="B102" s="4">
        <v>2029</v>
      </c>
      <c r="C102" s="5" t="s">
        <v>60</v>
      </c>
      <c r="D102" s="5">
        <v>0</v>
      </c>
      <c r="E102" s="5">
        <v>0</v>
      </c>
      <c r="F102" s="5">
        <v>0</v>
      </c>
      <c r="G102" s="5">
        <v>0</v>
      </c>
      <c r="H102" s="30">
        <f t="shared" si="19"/>
        <v>0</v>
      </c>
      <c r="J102" t="str">
        <f t="shared" si="20"/>
        <v>Winter</v>
      </c>
    </row>
    <row r="103" spans="2:10" x14ac:dyDescent="0.25">
      <c r="B103" s="4">
        <v>2029</v>
      </c>
      <c r="C103" s="5" t="s">
        <v>61</v>
      </c>
      <c r="D103" s="5">
        <v>25.875</v>
      </c>
      <c r="E103" s="5">
        <v>0</v>
      </c>
      <c r="F103" s="5">
        <v>0</v>
      </c>
      <c r="G103" s="5">
        <v>0</v>
      </c>
      <c r="H103" s="30">
        <f t="shared" si="19"/>
        <v>25.875</v>
      </c>
      <c r="J103" t="str">
        <f t="shared" si="20"/>
        <v>Flat</v>
      </c>
    </row>
    <row r="104" spans="2:10" x14ac:dyDescent="0.25">
      <c r="B104" s="4">
        <v>2029</v>
      </c>
      <c r="C104" s="5" t="s">
        <v>62</v>
      </c>
      <c r="D104" s="5">
        <v>222.2</v>
      </c>
      <c r="E104" s="5">
        <v>0</v>
      </c>
      <c r="F104" s="5">
        <v>0</v>
      </c>
      <c r="G104" s="5">
        <v>0</v>
      </c>
      <c r="H104" s="30">
        <f t="shared" si="19"/>
        <v>222.2</v>
      </c>
      <c r="J104" t="str">
        <f t="shared" si="20"/>
        <v>Winter</v>
      </c>
    </row>
    <row r="105" spans="2:10" x14ac:dyDescent="0.25">
      <c r="B105" s="4">
        <v>2029</v>
      </c>
      <c r="C105" s="5" t="s">
        <v>59</v>
      </c>
      <c r="D105" s="5">
        <v>0</v>
      </c>
      <c r="E105" s="5">
        <v>0</v>
      </c>
      <c r="F105" s="5">
        <v>0</v>
      </c>
      <c r="G105" s="5">
        <v>0</v>
      </c>
      <c r="H105" s="30">
        <f t="shared" si="19"/>
        <v>0</v>
      </c>
      <c r="J105" t="str">
        <f t="shared" si="20"/>
        <v>Winter</v>
      </c>
    </row>
    <row r="106" spans="2:10" x14ac:dyDescent="0.25">
      <c r="B106" s="53">
        <v>2029</v>
      </c>
      <c r="C106" s="51" t="s">
        <v>63</v>
      </c>
      <c r="D106" s="51">
        <v>0</v>
      </c>
      <c r="E106" s="51">
        <v>0</v>
      </c>
      <c r="F106" s="51">
        <v>0</v>
      </c>
      <c r="G106" s="51">
        <v>0</v>
      </c>
      <c r="H106" s="46">
        <f t="shared" si="19"/>
        <v>0</v>
      </c>
      <c r="J106" t="str">
        <f t="shared" si="20"/>
        <v>Flat</v>
      </c>
    </row>
    <row r="107" spans="2:10" x14ac:dyDescent="0.25">
      <c r="B107" s="2">
        <v>2030</v>
      </c>
      <c r="C107" s="3" t="s">
        <v>54</v>
      </c>
      <c r="D107" s="3">
        <v>198.63</v>
      </c>
      <c r="E107" s="3">
        <v>0</v>
      </c>
      <c r="F107" s="3">
        <v>0</v>
      </c>
      <c r="G107" s="3">
        <v>0</v>
      </c>
      <c r="H107" s="29">
        <f>D107-IF(J107="Summer",E107,IF(J107="Flat",G107,F107))</f>
        <v>198.63</v>
      </c>
      <c r="J107" t="str">
        <f>IF(ISNUMBER(FIND("_W",C107)),"Winter",IF(OR(ISNUMBER(FIND("_COBFL",C107)),ISNUMBER(FIND("_MDCFL",C107))),"Flat","Summer"))</f>
        <v>Summer</v>
      </c>
    </row>
    <row r="108" spans="2:10" x14ac:dyDescent="0.25">
      <c r="B108" s="4">
        <v>2030</v>
      </c>
      <c r="C108" s="5" t="s">
        <v>55</v>
      </c>
      <c r="D108" s="5">
        <v>125.65</v>
      </c>
      <c r="E108" s="5">
        <v>0</v>
      </c>
      <c r="F108" s="5">
        <v>0</v>
      </c>
      <c r="G108" s="5">
        <v>0</v>
      </c>
      <c r="H108" s="30">
        <f t="shared" ref="H108:H116" si="21">D108-IF(J108="Summer",E108,IF(J108="Flat",G108,F108))</f>
        <v>125.65</v>
      </c>
      <c r="J108" t="str">
        <f t="shared" ref="J108:J116" si="22">IF(ISNUMBER(FIND("_W",C108)),"Winter",IF(OR(ISNUMBER(FIND("_COBFL",C108)),ISNUMBER(FIND("_MDCFL",C108))),"Flat","Summer"))</f>
        <v>Summer</v>
      </c>
    </row>
    <row r="109" spans="2:10" x14ac:dyDescent="0.25">
      <c r="B109" s="4">
        <v>2030</v>
      </c>
      <c r="C109" s="5" t="s">
        <v>56</v>
      </c>
      <c r="D109" s="5">
        <v>100</v>
      </c>
      <c r="E109" s="5">
        <v>0</v>
      </c>
      <c r="F109" s="5">
        <v>0</v>
      </c>
      <c r="G109" s="5">
        <v>0</v>
      </c>
      <c r="H109" s="30">
        <f t="shared" si="21"/>
        <v>100</v>
      </c>
      <c r="J109" t="str">
        <f t="shared" si="22"/>
        <v>Summer</v>
      </c>
    </row>
    <row r="110" spans="2:10" x14ac:dyDescent="0.25">
      <c r="B110" s="4">
        <v>2030</v>
      </c>
      <c r="C110" s="5" t="s">
        <v>57</v>
      </c>
      <c r="D110" s="5">
        <v>375</v>
      </c>
      <c r="E110" s="5">
        <v>0</v>
      </c>
      <c r="F110" s="5">
        <v>0</v>
      </c>
      <c r="G110" s="5">
        <v>0</v>
      </c>
      <c r="H110" s="30">
        <f t="shared" si="21"/>
        <v>375</v>
      </c>
      <c r="J110" t="str">
        <f t="shared" si="22"/>
        <v>Summer</v>
      </c>
    </row>
    <row r="111" spans="2:10" x14ac:dyDescent="0.25">
      <c r="B111" s="4">
        <v>2030</v>
      </c>
      <c r="C111" s="5" t="s">
        <v>58</v>
      </c>
      <c r="D111" s="5">
        <v>400</v>
      </c>
      <c r="E111" s="5">
        <v>0</v>
      </c>
      <c r="F111" s="5">
        <v>0</v>
      </c>
      <c r="G111" s="5">
        <v>0</v>
      </c>
      <c r="H111" s="30">
        <f t="shared" si="21"/>
        <v>400</v>
      </c>
      <c r="J111" t="str">
        <f t="shared" si="22"/>
        <v>Summer</v>
      </c>
    </row>
    <row r="112" spans="2:10" x14ac:dyDescent="0.25">
      <c r="B112" s="4">
        <v>2030</v>
      </c>
      <c r="C112" s="5" t="s">
        <v>61</v>
      </c>
      <c r="D112" s="5">
        <v>74.349999999999994</v>
      </c>
      <c r="E112" s="5">
        <v>0</v>
      </c>
      <c r="F112" s="5">
        <v>0</v>
      </c>
      <c r="G112" s="5">
        <v>0</v>
      </c>
      <c r="H112" s="30">
        <f t="shared" si="21"/>
        <v>74.349999999999994</v>
      </c>
      <c r="J112" t="str">
        <f t="shared" si="22"/>
        <v>Flat</v>
      </c>
    </row>
    <row r="113" spans="2:10" x14ac:dyDescent="0.25">
      <c r="B113" s="4">
        <v>2030</v>
      </c>
      <c r="C113" s="5" t="s">
        <v>60</v>
      </c>
      <c r="D113" s="5">
        <v>138.05000000000001</v>
      </c>
      <c r="E113" s="5">
        <v>0</v>
      </c>
      <c r="F113" s="5">
        <v>0</v>
      </c>
      <c r="G113" s="5">
        <v>0</v>
      </c>
      <c r="H113" s="30">
        <f t="shared" si="21"/>
        <v>138.05000000000001</v>
      </c>
      <c r="J113" t="str">
        <f t="shared" si="22"/>
        <v>Winter</v>
      </c>
    </row>
    <row r="114" spans="2:10" x14ac:dyDescent="0.25">
      <c r="B114" s="4">
        <v>2030</v>
      </c>
      <c r="C114" s="5" t="s">
        <v>62</v>
      </c>
      <c r="D114" s="5">
        <v>34.92</v>
      </c>
      <c r="E114" s="5">
        <v>0</v>
      </c>
      <c r="F114" s="5">
        <v>0</v>
      </c>
      <c r="G114" s="5">
        <v>0</v>
      </c>
      <c r="H114" s="30">
        <f t="shared" si="21"/>
        <v>34.92</v>
      </c>
      <c r="J114" t="str">
        <f t="shared" si="22"/>
        <v>Winter</v>
      </c>
    </row>
    <row r="115" spans="2:10" x14ac:dyDescent="0.25">
      <c r="B115" s="4">
        <v>2030</v>
      </c>
      <c r="C115" s="5" t="s">
        <v>59</v>
      </c>
      <c r="D115" s="5">
        <v>0</v>
      </c>
      <c r="E115" s="5">
        <v>0</v>
      </c>
      <c r="F115" s="5">
        <v>0</v>
      </c>
      <c r="G115" s="5">
        <v>0</v>
      </c>
      <c r="H115" s="30">
        <f t="shared" si="21"/>
        <v>0</v>
      </c>
      <c r="J115" t="str">
        <f t="shared" si="22"/>
        <v>Winter</v>
      </c>
    </row>
    <row r="116" spans="2:10" x14ac:dyDescent="0.25">
      <c r="B116" s="53">
        <v>2030</v>
      </c>
      <c r="C116" s="51" t="s">
        <v>63</v>
      </c>
      <c r="D116" s="51">
        <v>0</v>
      </c>
      <c r="E116" s="51">
        <v>0</v>
      </c>
      <c r="F116" s="51">
        <v>0</v>
      </c>
      <c r="G116" s="51">
        <v>0</v>
      </c>
      <c r="H116" s="46">
        <f t="shared" si="21"/>
        <v>0</v>
      </c>
      <c r="J116" t="str">
        <f t="shared" si="22"/>
        <v>Flat</v>
      </c>
    </row>
    <row r="117" spans="2:10" x14ac:dyDescent="0.25">
      <c r="B117" s="2">
        <v>2031</v>
      </c>
      <c r="C117" s="3" t="s">
        <v>54</v>
      </c>
      <c r="D117" s="3">
        <v>173.79</v>
      </c>
      <c r="E117" s="3">
        <v>0</v>
      </c>
      <c r="F117" s="3">
        <v>0</v>
      </c>
      <c r="G117" s="3">
        <v>0</v>
      </c>
      <c r="H117" s="29">
        <f>D117-IF(J117="Summer",E117,IF(J117="Flat",G117,F117))</f>
        <v>173.79</v>
      </c>
      <c r="J117" t="str">
        <f>IF(ISNUMBER(FIND("_W",C117)),"Winter",IF(OR(ISNUMBER(FIND("_COBFL",C117)),ISNUMBER(FIND("_MDCFL",C117))),"Flat","Summer"))</f>
        <v>Summer</v>
      </c>
    </row>
    <row r="118" spans="2:10" x14ac:dyDescent="0.25">
      <c r="B118" s="4">
        <v>2031</v>
      </c>
      <c r="C118" s="5" t="s">
        <v>55</v>
      </c>
      <c r="D118" s="5">
        <v>116.325</v>
      </c>
      <c r="E118" s="5">
        <v>0</v>
      </c>
      <c r="F118" s="5">
        <v>0</v>
      </c>
      <c r="G118" s="5">
        <v>0</v>
      </c>
      <c r="H118" s="30">
        <f t="shared" ref="H118:H126" si="23">D118-IF(J118="Summer",E118,IF(J118="Flat",G118,F118))</f>
        <v>116.325</v>
      </c>
      <c r="J118" t="str">
        <f t="shared" ref="J118:J126" si="24">IF(ISNUMBER(FIND("_W",C118)),"Winter",IF(OR(ISNUMBER(FIND("_COBFL",C118)),ISNUMBER(FIND("_MDCFL",C118))),"Flat","Summer"))</f>
        <v>Summer</v>
      </c>
    </row>
    <row r="119" spans="2:10" x14ac:dyDescent="0.25">
      <c r="B119" s="4">
        <v>2031</v>
      </c>
      <c r="C119" s="5" t="s">
        <v>56</v>
      </c>
      <c r="D119" s="5">
        <v>100</v>
      </c>
      <c r="E119" s="5">
        <v>0</v>
      </c>
      <c r="F119" s="5">
        <v>0</v>
      </c>
      <c r="G119" s="5">
        <v>0</v>
      </c>
      <c r="H119" s="30">
        <f t="shared" si="23"/>
        <v>100</v>
      </c>
      <c r="J119" t="str">
        <f t="shared" si="24"/>
        <v>Summer</v>
      </c>
    </row>
    <row r="120" spans="2:10" x14ac:dyDescent="0.25">
      <c r="B120" s="4">
        <v>2031</v>
      </c>
      <c r="C120" s="5" t="s">
        <v>57</v>
      </c>
      <c r="D120" s="5">
        <v>375</v>
      </c>
      <c r="E120" s="5">
        <v>0</v>
      </c>
      <c r="F120" s="5">
        <v>0</v>
      </c>
      <c r="G120" s="5">
        <v>0</v>
      </c>
      <c r="H120" s="30">
        <f t="shared" si="23"/>
        <v>375</v>
      </c>
      <c r="J120" t="str">
        <f t="shared" si="24"/>
        <v>Summer</v>
      </c>
    </row>
    <row r="121" spans="2:10" x14ac:dyDescent="0.25">
      <c r="B121" s="4">
        <v>2031</v>
      </c>
      <c r="C121" s="5" t="s">
        <v>58</v>
      </c>
      <c r="D121" s="5">
        <v>400</v>
      </c>
      <c r="E121" s="5">
        <v>0</v>
      </c>
      <c r="F121" s="5">
        <v>0</v>
      </c>
      <c r="G121" s="5">
        <v>0</v>
      </c>
      <c r="H121" s="30">
        <f t="shared" si="23"/>
        <v>400</v>
      </c>
      <c r="J121" t="str">
        <f t="shared" si="24"/>
        <v>Summer</v>
      </c>
    </row>
    <row r="122" spans="2:10" x14ac:dyDescent="0.25">
      <c r="B122" s="4">
        <v>2031</v>
      </c>
      <c r="C122" s="5" t="s">
        <v>60</v>
      </c>
      <c r="D122" s="5">
        <v>154.15</v>
      </c>
      <c r="E122" s="5">
        <v>0</v>
      </c>
      <c r="F122" s="5">
        <v>0</v>
      </c>
      <c r="G122" s="5">
        <v>0</v>
      </c>
      <c r="H122" s="30">
        <f t="shared" si="23"/>
        <v>154.15</v>
      </c>
      <c r="J122" t="str">
        <f t="shared" si="24"/>
        <v>Winter</v>
      </c>
    </row>
    <row r="123" spans="2:10" x14ac:dyDescent="0.25">
      <c r="B123" s="4">
        <v>2031</v>
      </c>
      <c r="C123" s="5" t="s">
        <v>62</v>
      </c>
      <c r="D123" s="5">
        <v>37.840000000000003</v>
      </c>
      <c r="E123" s="5">
        <v>0</v>
      </c>
      <c r="F123" s="5">
        <v>0</v>
      </c>
      <c r="G123" s="5">
        <v>0</v>
      </c>
      <c r="H123" s="30">
        <f t="shared" si="23"/>
        <v>37.840000000000003</v>
      </c>
      <c r="J123" t="str">
        <f t="shared" si="24"/>
        <v>Winter</v>
      </c>
    </row>
    <row r="124" spans="2:10" x14ac:dyDescent="0.25">
      <c r="B124" s="4">
        <v>2031</v>
      </c>
      <c r="C124" s="5" t="s">
        <v>59</v>
      </c>
      <c r="D124" s="5">
        <v>0</v>
      </c>
      <c r="E124" s="5">
        <v>0</v>
      </c>
      <c r="F124" s="5">
        <v>0</v>
      </c>
      <c r="G124" s="5">
        <v>0</v>
      </c>
      <c r="H124" s="30">
        <f t="shared" si="23"/>
        <v>0</v>
      </c>
      <c r="J124" t="str">
        <f t="shared" si="24"/>
        <v>Winter</v>
      </c>
    </row>
    <row r="125" spans="2:10" x14ac:dyDescent="0.25">
      <c r="B125" s="4">
        <v>2031</v>
      </c>
      <c r="C125" s="5" t="s">
        <v>61</v>
      </c>
      <c r="D125" s="5">
        <v>83.674999999999997</v>
      </c>
      <c r="E125" s="5">
        <v>0</v>
      </c>
      <c r="F125" s="5">
        <v>0</v>
      </c>
      <c r="G125" s="5">
        <v>0</v>
      </c>
      <c r="H125" s="30">
        <f t="shared" si="23"/>
        <v>83.674999999999997</v>
      </c>
      <c r="J125" t="str">
        <f t="shared" si="24"/>
        <v>Flat</v>
      </c>
    </row>
    <row r="126" spans="2:10" x14ac:dyDescent="0.25">
      <c r="B126" s="53">
        <v>2031</v>
      </c>
      <c r="C126" s="51" t="s">
        <v>63</v>
      </c>
      <c r="D126" s="51">
        <v>0</v>
      </c>
      <c r="E126" s="51">
        <v>0</v>
      </c>
      <c r="F126" s="51">
        <v>0</v>
      </c>
      <c r="G126" s="51">
        <v>0</v>
      </c>
      <c r="H126" s="46">
        <f t="shared" si="23"/>
        <v>0</v>
      </c>
      <c r="J126" t="str">
        <f t="shared" si="24"/>
        <v>Flat</v>
      </c>
    </row>
    <row r="127" spans="2:10" x14ac:dyDescent="0.25">
      <c r="B127" s="2">
        <v>2032</v>
      </c>
      <c r="C127" s="3" t="s">
        <v>54</v>
      </c>
      <c r="D127" s="3">
        <v>206.31</v>
      </c>
      <c r="E127" s="3">
        <v>0</v>
      </c>
      <c r="F127" s="3">
        <v>0</v>
      </c>
      <c r="G127" s="3">
        <v>0</v>
      </c>
      <c r="H127" s="29">
        <f>D127-IF(J127="Summer",E127,IF(J127="Flat",G127,F127))</f>
        <v>206.31</v>
      </c>
      <c r="J127" t="str">
        <f>IF(ISNUMBER(FIND("_W",C127)),"Winter",IF(OR(ISNUMBER(FIND("_COBFL",C127)),ISNUMBER(FIND("_MDCFL",C127))),"Flat","Summer"))</f>
        <v>Summer</v>
      </c>
    </row>
    <row r="128" spans="2:10" x14ac:dyDescent="0.25">
      <c r="B128" s="4">
        <v>2032</v>
      </c>
      <c r="C128" s="5" t="s">
        <v>55</v>
      </c>
      <c r="D128" s="5">
        <v>35.15</v>
      </c>
      <c r="E128" s="5">
        <v>0</v>
      </c>
      <c r="F128" s="5">
        <v>0</v>
      </c>
      <c r="G128" s="5">
        <v>0</v>
      </c>
      <c r="H128" s="30">
        <f t="shared" ref="H128:H136" si="25">D128-IF(J128="Summer",E128,IF(J128="Flat",G128,F128))</f>
        <v>35.15</v>
      </c>
      <c r="J128" t="str">
        <f t="shared" ref="J128:J136" si="26">IF(ISNUMBER(FIND("_W",C128)),"Winter",IF(OR(ISNUMBER(FIND("_COBFL",C128)),ISNUMBER(FIND("_MDCFL",C128))),"Flat","Summer"))</f>
        <v>Summer</v>
      </c>
    </row>
    <row r="129" spans="2:10" x14ac:dyDescent="0.25">
      <c r="B129" s="4">
        <v>2032</v>
      </c>
      <c r="C129" s="5" t="s">
        <v>56</v>
      </c>
      <c r="D129" s="5">
        <v>100</v>
      </c>
      <c r="E129" s="5">
        <v>0</v>
      </c>
      <c r="F129" s="5">
        <v>0</v>
      </c>
      <c r="G129" s="5">
        <v>0</v>
      </c>
      <c r="H129" s="30">
        <f t="shared" si="25"/>
        <v>100</v>
      </c>
      <c r="J129" t="str">
        <f t="shared" si="26"/>
        <v>Summer</v>
      </c>
    </row>
    <row r="130" spans="2:10" x14ac:dyDescent="0.25">
      <c r="B130" s="4">
        <v>2032</v>
      </c>
      <c r="C130" s="5" t="s">
        <v>57</v>
      </c>
      <c r="D130" s="5">
        <v>375</v>
      </c>
      <c r="E130" s="5">
        <v>0</v>
      </c>
      <c r="F130" s="5">
        <v>0</v>
      </c>
      <c r="G130" s="5">
        <v>0</v>
      </c>
      <c r="H130" s="30">
        <f t="shared" si="25"/>
        <v>375</v>
      </c>
      <c r="J130" t="str">
        <f t="shared" si="26"/>
        <v>Summer</v>
      </c>
    </row>
    <row r="131" spans="2:10" x14ac:dyDescent="0.25">
      <c r="B131" s="4">
        <v>2032</v>
      </c>
      <c r="C131" s="5" t="s">
        <v>58</v>
      </c>
      <c r="D131" s="5">
        <v>400</v>
      </c>
      <c r="E131" s="5">
        <v>0</v>
      </c>
      <c r="F131" s="5">
        <v>0</v>
      </c>
      <c r="G131" s="5">
        <v>0</v>
      </c>
      <c r="H131" s="30">
        <f t="shared" si="25"/>
        <v>400</v>
      </c>
      <c r="J131" t="str">
        <f t="shared" si="26"/>
        <v>Summer</v>
      </c>
    </row>
    <row r="132" spans="2:10" x14ac:dyDescent="0.25">
      <c r="B132" s="4">
        <v>2032</v>
      </c>
      <c r="C132" s="5" t="s">
        <v>60</v>
      </c>
      <c r="D132" s="5">
        <v>79.349999999999994</v>
      </c>
      <c r="E132" s="5">
        <v>0</v>
      </c>
      <c r="F132" s="5">
        <v>0</v>
      </c>
      <c r="G132" s="5">
        <v>0</v>
      </c>
      <c r="H132" s="30">
        <f t="shared" si="25"/>
        <v>79.349999999999994</v>
      </c>
      <c r="J132" t="str">
        <f t="shared" si="26"/>
        <v>Winter</v>
      </c>
    </row>
    <row r="133" spans="2:10" x14ac:dyDescent="0.25">
      <c r="B133" s="4">
        <v>2032</v>
      </c>
      <c r="C133" s="5" t="s">
        <v>62</v>
      </c>
      <c r="D133" s="5">
        <v>48.68</v>
      </c>
      <c r="E133" s="5">
        <v>0</v>
      </c>
      <c r="F133" s="5">
        <v>0</v>
      </c>
      <c r="G133" s="5">
        <v>0</v>
      </c>
      <c r="H133" s="30">
        <f t="shared" si="25"/>
        <v>48.68</v>
      </c>
      <c r="J133" t="str">
        <f t="shared" si="26"/>
        <v>Winter</v>
      </c>
    </row>
    <row r="134" spans="2:10" x14ac:dyDescent="0.25">
      <c r="B134" s="4">
        <v>2032</v>
      </c>
      <c r="C134" s="5" t="s">
        <v>59</v>
      </c>
      <c r="D134" s="5">
        <v>0</v>
      </c>
      <c r="E134" s="5">
        <v>0</v>
      </c>
      <c r="F134" s="5">
        <v>0</v>
      </c>
      <c r="G134" s="5">
        <v>0</v>
      </c>
      <c r="H134" s="30">
        <f t="shared" si="25"/>
        <v>0</v>
      </c>
      <c r="J134" t="str">
        <f t="shared" si="26"/>
        <v>Winter</v>
      </c>
    </row>
    <row r="135" spans="2:10" x14ac:dyDescent="0.25">
      <c r="B135" s="4">
        <v>2032</v>
      </c>
      <c r="C135" s="5" t="s">
        <v>61</v>
      </c>
      <c r="D135" s="5">
        <v>164.85</v>
      </c>
      <c r="E135" s="5">
        <v>0</v>
      </c>
      <c r="F135" s="5">
        <v>0</v>
      </c>
      <c r="G135" s="5">
        <v>0</v>
      </c>
      <c r="H135" s="30">
        <f t="shared" si="25"/>
        <v>164.85</v>
      </c>
      <c r="J135" t="str">
        <f t="shared" si="26"/>
        <v>Flat</v>
      </c>
    </row>
    <row r="136" spans="2:10" x14ac:dyDescent="0.25">
      <c r="B136" s="53">
        <v>2032</v>
      </c>
      <c r="C136" s="51" t="s">
        <v>63</v>
      </c>
      <c r="D136" s="51">
        <v>0</v>
      </c>
      <c r="E136" s="51">
        <v>0</v>
      </c>
      <c r="F136" s="51">
        <v>0</v>
      </c>
      <c r="G136" s="51">
        <v>0</v>
      </c>
      <c r="H136" s="46">
        <f t="shared" si="25"/>
        <v>0</v>
      </c>
      <c r="J136" t="str">
        <f t="shared" si="26"/>
        <v>Flat</v>
      </c>
    </row>
    <row r="137" spans="2:10" x14ac:dyDescent="0.25">
      <c r="B137" s="2">
        <v>2033</v>
      </c>
      <c r="C137" s="3" t="s">
        <v>54</v>
      </c>
      <c r="D137" s="3">
        <v>297.69</v>
      </c>
      <c r="E137" s="3">
        <v>0</v>
      </c>
      <c r="F137" s="3">
        <v>0</v>
      </c>
      <c r="G137" s="3">
        <v>0</v>
      </c>
      <c r="H137" s="29">
        <f>D137-IF(J137="Summer",E137,IF(J137="Flat",G137,F137))</f>
        <v>297.69</v>
      </c>
      <c r="J137" t="str">
        <f>IF(ISNUMBER(FIND("_W",C137)),"Winter",IF(OR(ISNUMBER(FIND("_COBFL",C137)),ISNUMBER(FIND("_MDCFL",C137))),"Flat","Summer"))</f>
        <v>Summer</v>
      </c>
    </row>
    <row r="138" spans="2:10" x14ac:dyDescent="0.25">
      <c r="B138" s="4">
        <v>2033</v>
      </c>
      <c r="C138" s="5" t="s">
        <v>55</v>
      </c>
      <c r="D138" s="5">
        <v>71.224999999999994</v>
      </c>
      <c r="E138" s="5">
        <v>0</v>
      </c>
      <c r="F138" s="5">
        <v>0</v>
      </c>
      <c r="G138" s="5">
        <v>0</v>
      </c>
      <c r="H138" s="30">
        <f t="shared" ref="H138:H146" si="27">D138-IF(J138="Summer",E138,IF(J138="Flat",G138,F138))</f>
        <v>71.224999999999994</v>
      </c>
      <c r="J138" t="str">
        <f t="shared" ref="J138:J146" si="28">IF(ISNUMBER(FIND("_W",C138)),"Winter",IF(OR(ISNUMBER(FIND("_COBFL",C138)),ISNUMBER(FIND("_MDCFL",C138))),"Flat","Summer"))</f>
        <v>Summer</v>
      </c>
    </row>
    <row r="139" spans="2:10" x14ac:dyDescent="0.25">
      <c r="B139" s="4">
        <v>2033</v>
      </c>
      <c r="C139" s="5" t="s">
        <v>56</v>
      </c>
      <c r="D139" s="5">
        <v>100</v>
      </c>
      <c r="E139" s="5">
        <v>0</v>
      </c>
      <c r="F139" s="5">
        <v>0</v>
      </c>
      <c r="G139" s="5">
        <v>0</v>
      </c>
      <c r="H139" s="30">
        <f t="shared" si="27"/>
        <v>100</v>
      </c>
      <c r="J139" t="str">
        <f t="shared" si="28"/>
        <v>Summer</v>
      </c>
    </row>
    <row r="140" spans="2:10" x14ac:dyDescent="0.25">
      <c r="B140" s="4">
        <v>2033</v>
      </c>
      <c r="C140" s="5" t="s">
        <v>57</v>
      </c>
      <c r="D140" s="5">
        <v>375</v>
      </c>
      <c r="E140" s="5">
        <v>0</v>
      </c>
      <c r="F140" s="5">
        <v>0</v>
      </c>
      <c r="G140" s="5">
        <v>0</v>
      </c>
      <c r="H140" s="30">
        <f t="shared" si="27"/>
        <v>375</v>
      </c>
      <c r="J140" t="str">
        <f t="shared" si="28"/>
        <v>Summer</v>
      </c>
    </row>
    <row r="141" spans="2:10" x14ac:dyDescent="0.25">
      <c r="B141" s="4">
        <v>2033</v>
      </c>
      <c r="C141" s="5" t="s">
        <v>58</v>
      </c>
      <c r="D141" s="5">
        <v>400</v>
      </c>
      <c r="E141" s="5">
        <v>0</v>
      </c>
      <c r="F141" s="5">
        <v>0</v>
      </c>
      <c r="G141" s="5">
        <v>0</v>
      </c>
      <c r="H141" s="30">
        <f t="shared" si="27"/>
        <v>400</v>
      </c>
      <c r="J141" t="str">
        <f t="shared" si="28"/>
        <v>Summer</v>
      </c>
    </row>
    <row r="142" spans="2:10" x14ac:dyDescent="0.25">
      <c r="B142" s="4">
        <v>2033</v>
      </c>
      <c r="C142" s="5" t="s">
        <v>61</v>
      </c>
      <c r="D142" s="5">
        <v>128.77500000000001</v>
      </c>
      <c r="E142" s="5">
        <v>0</v>
      </c>
      <c r="F142" s="5">
        <v>0</v>
      </c>
      <c r="G142" s="5">
        <v>0</v>
      </c>
      <c r="H142" s="30">
        <f t="shared" si="27"/>
        <v>128.77500000000001</v>
      </c>
      <c r="J142" t="str">
        <f t="shared" si="28"/>
        <v>Flat</v>
      </c>
    </row>
    <row r="143" spans="2:10" x14ac:dyDescent="0.25">
      <c r="B143" s="4">
        <v>2033</v>
      </c>
      <c r="C143" s="5" t="s">
        <v>60</v>
      </c>
      <c r="D143" s="5">
        <v>0</v>
      </c>
      <c r="E143" s="5">
        <v>0</v>
      </c>
      <c r="F143" s="5">
        <v>0</v>
      </c>
      <c r="G143" s="5">
        <v>0</v>
      </c>
      <c r="H143" s="30">
        <f t="shared" si="27"/>
        <v>0</v>
      </c>
      <c r="J143" t="str">
        <f t="shared" si="28"/>
        <v>Winter</v>
      </c>
    </row>
    <row r="144" spans="2:10" x14ac:dyDescent="0.25">
      <c r="B144" s="4">
        <v>2033</v>
      </c>
      <c r="C144" s="5" t="s">
        <v>62</v>
      </c>
      <c r="D144" s="5">
        <v>62.76</v>
      </c>
      <c r="E144" s="5">
        <v>0</v>
      </c>
      <c r="F144" s="5">
        <v>0</v>
      </c>
      <c r="G144" s="5">
        <v>0</v>
      </c>
      <c r="H144" s="30">
        <f t="shared" si="27"/>
        <v>62.76</v>
      </c>
      <c r="J144" t="str">
        <f t="shared" si="28"/>
        <v>Winter</v>
      </c>
    </row>
    <row r="145" spans="2:10" x14ac:dyDescent="0.25">
      <c r="B145" s="4">
        <v>2033</v>
      </c>
      <c r="C145" s="5" t="s">
        <v>59</v>
      </c>
      <c r="D145" s="5">
        <v>0</v>
      </c>
      <c r="E145" s="5">
        <v>0</v>
      </c>
      <c r="F145" s="5">
        <v>0</v>
      </c>
      <c r="G145" s="5">
        <v>0</v>
      </c>
      <c r="H145" s="30">
        <f t="shared" si="27"/>
        <v>0</v>
      </c>
      <c r="J145" t="str">
        <f t="shared" si="28"/>
        <v>Winter</v>
      </c>
    </row>
    <row r="146" spans="2:10" x14ac:dyDescent="0.25">
      <c r="B146" s="53">
        <v>2033</v>
      </c>
      <c r="C146" s="51" t="s">
        <v>63</v>
      </c>
      <c r="D146" s="51">
        <v>0</v>
      </c>
      <c r="E146" s="51">
        <v>0</v>
      </c>
      <c r="F146" s="51">
        <v>0</v>
      </c>
      <c r="G146" s="51">
        <v>0</v>
      </c>
      <c r="H146" s="46">
        <f t="shared" si="27"/>
        <v>0</v>
      </c>
      <c r="J146" t="str">
        <f t="shared" si="28"/>
        <v>Flat</v>
      </c>
    </row>
    <row r="147" spans="2:10" x14ac:dyDescent="0.25">
      <c r="B147" s="2">
        <v>2034</v>
      </c>
      <c r="C147" s="3" t="s">
        <v>54</v>
      </c>
      <c r="D147" s="3">
        <v>300</v>
      </c>
      <c r="E147" s="3">
        <v>0</v>
      </c>
      <c r="F147" s="3">
        <v>0</v>
      </c>
      <c r="G147" s="3">
        <v>0</v>
      </c>
      <c r="H147" s="29">
        <f>D147-IF(J147="Summer",E147,IF(J147="Flat",G147,F147))</f>
        <v>300</v>
      </c>
      <c r="J147" t="str">
        <f>IF(ISNUMBER(FIND("_W",C147)),"Winter",IF(OR(ISNUMBER(FIND("_COBFL",C147)),ISNUMBER(FIND("_MDCFL",C147))),"Flat","Summer"))</f>
        <v>Summer</v>
      </c>
    </row>
    <row r="148" spans="2:10" x14ac:dyDescent="0.25">
      <c r="B148" s="4">
        <v>2034</v>
      </c>
      <c r="C148" s="5" t="s">
        <v>55</v>
      </c>
      <c r="D148" s="5">
        <v>57.75</v>
      </c>
      <c r="E148" s="5">
        <v>0</v>
      </c>
      <c r="F148" s="5">
        <v>0</v>
      </c>
      <c r="G148" s="5">
        <v>0</v>
      </c>
      <c r="H148" s="30">
        <f t="shared" ref="H148:H156" si="29">D148-IF(J148="Summer",E148,IF(J148="Flat",G148,F148))</f>
        <v>57.75</v>
      </c>
      <c r="J148" t="str">
        <f t="shared" ref="J148:J156" si="30">IF(ISNUMBER(FIND("_W",C148)),"Winter",IF(OR(ISNUMBER(FIND("_COBFL",C148)),ISNUMBER(FIND("_MDCFL",C148))),"Flat","Summer"))</f>
        <v>Summer</v>
      </c>
    </row>
    <row r="149" spans="2:10" x14ac:dyDescent="0.25">
      <c r="B149" s="4">
        <v>2034</v>
      </c>
      <c r="C149" s="5" t="s">
        <v>56</v>
      </c>
      <c r="D149" s="5">
        <v>100</v>
      </c>
      <c r="E149" s="5">
        <v>0</v>
      </c>
      <c r="F149" s="5">
        <v>0</v>
      </c>
      <c r="G149" s="5">
        <v>0</v>
      </c>
      <c r="H149" s="30">
        <f t="shared" si="29"/>
        <v>100</v>
      </c>
      <c r="J149" t="str">
        <f t="shared" si="30"/>
        <v>Summer</v>
      </c>
    </row>
    <row r="150" spans="2:10" x14ac:dyDescent="0.25">
      <c r="B150" s="4">
        <v>2034</v>
      </c>
      <c r="C150" s="5" t="s">
        <v>57</v>
      </c>
      <c r="D150" s="5">
        <v>375</v>
      </c>
      <c r="E150" s="5">
        <v>0</v>
      </c>
      <c r="F150" s="5">
        <v>0</v>
      </c>
      <c r="G150" s="5">
        <v>0</v>
      </c>
      <c r="H150" s="30">
        <f t="shared" si="29"/>
        <v>375</v>
      </c>
      <c r="J150" t="str">
        <f t="shared" si="30"/>
        <v>Summer</v>
      </c>
    </row>
    <row r="151" spans="2:10" x14ac:dyDescent="0.25">
      <c r="B151" s="4">
        <v>2034</v>
      </c>
      <c r="C151" s="5" t="s">
        <v>58</v>
      </c>
      <c r="D151" s="5">
        <v>333</v>
      </c>
      <c r="E151" s="5">
        <v>0</v>
      </c>
      <c r="F151" s="5">
        <v>0</v>
      </c>
      <c r="G151" s="5">
        <v>0</v>
      </c>
      <c r="H151" s="30">
        <f t="shared" si="29"/>
        <v>333</v>
      </c>
      <c r="J151" t="str">
        <f t="shared" si="30"/>
        <v>Summer</v>
      </c>
    </row>
    <row r="152" spans="2:10" x14ac:dyDescent="0.25">
      <c r="B152" s="4">
        <v>2034</v>
      </c>
      <c r="C152" s="5" t="s">
        <v>60</v>
      </c>
      <c r="D152" s="5">
        <v>0</v>
      </c>
      <c r="E152" s="5">
        <v>0</v>
      </c>
      <c r="F152" s="5">
        <v>0</v>
      </c>
      <c r="G152" s="5">
        <v>0</v>
      </c>
      <c r="H152" s="30">
        <f t="shared" si="29"/>
        <v>0</v>
      </c>
      <c r="J152" t="str">
        <f t="shared" si="30"/>
        <v>Winter</v>
      </c>
    </row>
    <row r="153" spans="2:10" x14ac:dyDescent="0.25">
      <c r="B153" s="4">
        <v>2034</v>
      </c>
      <c r="C153" s="5" t="s">
        <v>62</v>
      </c>
      <c r="D153" s="5">
        <v>0</v>
      </c>
      <c r="E153" s="5">
        <v>0</v>
      </c>
      <c r="F153" s="5">
        <v>0</v>
      </c>
      <c r="G153" s="5">
        <v>0</v>
      </c>
      <c r="H153" s="30">
        <f t="shared" si="29"/>
        <v>0</v>
      </c>
      <c r="J153" t="str">
        <f t="shared" si="30"/>
        <v>Winter</v>
      </c>
    </row>
    <row r="154" spans="2:10" x14ac:dyDescent="0.25">
      <c r="B154" s="4">
        <v>2034</v>
      </c>
      <c r="C154" s="5" t="s">
        <v>59</v>
      </c>
      <c r="D154" s="5">
        <v>0</v>
      </c>
      <c r="E154" s="5">
        <v>0</v>
      </c>
      <c r="F154" s="5">
        <v>0</v>
      </c>
      <c r="G154" s="5">
        <v>0</v>
      </c>
      <c r="H154" s="30">
        <f t="shared" si="29"/>
        <v>0</v>
      </c>
      <c r="J154" t="str">
        <f t="shared" si="30"/>
        <v>Winter</v>
      </c>
    </row>
    <row r="155" spans="2:10" x14ac:dyDescent="0.25">
      <c r="B155" s="4">
        <v>2034</v>
      </c>
      <c r="C155" s="5" t="s">
        <v>61</v>
      </c>
      <c r="D155" s="5">
        <v>142.25</v>
      </c>
      <c r="E155" s="5">
        <v>0</v>
      </c>
      <c r="F155" s="5">
        <v>0</v>
      </c>
      <c r="G155" s="5">
        <v>0</v>
      </c>
      <c r="H155" s="30">
        <f t="shared" si="29"/>
        <v>142.25</v>
      </c>
      <c r="J155" t="str">
        <f t="shared" si="30"/>
        <v>Flat</v>
      </c>
    </row>
    <row r="156" spans="2:10" x14ac:dyDescent="0.25">
      <c r="B156" s="53">
        <v>2034</v>
      </c>
      <c r="C156" s="51" t="s">
        <v>63</v>
      </c>
      <c r="D156" s="51">
        <v>67</v>
      </c>
      <c r="E156" s="51">
        <v>0</v>
      </c>
      <c r="F156" s="51">
        <v>0</v>
      </c>
      <c r="G156" s="51">
        <v>0</v>
      </c>
      <c r="H156" s="46">
        <f t="shared" si="29"/>
        <v>67</v>
      </c>
      <c r="J156" t="str">
        <f t="shared" si="30"/>
        <v>Flat</v>
      </c>
    </row>
    <row r="157" spans="2:10" x14ac:dyDescent="0.25">
      <c r="B157" s="2">
        <v>2035</v>
      </c>
      <c r="C157" s="3" t="s">
        <v>54</v>
      </c>
      <c r="D157" s="3">
        <v>300</v>
      </c>
      <c r="E157" s="3">
        <v>0</v>
      </c>
      <c r="F157" s="3">
        <v>0</v>
      </c>
      <c r="G157" s="3">
        <v>0</v>
      </c>
      <c r="H157" s="29">
        <f>D157-IF(J157="Summer",E157,IF(J157="Flat",G157,F157))</f>
        <v>300</v>
      </c>
      <c r="J157" t="str">
        <f>IF(ISNUMBER(FIND("_W",C157)),"Winter",IF(OR(ISNUMBER(FIND("_COBFL",C157)),ISNUMBER(FIND("_MDCFL",C157))),"Flat","Summer"))</f>
        <v>Summer</v>
      </c>
    </row>
    <row r="158" spans="2:10" x14ac:dyDescent="0.25">
      <c r="B158" s="4">
        <v>2035</v>
      </c>
      <c r="C158" s="5" t="s">
        <v>55</v>
      </c>
      <c r="D158" s="5">
        <v>26</v>
      </c>
      <c r="E158" s="5">
        <v>0</v>
      </c>
      <c r="F158" s="5">
        <v>0</v>
      </c>
      <c r="G158" s="5">
        <v>0</v>
      </c>
      <c r="H158" s="30">
        <f t="shared" ref="H158:H166" si="31">D158-IF(J158="Summer",E158,IF(J158="Flat",G158,F158))</f>
        <v>26</v>
      </c>
      <c r="J158" t="str">
        <f t="shared" ref="J158:J166" si="32">IF(ISNUMBER(FIND("_W",C158)),"Winter",IF(OR(ISNUMBER(FIND("_COBFL",C158)),ISNUMBER(FIND("_MDCFL",C158))),"Flat","Summer"))</f>
        <v>Summer</v>
      </c>
    </row>
    <row r="159" spans="2:10" x14ac:dyDescent="0.25">
      <c r="B159" s="4">
        <v>2035</v>
      </c>
      <c r="C159" s="5" t="s">
        <v>56</v>
      </c>
      <c r="D159" s="5">
        <v>100</v>
      </c>
      <c r="E159" s="5">
        <v>0</v>
      </c>
      <c r="F159" s="5">
        <v>0</v>
      </c>
      <c r="G159" s="5">
        <v>0</v>
      </c>
      <c r="H159" s="30">
        <f t="shared" si="31"/>
        <v>100</v>
      </c>
      <c r="J159" t="str">
        <f t="shared" si="32"/>
        <v>Summer</v>
      </c>
    </row>
    <row r="160" spans="2:10" x14ac:dyDescent="0.25">
      <c r="B160" s="4">
        <v>2035</v>
      </c>
      <c r="C160" s="5" t="s">
        <v>57</v>
      </c>
      <c r="D160" s="5">
        <v>374.47500000000002</v>
      </c>
      <c r="E160" s="5">
        <v>0</v>
      </c>
      <c r="F160" s="5">
        <v>0</v>
      </c>
      <c r="G160" s="5">
        <v>0</v>
      </c>
      <c r="H160" s="30">
        <f t="shared" si="31"/>
        <v>374.47500000000002</v>
      </c>
      <c r="J160" t="str">
        <f t="shared" si="32"/>
        <v>Summer</v>
      </c>
    </row>
    <row r="161" spans="2:10" x14ac:dyDescent="0.25">
      <c r="B161" s="4">
        <v>2035</v>
      </c>
      <c r="C161" s="5" t="s">
        <v>58</v>
      </c>
      <c r="D161" s="5">
        <v>360.28</v>
      </c>
      <c r="E161" s="5">
        <v>0</v>
      </c>
      <c r="F161" s="5">
        <v>0</v>
      </c>
      <c r="G161" s="5">
        <v>0</v>
      </c>
      <c r="H161" s="30">
        <f t="shared" si="31"/>
        <v>360.28</v>
      </c>
      <c r="J161" t="str">
        <f t="shared" si="32"/>
        <v>Summer</v>
      </c>
    </row>
    <row r="162" spans="2:10" x14ac:dyDescent="0.25">
      <c r="B162" s="4">
        <v>2035</v>
      </c>
      <c r="C162" s="5" t="s">
        <v>62</v>
      </c>
      <c r="D162" s="5">
        <v>35.4</v>
      </c>
      <c r="E162" s="5">
        <v>0</v>
      </c>
      <c r="F162" s="5">
        <v>0</v>
      </c>
      <c r="G162" s="5">
        <v>0</v>
      </c>
      <c r="H162" s="30">
        <f t="shared" si="31"/>
        <v>35.4</v>
      </c>
      <c r="J162" t="str">
        <f t="shared" si="32"/>
        <v>Winter</v>
      </c>
    </row>
    <row r="163" spans="2:10" x14ac:dyDescent="0.25">
      <c r="B163" s="4">
        <v>2035</v>
      </c>
      <c r="C163" s="5" t="s">
        <v>60</v>
      </c>
      <c r="D163" s="5">
        <v>0</v>
      </c>
      <c r="E163" s="5">
        <v>0</v>
      </c>
      <c r="F163" s="5">
        <v>0</v>
      </c>
      <c r="G163" s="5">
        <v>0</v>
      </c>
      <c r="H163" s="30">
        <f t="shared" si="31"/>
        <v>0</v>
      </c>
      <c r="J163" t="str">
        <f t="shared" si="32"/>
        <v>Winter</v>
      </c>
    </row>
    <row r="164" spans="2:10" x14ac:dyDescent="0.25">
      <c r="B164" s="4">
        <v>2035</v>
      </c>
      <c r="C164" s="5" t="s">
        <v>59</v>
      </c>
      <c r="D164" s="5">
        <v>0</v>
      </c>
      <c r="E164" s="5">
        <v>0</v>
      </c>
      <c r="F164" s="5">
        <v>0</v>
      </c>
      <c r="G164" s="5">
        <v>0</v>
      </c>
      <c r="H164" s="30">
        <f t="shared" si="31"/>
        <v>0</v>
      </c>
      <c r="J164" t="str">
        <f t="shared" si="32"/>
        <v>Winter</v>
      </c>
    </row>
    <row r="165" spans="2:10" x14ac:dyDescent="0.25">
      <c r="B165" s="4">
        <v>2035</v>
      </c>
      <c r="C165" s="5" t="s">
        <v>61</v>
      </c>
      <c r="D165" s="5">
        <v>174</v>
      </c>
      <c r="E165" s="5">
        <v>0</v>
      </c>
      <c r="F165" s="5">
        <v>0</v>
      </c>
      <c r="G165" s="5">
        <v>0</v>
      </c>
      <c r="H165" s="30">
        <f t="shared" si="31"/>
        <v>174</v>
      </c>
      <c r="J165" t="str">
        <f t="shared" si="32"/>
        <v>Flat</v>
      </c>
    </row>
    <row r="166" spans="2:10" x14ac:dyDescent="0.25">
      <c r="B166" s="53">
        <v>2035</v>
      </c>
      <c r="C166" s="51" t="s">
        <v>63</v>
      </c>
      <c r="D166" s="51">
        <v>39.72</v>
      </c>
      <c r="E166" s="51">
        <v>0</v>
      </c>
      <c r="F166" s="51">
        <v>0</v>
      </c>
      <c r="G166" s="51">
        <v>0</v>
      </c>
      <c r="H166" s="46">
        <f t="shared" si="31"/>
        <v>39.72</v>
      </c>
      <c r="J166" t="str">
        <f t="shared" si="32"/>
        <v>Flat</v>
      </c>
    </row>
    <row r="167" spans="2:10" x14ac:dyDescent="0.25">
      <c r="B167" s="2">
        <v>2036</v>
      </c>
      <c r="C167" s="3" t="s">
        <v>54</v>
      </c>
      <c r="D167" s="3">
        <v>300</v>
      </c>
      <c r="E167" s="3">
        <v>0</v>
      </c>
      <c r="F167" s="3">
        <v>0</v>
      </c>
      <c r="G167" s="3">
        <v>0</v>
      </c>
      <c r="H167" s="29">
        <f>D167-IF(J167="Summer",E167,IF(J167="Flat",G167,F167))</f>
        <v>300</v>
      </c>
      <c r="J167" t="str">
        <f>IF(ISNUMBER(FIND("_W",C167)),"Winter",IF(OR(ISNUMBER(FIND("_COBFL",C167)),ISNUMBER(FIND("_MDCFL",C167))),"Flat","Summer"))</f>
        <v>Summer</v>
      </c>
    </row>
    <row r="168" spans="2:10" x14ac:dyDescent="0.25">
      <c r="B168" s="4">
        <v>2036</v>
      </c>
      <c r="C168" s="5" t="s">
        <v>55</v>
      </c>
      <c r="D168" s="5">
        <v>26</v>
      </c>
      <c r="E168" s="5">
        <v>0</v>
      </c>
      <c r="F168" s="5">
        <v>0</v>
      </c>
      <c r="G168" s="5">
        <v>0</v>
      </c>
      <c r="H168" s="30">
        <f t="shared" ref="H168:H176" si="33">D168-IF(J168="Summer",E168,IF(J168="Flat",G168,F168))</f>
        <v>26</v>
      </c>
      <c r="J168" t="str">
        <f t="shared" ref="J168:J176" si="34">IF(ISNUMBER(FIND("_W",C168)),"Winter",IF(OR(ISNUMBER(FIND("_COBFL",C168)),ISNUMBER(FIND("_MDCFL",C168))),"Flat","Summer"))</f>
        <v>Summer</v>
      </c>
    </row>
    <row r="169" spans="2:10" x14ac:dyDescent="0.25">
      <c r="B169" s="4">
        <v>2036</v>
      </c>
      <c r="C169" s="5" t="s">
        <v>56</v>
      </c>
      <c r="D169" s="5">
        <v>100</v>
      </c>
      <c r="E169" s="5">
        <v>0</v>
      </c>
      <c r="F169" s="5">
        <v>0</v>
      </c>
      <c r="G169" s="5">
        <v>0</v>
      </c>
      <c r="H169" s="30">
        <f t="shared" si="33"/>
        <v>100</v>
      </c>
      <c r="J169" t="str">
        <f t="shared" si="34"/>
        <v>Summer</v>
      </c>
    </row>
    <row r="170" spans="2:10" x14ac:dyDescent="0.25">
      <c r="B170" s="4">
        <v>2036</v>
      </c>
      <c r="C170" s="5" t="s">
        <v>57</v>
      </c>
      <c r="D170" s="5">
        <v>276.60000000000002</v>
      </c>
      <c r="E170" s="5">
        <v>0</v>
      </c>
      <c r="F170" s="5">
        <v>0</v>
      </c>
      <c r="G170" s="5">
        <v>0</v>
      </c>
      <c r="H170" s="30">
        <f t="shared" si="33"/>
        <v>276.60000000000002</v>
      </c>
      <c r="J170" t="str">
        <f t="shared" si="34"/>
        <v>Summer</v>
      </c>
    </row>
    <row r="171" spans="2:10" x14ac:dyDescent="0.25">
      <c r="B171" s="4">
        <v>2036</v>
      </c>
      <c r="C171" s="5" t="s">
        <v>58</v>
      </c>
      <c r="D171" s="5">
        <v>303.27999999999997</v>
      </c>
      <c r="E171" s="5">
        <v>0</v>
      </c>
      <c r="F171" s="5">
        <v>0</v>
      </c>
      <c r="G171" s="5">
        <v>0</v>
      </c>
      <c r="H171" s="30">
        <f t="shared" si="33"/>
        <v>303.27999999999997</v>
      </c>
      <c r="J171" t="str">
        <f t="shared" si="34"/>
        <v>Summer</v>
      </c>
    </row>
    <row r="172" spans="2:10" x14ac:dyDescent="0.25">
      <c r="B172" s="4">
        <v>2036</v>
      </c>
      <c r="C172" s="5" t="s">
        <v>62</v>
      </c>
      <c r="D172" s="5">
        <v>0</v>
      </c>
      <c r="E172" s="5">
        <v>0</v>
      </c>
      <c r="F172" s="5">
        <v>0</v>
      </c>
      <c r="G172" s="5">
        <v>0</v>
      </c>
      <c r="H172" s="30">
        <f t="shared" si="33"/>
        <v>0</v>
      </c>
      <c r="J172" t="str">
        <f t="shared" si="34"/>
        <v>Winter</v>
      </c>
    </row>
    <row r="173" spans="2:10" x14ac:dyDescent="0.25">
      <c r="B173" s="4">
        <v>2036</v>
      </c>
      <c r="C173" s="5" t="s">
        <v>60</v>
      </c>
      <c r="D173" s="5">
        <v>0</v>
      </c>
      <c r="E173" s="5">
        <v>0</v>
      </c>
      <c r="F173" s="5">
        <v>0</v>
      </c>
      <c r="G173" s="5">
        <v>0</v>
      </c>
      <c r="H173" s="30">
        <f t="shared" si="33"/>
        <v>0</v>
      </c>
      <c r="J173" t="str">
        <f t="shared" si="34"/>
        <v>Winter</v>
      </c>
    </row>
    <row r="174" spans="2:10" x14ac:dyDescent="0.25">
      <c r="B174" s="4">
        <v>2036</v>
      </c>
      <c r="C174" s="5" t="s">
        <v>59</v>
      </c>
      <c r="D174" s="5">
        <v>0</v>
      </c>
      <c r="E174" s="5">
        <v>0</v>
      </c>
      <c r="F174" s="5">
        <v>0</v>
      </c>
      <c r="G174" s="5">
        <v>0</v>
      </c>
      <c r="H174" s="30">
        <f t="shared" si="33"/>
        <v>0</v>
      </c>
      <c r="J174" t="str">
        <f t="shared" si="34"/>
        <v>Winter</v>
      </c>
    </row>
    <row r="175" spans="2:10" x14ac:dyDescent="0.25">
      <c r="B175" s="4">
        <v>2036</v>
      </c>
      <c r="C175" s="5" t="s">
        <v>61</v>
      </c>
      <c r="D175" s="5">
        <v>174</v>
      </c>
      <c r="E175" s="5">
        <v>0</v>
      </c>
      <c r="F175" s="5">
        <v>0</v>
      </c>
      <c r="G175" s="5">
        <v>0</v>
      </c>
      <c r="H175" s="30">
        <f t="shared" si="33"/>
        <v>174</v>
      </c>
      <c r="J175" t="str">
        <f t="shared" si="34"/>
        <v>Flat</v>
      </c>
    </row>
    <row r="176" spans="2:10" x14ac:dyDescent="0.25">
      <c r="B176" s="53">
        <v>2036</v>
      </c>
      <c r="C176" s="51" t="s">
        <v>63</v>
      </c>
      <c r="D176" s="51">
        <v>96.72</v>
      </c>
      <c r="E176" s="51">
        <v>0</v>
      </c>
      <c r="F176" s="51">
        <v>0</v>
      </c>
      <c r="G176" s="51">
        <v>0</v>
      </c>
      <c r="H176" s="46">
        <f t="shared" si="33"/>
        <v>96.72</v>
      </c>
      <c r="J176" t="str">
        <f t="shared" si="34"/>
        <v>Flat</v>
      </c>
    </row>
    <row r="177" spans="2:10" x14ac:dyDescent="0.25">
      <c r="B177" s="2">
        <v>2037</v>
      </c>
      <c r="C177" s="3" t="s">
        <v>54</v>
      </c>
      <c r="D177" s="3">
        <v>300</v>
      </c>
      <c r="E177" s="3">
        <v>0</v>
      </c>
      <c r="F177" s="3">
        <v>0</v>
      </c>
      <c r="G177" s="3">
        <v>0</v>
      </c>
      <c r="H177" s="29">
        <f>D177-IF(J177="Summer",E177,IF(J177="Flat",G177,F177))</f>
        <v>300</v>
      </c>
      <c r="J177" t="str">
        <f>IF(ISNUMBER(FIND("_W",C177)),"Winter",IF(OR(ISNUMBER(FIND("_COBFL",C177)),ISNUMBER(FIND("_MDCFL",C177))),"Flat","Summer"))</f>
        <v>Summer</v>
      </c>
    </row>
    <row r="178" spans="2:10" x14ac:dyDescent="0.25">
      <c r="B178" s="4">
        <v>2037</v>
      </c>
      <c r="C178" s="5" t="s">
        <v>55</v>
      </c>
      <c r="D178" s="5">
        <v>26</v>
      </c>
      <c r="E178" s="5">
        <v>0</v>
      </c>
      <c r="F178" s="5">
        <v>0</v>
      </c>
      <c r="G178" s="5">
        <v>0</v>
      </c>
      <c r="H178" s="30">
        <f t="shared" ref="H178:H186" si="35">D178-IF(J178="Summer",E178,IF(J178="Flat",G178,F178))</f>
        <v>26</v>
      </c>
      <c r="J178" t="str">
        <f t="shared" ref="J178:J186" si="36">IF(ISNUMBER(FIND("_W",C178)),"Winter",IF(OR(ISNUMBER(FIND("_COBFL",C178)),ISNUMBER(FIND("_MDCFL",C178))),"Flat","Summer"))</f>
        <v>Summer</v>
      </c>
    </row>
    <row r="179" spans="2:10" x14ac:dyDescent="0.25">
      <c r="B179" s="4">
        <v>2037</v>
      </c>
      <c r="C179" s="5" t="s">
        <v>56</v>
      </c>
      <c r="D179" s="5">
        <v>100</v>
      </c>
      <c r="E179" s="5">
        <v>0</v>
      </c>
      <c r="F179" s="5">
        <v>0</v>
      </c>
      <c r="G179" s="5">
        <v>0</v>
      </c>
      <c r="H179" s="30">
        <f t="shared" si="35"/>
        <v>100</v>
      </c>
      <c r="J179" t="str">
        <f t="shared" si="36"/>
        <v>Summer</v>
      </c>
    </row>
    <row r="180" spans="2:10" x14ac:dyDescent="0.25">
      <c r="B180" s="4">
        <v>2037</v>
      </c>
      <c r="C180" s="5" t="s">
        <v>57</v>
      </c>
      <c r="D180" s="5">
        <v>374.47500000000002</v>
      </c>
      <c r="E180" s="5">
        <v>0</v>
      </c>
      <c r="F180" s="5">
        <v>0</v>
      </c>
      <c r="G180" s="5">
        <v>0</v>
      </c>
      <c r="H180" s="30">
        <f t="shared" si="35"/>
        <v>374.47500000000002</v>
      </c>
      <c r="J180" t="str">
        <f t="shared" si="36"/>
        <v>Summer</v>
      </c>
    </row>
    <row r="181" spans="2:10" x14ac:dyDescent="0.25">
      <c r="B181" s="4">
        <v>2037</v>
      </c>
      <c r="C181" s="5" t="s">
        <v>58</v>
      </c>
      <c r="D181" s="5">
        <v>230.88</v>
      </c>
      <c r="E181" s="5">
        <v>0</v>
      </c>
      <c r="F181" s="5">
        <v>0</v>
      </c>
      <c r="G181" s="5">
        <v>0</v>
      </c>
      <c r="H181" s="30">
        <f t="shared" si="35"/>
        <v>230.88</v>
      </c>
      <c r="J181" t="str">
        <f t="shared" si="36"/>
        <v>Summer</v>
      </c>
    </row>
    <row r="182" spans="2:10" x14ac:dyDescent="0.25">
      <c r="B182" s="4">
        <v>2037</v>
      </c>
      <c r="C182" s="5" t="s">
        <v>60</v>
      </c>
      <c r="D182" s="5">
        <v>0</v>
      </c>
      <c r="E182" s="5">
        <v>0</v>
      </c>
      <c r="F182" s="5">
        <v>0</v>
      </c>
      <c r="G182" s="5">
        <v>0</v>
      </c>
      <c r="H182" s="30">
        <f t="shared" si="35"/>
        <v>0</v>
      </c>
      <c r="J182" t="str">
        <f t="shared" si="36"/>
        <v>Winter</v>
      </c>
    </row>
    <row r="183" spans="2:10" x14ac:dyDescent="0.25">
      <c r="B183" s="4">
        <v>2037</v>
      </c>
      <c r="C183" s="5" t="s">
        <v>62</v>
      </c>
      <c r="D183" s="5">
        <v>0</v>
      </c>
      <c r="E183" s="5">
        <v>0</v>
      </c>
      <c r="F183" s="5">
        <v>0</v>
      </c>
      <c r="G183" s="5">
        <v>0</v>
      </c>
      <c r="H183" s="30">
        <f t="shared" si="35"/>
        <v>0</v>
      </c>
      <c r="J183" t="str">
        <f t="shared" si="36"/>
        <v>Winter</v>
      </c>
    </row>
    <row r="184" spans="2:10" x14ac:dyDescent="0.25">
      <c r="B184" s="4">
        <v>2037</v>
      </c>
      <c r="C184" s="5" t="s">
        <v>59</v>
      </c>
      <c r="D184" s="5">
        <v>0</v>
      </c>
      <c r="E184" s="5">
        <v>0</v>
      </c>
      <c r="F184" s="5">
        <v>0</v>
      </c>
      <c r="G184" s="5">
        <v>0</v>
      </c>
      <c r="H184" s="30">
        <f t="shared" si="35"/>
        <v>0</v>
      </c>
      <c r="J184" t="str">
        <f t="shared" si="36"/>
        <v>Winter</v>
      </c>
    </row>
    <row r="185" spans="2:10" x14ac:dyDescent="0.25">
      <c r="B185" s="4">
        <v>2037</v>
      </c>
      <c r="C185" s="5" t="s">
        <v>61</v>
      </c>
      <c r="D185" s="5">
        <v>174</v>
      </c>
      <c r="E185" s="5">
        <v>0</v>
      </c>
      <c r="F185" s="5">
        <v>0</v>
      </c>
      <c r="G185" s="5">
        <v>0</v>
      </c>
      <c r="H185" s="30">
        <f t="shared" si="35"/>
        <v>174</v>
      </c>
      <c r="J185" t="str">
        <f t="shared" si="36"/>
        <v>Flat</v>
      </c>
    </row>
    <row r="186" spans="2:10" x14ac:dyDescent="0.25">
      <c r="B186" s="53">
        <v>2037</v>
      </c>
      <c r="C186" s="51" t="s">
        <v>63</v>
      </c>
      <c r="D186" s="51">
        <v>169.12</v>
      </c>
      <c r="E186" s="51">
        <v>0</v>
      </c>
      <c r="F186" s="51">
        <v>0</v>
      </c>
      <c r="G186" s="51">
        <v>0</v>
      </c>
      <c r="H186" s="46">
        <f t="shared" si="35"/>
        <v>169.12</v>
      </c>
      <c r="J186" t="str">
        <f t="shared" si="36"/>
        <v>Flat</v>
      </c>
    </row>
    <row r="187" spans="2:10" x14ac:dyDescent="0.25">
      <c r="B187" s="2">
        <v>2038</v>
      </c>
      <c r="C187" s="3" t="s">
        <v>54</v>
      </c>
      <c r="D187" s="3">
        <v>300</v>
      </c>
      <c r="E187" s="3">
        <v>0</v>
      </c>
      <c r="F187" s="3">
        <v>0</v>
      </c>
      <c r="G187" s="3">
        <v>0</v>
      </c>
      <c r="H187" s="29">
        <f>D187-IF(J187="Summer",E187,IF(J187="Flat",G187,F187))</f>
        <v>300</v>
      </c>
      <c r="J187" t="str">
        <f>IF(ISNUMBER(FIND("_W",C187)),"Winter",IF(OR(ISNUMBER(FIND("_COBFL",C187)),ISNUMBER(FIND("_MDCFL",C187))),"Flat","Summer"))</f>
        <v>Summer</v>
      </c>
    </row>
    <row r="188" spans="2:10" x14ac:dyDescent="0.25">
      <c r="B188" s="4">
        <v>2038</v>
      </c>
      <c r="C188" s="5" t="s">
        <v>55</v>
      </c>
      <c r="D188" s="5">
        <v>26</v>
      </c>
      <c r="E188" s="5">
        <v>0</v>
      </c>
      <c r="F188" s="5">
        <v>0</v>
      </c>
      <c r="G188" s="5">
        <v>0</v>
      </c>
      <c r="H188" s="30">
        <f t="shared" ref="H188:H196" si="37">D188-IF(J188="Summer",E188,IF(J188="Flat",G188,F188))</f>
        <v>26</v>
      </c>
      <c r="J188" t="str">
        <f t="shared" ref="J188:J196" si="38">IF(ISNUMBER(FIND("_W",C188)),"Winter",IF(OR(ISNUMBER(FIND("_COBFL",C188)),ISNUMBER(FIND("_MDCFL",C188))),"Flat","Summer"))</f>
        <v>Summer</v>
      </c>
    </row>
    <row r="189" spans="2:10" x14ac:dyDescent="0.25">
      <c r="B189" s="4">
        <v>2038</v>
      </c>
      <c r="C189" s="5" t="s">
        <v>56</v>
      </c>
      <c r="D189" s="5">
        <v>100</v>
      </c>
      <c r="E189" s="5">
        <v>0</v>
      </c>
      <c r="F189" s="5">
        <v>0</v>
      </c>
      <c r="G189" s="5">
        <v>0</v>
      </c>
      <c r="H189" s="30">
        <f t="shared" si="37"/>
        <v>100</v>
      </c>
      <c r="J189" t="str">
        <f t="shared" si="38"/>
        <v>Summer</v>
      </c>
    </row>
    <row r="190" spans="2:10" x14ac:dyDescent="0.25">
      <c r="B190" s="4">
        <v>2038</v>
      </c>
      <c r="C190" s="5" t="s">
        <v>57</v>
      </c>
      <c r="D190" s="5">
        <v>375</v>
      </c>
      <c r="E190" s="5">
        <v>0</v>
      </c>
      <c r="F190" s="5">
        <v>0</v>
      </c>
      <c r="G190" s="5">
        <v>0</v>
      </c>
      <c r="H190" s="30">
        <f t="shared" si="37"/>
        <v>375</v>
      </c>
      <c r="J190" t="str">
        <f t="shared" si="38"/>
        <v>Summer</v>
      </c>
    </row>
    <row r="191" spans="2:10" x14ac:dyDescent="0.25">
      <c r="B191" s="4">
        <v>2038</v>
      </c>
      <c r="C191" s="5" t="s">
        <v>58</v>
      </c>
      <c r="D191" s="5">
        <v>130.68</v>
      </c>
      <c r="E191" s="5">
        <v>0</v>
      </c>
      <c r="F191" s="5">
        <v>0</v>
      </c>
      <c r="G191" s="5">
        <v>0</v>
      </c>
      <c r="H191" s="30">
        <f t="shared" si="37"/>
        <v>130.68</v>
      </c>
      <c r="J191" t="str">
        <f t="shared" si="38"/>
        <v>Summer</v>
      </c>
    </row>
    <row r="192" spans="2:10" x14ac:dyDescent="0.25">
      <c r="B192" s="4">
        <v>2038</v>
      </c>
      <c r="C192" s="5" t="s">
        <v>60</v>
      </c>
      <c r="D192" s="5">
        <v>0</v>
      </c>
      <c r="E192" s="5">
        <v>0</v>
      </c>
      <c r="F192" s="5">
        <v>0</v>
      </c>
      <c r="G192" s="5">
        <v>0</v>
      </c>
      <c r="H192" s="30">
        <f t="shared" si="37"/>
        <v>0</v>
      </c>
      <c r="J192" t="str">
        <f t="shared" si="38"/>
        <v>Winter</v>
      </c>
    </row>
    <row r="193" spans="2:10" x14ac:dyDescent="0.25">
      <c r="B193" s="4">
        <v>2038</v>
      </c>
      <c r="C193" s="5" t="s">
        <v>62</v>
      </c>
      <c r="D193" s="5">
        <v>0</v>
      </c>
      <c r="E193" s="5">
        <v>0</v>
      </c>
      <c r="F193" s="5">
        <v>0</v>
      </c>
      <c r="G193" s="5">
        <v>0</v>
      </c>
      <c r="H193" s="30">
        <f t="shared" si="37"/>
        <v>0</v>
      </c>
      <c r="J193" t="str">
        <f t="shared" si="38"/>
        <v>Winter</v>
      </c>
    </row>
    <row r="194" spans="2:10" x14ac:dyDescent="0.25">
      <c r="B194" s="4">
        <v>2038</v>
      </c>
      <c r="C194" s="5" t="s">
        <v>59</v>
      </c>
      <c r="D194" s="5">
        <v>0</v>
      </c>
      <c r="E194" s="5">
        <v>0</v>
      </c>
      <c r="F194" s="5">
        <v>0</v>
      </c>
      <c r="G194" s="5">
        <v>0</v>
      </c>
      <c r="H194" s="30">
        <f t="shared" si="37"/>
        <v>0</v>
      </c>
      <c r="J194" t="str">
        <f t="shared" si="38"/>
        <v>Winter</v>
      </c>
    </row>
    <row r="195" spans="2:10" x14ac:dyDescent="0.25">
      <c r="B195" s="4">
        <v>2038</v>
      </c>
      <c r="C195" s="5" t="s">
        <v>61</v>
      </c>
      <c r="D195" s="5">
        <v>174</v>
      </c>
      <c r="E195" s="5">
        <v>0</v>
      </c>
      <c r="F195" s="5">
        <v>0</v>
      </c>
      <c r="G195" s="5">
        <v>0</v>
      </c>
      <c r="H195" s="30">
        <f t="shared" si="37"/>
        <v>174</v>
      </c>
      <c r="J195" t="str">
        <f t="shared" si="38"/>
        <v>Flat</v>
      </c>
    </row>
    <row r="196" spans="2:10" x14ac:dyDescent="0.25">
      <c r="B196" s="53">
        <v>2038</v>
      </c>
      <c r="C196" s="51" t="s">
        <v>63</v>
      </c>
      <c r="D196" s="51">
        <v>269.32</v>
      </c>
      <c r="E196" s="51">
        <v>0</v>
      </c>
      <c r="F196" s="51">
        <v>0</v>
      </c>
      <c r="G196" s="51">
        <v>0</v>
      </c>
      <c r="H196" s="46">
        <f t="shared" si="37"/>
        <v>269.32</v>
      </c>
      <c r="J196" t="str">
        <f t="shared" si="38"/>
        <v>Flat</v>
      </c>
    </row>
  </sheetData>
  <mergeCells count="3">
    <mergeCell ref="B4:H4"/>
    <mergeCell ref="N6:U6"/>
    <mergeCell ref="V6:AC6"/>
  </mergeCells>
  <pageMargins left="0.7" right="0.7" top="0.75" bottom="0.75" header="0.3" footer="0.3"/>
  <pageSetup scale="38" orientation="portrait" r:id="rId1"/>
  <rowBreaks count="1" manualBreakCount="1">
    <brk id="116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8"/>
  <sheetViews>
    <sheetView showGridLines="0" view="pageBreakPreview" topLeftCell="I1" zoomScale="60" zoomScaleNormal="80" workbookViewId="0">
      <selection activeCell="O15" sqref="O15"/>
    </sheetView>
  </sheetViews>
  <sheetFormatPr defaultRowHeight="15" x14ac:dyDescent="0.25"/>
  <cols>
    <col min="1" max="1" width="9.140625" customWidth="1"/>
    <col min="2" max="2" width="9.140625" style="31"/>
    <col min="3" max="3" width="31.140625" style="31" customWidth="1"/>
    <col min="4" max="4" width="12.28515625" style="31" customWidth="1"/>
    <col min="5" max="7" width="14.5703125" style="31" customWidth="1"/>
    <col min="8" max="8" width="13.85546875" style="31" customWidth="1"/>
    <col min="9" max="10" width="9.140625" customWidth="1"/>
    <col min="11" max="11" width="1" customWidth="1"/>
    <col min="12" max="12" width="5.85546875" customWidth="1"/>
    <col min="14" max="14" width="13.28515625" customWidth="1"/>
    <col min="15" max="15" width="16.42578125" customWidth="1"/>
    <col min="16" max="20" width="13.140625" customWidth="1"/>
    <col min="21" max="21" width="13.28515625" customWidth="1"/>
    <col min="22" max="22" width="10.28515625" customWidth="1"/>
    <col min="23" max="23" width="13.85546875" customWidth="1"/>
    <col min="24" max="24" width="14.85546875" customWidth="1"/>
    <col min="25" max="25" width="12.7109375" customWidth="1"/>
    <col min="26" max="26" width="18.42578125" customWidth="1"/>
    <col min="27" max="27" width="14.5703125" customWidth="1"/>
    <col min="28" max="28" width="12.5703125" customWidth="1"/>
    <col min="29" max="29" width="10.42578125" customWidth="1"/>
  </cols>
  <sheetData>
    <row r="1" spans="1:29" x14ac:dyDescent="0.25">
      <c r="B1" s="24"/>
      <c r="C1" s="24"/>
      <c r="D1" s="24"/>
      <c r="E1" s="24"/>
      <c r="F1" s="24"/>
      <c r="G1" s="24"/>
      <c r="H1" s="24"/>
    </row>
    <row r="2" spans="1:29" ht="18.75" x14ac:dyDescent="0.3">
      <c r="A2" s="1"/>
      <c r="B2" s="25" t="s">
        <v>0</v>
      </c>
      <c r="C2" s="25"/>
      <c r="D2" s="25"/>
      <c r="E2" s="25"/>
      <c r="F2" s="25"/>
      <c r="G2" s="25"/>
      <c r="H2" s="25"/>
    </row>
    <row r="3" spans="1:29" ht="15.75" thickBot="1" x14ac:dyDescent="0.3">
      <c r="A3" s="1"/>
      <c r="B3" s="24"/>
      <c r="C3" s="24"/>
      <c r="D3" s="24"/>
      <c r="E3" s="24"/>
      <c r="F3" s="24"/>
      <c r="G3" s="24"/>
      <c r="H3" s="24"/>
    </row>
    <row r="4" spans="1:29" ht="15.75" customHeight="1" thickBot="1" x14ac:dyDescent="0.3">
      <c r="A4" s="1"/>
      <c r="B4" s="66" t="s">
        <v>53</v>
      </c>
      <c r="C4" s="67"/>
      <c r="D4" s="67"/>
      <c r="E4" s="67"/>
      <c r="F4" s="67"/>
      <c r="G4" s="67"/>
      <c r="H4" s="68"/>
      <c r="W4" s="31"/>
      <c r="X4" s="31"/>
      <c r="Y4" s="31"/>
      <c r="Z4" s="31"/>
    </row>
    <row r="5" spans="1:29" ht="15.75" thickBot="1" x14ac:dyDescent="0.3">
      <c r="A5" s="1"/>
      <c r="B5" s="6"/>
      <c r="C5" s="26"/>
      <c r="D5" s="6"/>
      <c r="E5" s="6"/>
      <c r="F5" s="6"/>
      <c r="G5" s="6"/>
      <c r="H5" s="6"/>
      <c r="W5" s="31"/>
      <c r="X5" s="31"/>
      <c r="Y5" s="31"/>
      <c r="Z5" s="31"/>
    </row>
    <row r="6" spans="1:29" ht="39" customHeight="1" x14ac:dyDescent="0.25">
      <c r="A6" s="1"/>
      <c r="B6" s="28" t="s">
        <v>2</v>
      </c>
      <c r="C6" s="52" t="s">
        <v>3</v>
      </c>
      <c r="D6" s="28" t="s">
        <v>5</v>
      </c>
      <c r="E6" s="27" t="s">
        <v>19</v>
      </c>
      <c r="F6" s="27" t="s">
        <v>20</v>
      </c>
      <c r="G6" s="27"/>
      <c r="H6" s="28" t="s">
        <v>4</v>
      </c>
      <c r="J6" s="6" t="s">
        <v>6</v>
      </c>
      <c r="M6" s="7"/>
      <c r="N6" s="74" t="s">
        <v>23</v>
      </c>
      <c r="O6" s="69"/>
      <c r="P6" s="69"/>
      <c r="Q6" s="69"/>
      <c r="R6" s="69"/>
      <c r="S6" s="69"/>
      <c r="T6" s="69"/>
      <c r="U6" s="70"/>
      <c r="V6" s="71" t="s">
        <v>24</v>
      </c>
      <c r="W6" s="72"/>
      <c r="X6" s="72"/>
      <c r="Y6" s="72"/>
      <c r="Z6" s="72"/>
      <c r="AA6" s="72"/>
      <c r="AB6" s="72"/>
      <c r="AC6" s="73"/>
    </row>
    <row r="7" spans="1:29" ht="28.5" customHeight="1" x14ac:dyDescent="0.25">
      <c r="B7" s="2">
        <v>2020</v>
      </c>
      <c r="C7" s="3" t="s">
        <v>54</v>
      </c>
      <c r="D7" s="3">
        <v>0</v>
      </c>
      <c r="E7" s="3">
        <v>0</v>
      </c>
      <c r="F7" s="3">
        <v>0</v>
      </c>
      <c r="G7" s="3">
        <v>0</v>
      </c>
      <c r="H7" s="29">
        <f>D7-IF(J7="Summer",E7,IF(J7="Flat",G7,F7))</f>
        <v>0</v>
      </c>
      <c r="J7" t="str">
        <f>IF(ISNUMBER(FIND("_W",C7)),"Winter",IF(OR(ISNUMBER(FIND("_COBFL",C7)),ISNUMBER(FIND("_MDCFL",C7))),"Flat","Summer"))</f>
        <v>Summer</v>
      </c>
      <c r="M7" s="8" t="s">
        <v>2</v>
      </c>
      <c r="N7" s="54" t="s">
        <v>10</v>
      </c>
      <c r="O7" s="54" t="s">
        <v>25</v>
      </c>
      <c r="P7" s="54" t="s">
        <v>26</v>
      </c>
      <c r="Q7" s="54" t="s">
        <v>27</v>
      </c>
      <c r="R7" s="54" t="s">
        <v>11</v>
      </c>
      <c r="S7" s="54" t="s">
        <v>28</v>
      </c>
      <c r="T7" s="54" t="s">
        <v>29</v>
      </c>
      <c r="U7" s="54" t="s">
        <v>30</v>
      </c>
      <c r="V7" s="9" t="s">
        <v>12</v>
      </c>
      <c r="W7" s="9" t="s">
        <v>31</v>
      </c>
      <c r="X7" s="9" t="s">
        <v>64</v>
      </c>
      <c r="Y7" s="9" t="s">
        <v>15</v>
      </c>
      <c r="Z7" s="9" t="s">
        <v>15</v>
      </c>
      <c r="AA7" s="9" t="s">
        <v>13</v>
      </c>
      <c r="AB7" s="9" t="s">
        <v>14</v>
      </c>
      <c r="AC7" s="9" t="s">
        <v>32</v>
      </c>
    </row>
    <row r="8" spans="1:29" x14ac:dyDescent="0.25">
      <c r="B8" s="4">
        <v>2020</v>
      </c>
      <c r="C8" s="5" t="s">
        <v>55</v>
      </c>
      <c r="D8" s="5">
        <v>219.45</v>
      </c>
      <c r="E8" s="5">
        <v>108.13608490566037</v>
      </c>
      <c r="F8" s="5">
        <v>0</v>
      </c>
      <c r="G8" s="5">
        <v>0</v>
      </c>
      <c r="H8" s="30">
        <f t="shared" ref="H8:H71" si="0">D8-IF(J8="Summer",E8,IF(J8="Flat",G8,F8))</f>
        <v>111.31391509433962</v>
      </c>
      <c r="J8" t="str">
        <f t="shared" ref="J8:J71" si="1">IF(ISNUMBER(FIND("_W",C8)),"Winter",IF(OR(ISNUMBER(FIND("_COBFL",C8)),ISNUMBER(FIND("_MDCFL",C8))),"Flat","Summer"))</f>
        <v>Summer</v>
      </c>
      <c r="M8" s="10">
        <v>2019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997.76199999999994</v>
      </c>
      <c r="T8" s="11">
        <v>151.44499999999999</v>
      </c>
      <c r="U8" s="11">
        <v>0</v>
      </c>
      <c r="V8" s="11">
        <f>SUM(Displacement!BZ10:CE10)</f>
        <v>0</v>
      </c>
      <c r="W8" s="14">
        <v>0</v>
      </c>
      <c r="X8" s="14">
        <f>SUM(Displacement!BO10:BT10)</f>
        <v>0</v>
      </c>
      <c r="Y8" s="14">
        <f>SUM(Displacement!BX10:BY10)</f>
        <v>0</v>
      </c>
      <c r="Z8" s="15">
        <f>SUM(Displacement!BU10:BW10)</f>
        <v>0</v>
      </c>
      <c r="AA8" s="55">
        <v>2.2600000000000002</v>
      </c>
      <c r="AB8" s="55">
        <v>2.2600000000000002</v>
      </c>
      <c r="AC8" s="56">
        <v>0</v>
      </c>
    </row>
    <row r="9" spans="1:29" x14ac:dyDescent="0.25">
      <c r="B9" s="4">
        <v>2020</v>
      </c>
      <c r="C9" s="5" t="s">
        <v>56</v>
      </c>
      <c r="D9" s="5">
        <v>100</v>
      </c>
      <c r="E9" s="5">
        <v>0</v>
      </c>
      <c r="F9" s="5">
        <v>0</v>
      </c>
      <c r="G9" s="5">
        <v>0</v>
      </c>
      <c r="H9" s="30">
        <f t="shared" si="0"/>
        <v>100</v>
      </c>
      <c r="J9" t="str">
        <f t="shared" si="1"/>
        <v>Summer</v>
      </c>
      <c r="M9" s="10">
        <f>M8+1</f>
        <v>2020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719.45</v>
      </c>
      <c r="T9" s="11">
        <v>130.95999999999998</v>
      </c>
      <c r="U9" s="11">
        <v>0</v>
      </c>
      <c r="V9" s="14">
        <f>SUM(Displacement!BZ11:CE11)</f>
        <v>0</v>
      </c>
      <c r="W9" s="14">
        <v>0</v>
      </c>
      <c r="X9" s="14">
        <f>SUM(Displacement!BO11:BT11)</f>
        <v>0</v>
      </c>
      <c r="Y9" s="14">
        <f>SUM(Displacement!BX11:BY11)</f>
        <v>0</v>
      </c>
      <c r="Z9" s="15">
        <f>SUM(Displacement!BU11:BW11)</f>
        <v>0</v>
      </c>
      <c r="AA9" s="14">
        <v>114.62425</v>
      </c>
      <c r="AB9" s="14">
        <v>114.62425</v>
      </c>
      <c r="AC9" s="15">
        <v>0</v>
      </c>
    </row>
    <row r="10" spans="1:29" x14ac:dyDescent="0.25">
      <c r="B10" s="4">
        <v>2020</v>
      </c>
      <c r="C10" s="5" t="s">
        <v>57</v>
      </c>
      <c r="D10" s="5">
        <v>0</v>
      </c>
      <c r="E10" s="5">
        <v>0</v>
      </c>
      <c r="F10" s="5">
        <v>0</v>
      </c>
      <c r="G10" s="5">
        <v>0</v>
      </c>
      <c r="H10" s="30">
        <f t="shared" si="0"/>
        <v>0</v>
      </c>
      <c r="J10" t="str">
        <f t="shared" si="1"/>
        <v>Summer</v>
      </c>
      <c r="M10" s="10">
        <f t="shared" ref="M10:M27" si="2">M9+1</f>
        <v>2021</v>
      </c>
      <c r="N10" s="11">
        <v>0</v>
      </c>
      <c r="O10" s="11">
        <v>0</v>
      </c>
      <c r="P10" s="11">
        <v>159.19999999999999</v>
      </c>
      <c r="Q10" s="11">
        <v>0</v>
      </c>
      <c r="R10" s="11">
        <v>0</v>
      </c>
      <c r="S10" s="11">
        <v>493</v>
      </c>
      <c r="T10" s="11">
        <v>268.48</v>
      </c>
      <c r="U10" s="11">
        <v>0</v>
      </c>
      <c r="V10" s="14">
        <f>SUM(Displacement!BZ12:CE12)</f>
        <v>0</v>
      </c>
      <c r="W10" s="14">
        <v>0</v>
      </c>
      <c r="X10" s="14">
        <f>SUM(Displacement!BO12:BT12)</f>
        <v>0</v>
      </c>
      <c r="Y10" s="14">
        <f>SUM(Displacement!BX12:BY12)</f>
        <v>0</v>
      </c>
      <c r="Z10" s="15">
        <f>SUM(Displacement!BU12:BW12)</f>
        <v>0</v>
      </c>
      <c r="AA10" s="14">
        <v>122.0092065</v>
      </c>
      <c r="AB10" s="14">
        <v>122.0092065</v>
      </c>
      <c r="AC10" s="15">
        <v>0</v>
      </c>
    </row>
    <row r="11" spans="1:29" x14ac:dyDescent="0.25">
      <c r="B11" s="4">
        <v>2020</v>
      </c>
      <c r="C11" s="5" t="s">
        <v>58</v>
      </c>
      <c r="D11" s="5">
        <v>400</v>
      </c>
      <c r="E11" s="5">
        <v>0</v>
      </c>
      <c r="F11" s="5">
        <v>0</v>
      </c>
      <c r="G11" s="5">
        <v>0</v>
      </c>
      <c r="H11" s="30">
        <f t="shared" si="0"/>
        <v>400</v>
      </c>
      <c r="J11" t="str">
        <f t="shared" si="1"/>
        <v>Summer</v>
      </c>
      <c r="M11" s="10">
        <f t="shared" si="2"/>
        <v>2022</v>
      </c>
      <c r="N11" s="11">
        <v>0</v>
      </c>
      <c r="O11" s="11">
        <v>0</v>
      </c>
      <c r="P11" s="11">
        <v>223</v>
      </c>
      <c r="Q11" s="11">
        <v>0</v>
      </c>
      <c r="R11" s="11">
        <v>0</v>
      </c>
      <c r="S11" s="11">
        <v>502.68</v>
      </c>
      <c r="T11" s="11">
        <v>303.32</v>
      </c>
      <c r="U11" s="11">
        <v>0</v>
      </c>
      <c r="V11" s="14">
        <f>SUM(Displacement!BZ13:CE13)</f>
        <v>0</v>
      </c>
      <c r="W11" s="14">
        <v>0</v>
      </c>
      <c r="X11" s="14">
        <f>SUM(Displacement!BO13:BT13)</f>
        <v>7.2726204304628483</v>
      </c>
      <c r="Y11" s="14">
        <f>SUM(Displacement!BX13:BY13)</f>
        <v>0</v>
      </c>
      <c r="Z11" s="15">
        <f>SUM(Displacement!BU13:BW13)</f>
        <v>0</v>
      </c>
      <c r="AA11" s="14">
        <v>134.24185721750001</v>
      </c>
      <c r="AB11" s="14">
        <v>134.24185721750001</v>
      </c>
      <c r="AC11" s="15">
        <v>0</v>
      </c>
    </row>
    <row r="12" spans="1:29" x14ac:dyDescent="0.25">
      <c r="B12" s="4">
        <v>2020</v>
      </c>
      <c r="C12" s="5" t="s">
        <v>59</v>
      </c>
      <c r="D12" s="5">
        <v>30.36</v>
      </c>
      <c r="E12" s="5">
        <v>0</v>
      </c>
      <c r="F12" s="5">
        <v>30.36</v>
      </c>
      <c r="G12" s="5">
        <v>0</v>
      </c>
      <c r="H12" s="30">
        <f t="shared" si="0"/>
        <v>0</v>
      </c>
      <c r="J12" t="str">
        <f t="shared" si="1"/>
        <v>Winter</v>
      </c>
      <c r="M12" s="10">
        <f t="shared" si="2"/>
        <v>2023</v>
      </c>
      <c r="N12" s="11">
        <v>0</v>
      </c>
      <c r="O12" s="11">
        <v>0</v>
      </c>
      <c r="P12" s="11">
        <v>226.4</v>
      </c>
      <c r="Q12" s="11">
        <v>0</v>
      </c>
      <c r="R12" s="11">
        <v>69.2</v>
      </c>
      <c r="S12" s="11">
        <v>497.88</v>
      </c>
      <c r="T12" s="11">
        <v>314</v>
      </c>
      <c r="U12" s="11">
        <v>0</v>
      </c>
      <c r="V12" s="14">
        <f>SUM(Displacement!BZ14:CE14)</f>
        <v>0</v>
      </c>
      <c r="W12" s="14">
        <v>0</v>
      </c>
      <c r="X12" s="14">
        <f>SUM(Displacement!BO14:BT14)</f>
        <v>7.2726204304628483</v>
      </c>
      <c r="Y12" s="14">
        <f>SUM(Displacement!BX14:BY14)</f>
        <v>0</v>
      </c>
      <c r="Z12" s="15">
        <f>SUM(Displacement!BU14:BW14)</f>
        <v>0</v>
      </c>
      <c r="AA12" s="14">
        <v>437.77923168141257</v>
      </c>
      <c r="AB12" s="14">
        <v>314</v>
      </c>
      <c r="AC12" s="15">
        <v>0</v>
      </c>
    </row>
    <row r="13" spans="1:29" x14ac:dyDescent="0.25">
      <c r="B13" s="4">
        <v>2020</v>
      </c>
      <c r="C13" s="5" t="s">
        <v>60</v>
      </c>
      <c r="D13" s="5">
        <v>0</v>
      </c>
      <c r="E13" s="5">
        <v>0</v>
      </c>
      <c r="F13" s="5">
        <v>0</v>
      </c>
      <c r="G13" s="5">
        <v>0</v>
      </c>
      <c r="H13" s="30">
        <f t="shared" si="0"/>
        <v>0</v>
      </c>
      <c r="J13" t="str">
        <f t="shared" si="1"/>
        <v>Winter</v>
      </c>
      <c r="M13" s="10">
        <f t="shared" si="2"/>
        <v>2024</v>
      </c>
      <c r="N13" s="11">
        <v>0</v>
      </c>
      <c r="O13" s="11">
        <v>0</v>
      </c>
      <c r="P13" s="11">
        <v>2380.4</v>
      </c>
      <c r="Q13" s="11">
        <v>0</v>
      </c>
      <c r="R13" s="11">
        <v>1989.2</v>
      </c>
      <c r="S13" s="11">
        <v>130.94999999999999</v>
      </c>
      <c r="T13" s="11">
        <v>44.274999999999999</v>
      </c>
      <c r="U13" s="11">
        <v>0</v>
      </c>
      <c r="V13" s="14">
        <f>SUM(Displacement!BZ15:CE15)</f>
        <v>0</v>
      </c>
      <c r="W13" s="14">
        <v>0</v>
      </c>
      <c r="X13" s="14">
        <f>SUM(Displacement!BO15:BT15)</f>
        <v>1097.45297192063</v>
      </c>
      <c r="Y13" s="14">
        <f>SUM(Displacement!BX15:BY15)</f>
        <v>0</v>
      </c>
      <c r="Z13" s="15">
        <f>SUM(Displacement!BU15:BW15)</f>
        <v>35.890360814280804</v>
      </c>
      <c r="AA13" s="14">
        <v>100</v>
      </c>
      <c r="AB13" s="14">
        <v>44.274999999999999</v>
      </c>
      <c r="AC13" s="15">
        <v>0</v>
      </c>
    </row>
    <row r="14" spans="1:29" x14ac:dyDescent="0.25">
      <c r="B14" s="4">
        <v>2020</v>
      </c>
      <c r="C14" s="5" t="s">
        <v>61</v>
      </c>
      <c r="D14" s="5">
        <v>0</v>
      </c>
      <c r="E14" s="5">
        <v>0</v>
      </c>
      <c r="F14" s="5">
        <v>0</v>
      </c>
      <c r="G14" s="5">
        <v>0</v>
      </c>
      <c r="H14" s="30">
        <f t="shared" si="0"/>
        <v>0</v>
      </c>
      <c r="J14" t="str">
        <f t="shared" si="1"/>
        <v>Flat</v>
      </c>
      <c r="M14" s="10">
        <f t="shared" si="2"/>
        <v>2025</v>
      </c>
      <c r="N14" s="11">
        <v>0</v>
      </c>
      <c r="O14" s="11">
        <v>0</v>
      </c>
      <c r="P14" s="11">
        <v>2380.4</v>
      </c>
      <c r="Q14" s="11">
        <v>0</v>
      </c>
      <c r="R14" s="11">
        <v>1989.2</v>
      </c>
      <c r="S14" s="11">
        <v>126.44500000000001</v>
      </c>
      <c r="T14" s="11">
        <v>50.8</v>
      </c>
      <c r="U14" s="11">
        <v>0</v>
      </c>
      <c r="V14" s="14">
        <f>SUM(Displacement!BZ16:CE16)</f>
        <v>0</v>
      </c>
      <c r="W14" s="14">
        <v>0</v>
      </c>
      <c r="X14" s="14">
        <f>SUM(Displacement!BO16:BT16)</f>
        <v>1097.45297192063</v>
      </c>
      <c r="Y14" s="14">
        <f>SUM(Displacement!BX16:BY16)</f>
        <v>0</v>
      </c>
      <c r="Z14" s="15">
        <f>SUM(Displacement!BU16:BW16)</f>
        <v>35.890360814280804</v>
      </c>
      <c r="AA14" s="14">
        <v>100</v>
      </c>
      <c r="AB14" s="14">
        <v>50.8</v>
      </c>
      <c r="AC14" s="15">
        <v>0</v>
      </c>
    </row>
    <row r="15" spans="1:29" x14ac:dyDescent="0.25">
      <c r="B15" s="4">
        <v>2020</v>
      </c>
      <c r="C15" s="5" t="s">
        <v>62</v>
      </c>
      <c r="D15" s="5">
        <v>100.6</v>
      </c>
      <c r="E15" s="5">
        <v>0</v>
      </c>
      <c r="F15" s="5">
        <v>77.776084905660369</v>
      </c>
      <c r="G15" s="5">
        <v>0</v>
      </c>
      <c r="H15" s="30">
        <f t="shared" si="0"/>
        <v>22.823915094339625</v>
      </c>
      <c r="J15" t="str">
        <f t="shared" si="1"/>
        <v>Winter</v>
      </c>
      <c r="M15" s="10">
        <f t="shared" si="2"/>
        <v>2026</v>
      </c>
      <c r="N15" s="11">
        <v>184.9</v>
      </c>
      <c r="O15" s="11">
        <v>0</v>
      </c>
      <c r="P15" s="11">
        <v>2380.4</v>
      </c>
      <c r="Q15" s="11">
        <v>0</v>
      </c>
      <c r="R15" s="11">
        <v>1989.2</v>
      </c>
      <c r="S15" s="11">
        <v>191.24</v>
      </c>
      <c r="T15" s="11">
        <v>52.575000000000003</v>
      </c>
      <c r="U15" s="11">
        <v>0</v>
      </c>
      <c r="V15" s="14">
        <f>SUM(Displacement!BZ17:CE17)</f>
        <v>100</v>
      </c>
      <c r="W15" s="14">
        <v>0</v>
      </c>
      <c r="X15" s="14">
        <f>SUM(Displacement!BO17:BT17)</f>
        <v>1097.45297192063</v>
      </c>
      <c r="Y15" s="14">
        <f>SUM(Displacement!BX17:BY17)</f>
        <v>0</v>
      </c>
      <c r="Z15" s="15">
        <f>SUM(Displacement!BU17:BW17)</f>
        <v>35.890360814280804</v>
      </c>
      <c r="AA15" s="14">
        <v>0</v>
      </c>
      <c r="AB15" s="14">
        <v>0</v>
      </c>
      <c r="AC15" s="15">
        <v>0</v>
      </c>
    </row>
    <row r="16" spans="1:29" x14ac:dyDescent="0.25">
      <c r="B16" s="53">
        <v>2020</v>
      </c>
      <c r="C16" s="51" t="s">
        <v>63</v>
      </c>
      <c r="D16" s="51">
        <v>0</v>
      </c>
      <c r="E16" s="51">
        <v>0</v>
      </c>
      <c r="F16" s="51">
        <v>0</v>
      </c>
      <c r="G16" s="51">
        <v>0</v>
      </c>
      <c r="H16" s="46">
        <f t="shared" si="0"/>
        <v>0</v>
      </c>
      <c r="J16" t="str">
        <f t="shared" si="1"/>
        <v>Flat</v>
      </c>
      <c r="M16" s="10">
        <f t="shared" si="2"/>
        <v>2027</v>
      </c>
      <c r="N16" s="11">
        <v>184.9</v>
      </c>
      <c r="O16" s="11">
        <v>0</v>
      </c>
      <c r="P16" s="11">
        <v>2380.4</v>
      </c>
      <c r="Q16" s="11">
        <v>0</v>
      </c>
      <c r="R16" s="11">
        <v>1989.2</v>
      </c>
      <c r="S16" s="11">
        <v>264</v>
      </c>
      <c r="T16" s="11">
        <v>99.65</v>
      </c>
      <c r="U16" s="11">
        <v>0</v>
      </c>
      <c r="V16" s="14">
        <f>SUM(Displacement!BZ18:CE18)</f>
        <v>100</v>
      </c>
      <c r="W16" s="14">
        <v>0</v>
      </c>
      <c r="X16" s="14">
        <f>SUM(Displacement!BO18:BT18)</f>
        <v>1097.45297192063</v>
      </c>
      <c r="Y16" s="14">
        <f>SUM(Displacement!BX18:BY18)</f>
        <v>0</v>
      </c>
      <c r="Z16" s="15">
        <f>SUM(Displacement!BU18:BW18)</f>
        <v>35.890360814280804</v>
      </c>
      <c r="AA16" s="14">
        <v>0</v>
      </c>
      <c r="AB16" s="14">
        <v>0</v>
      </c>
      <c r="AC16" s="15">
        <v>0</v>
      </c>
    </row>
    <row r="17" spans="2:29" x14ac:dyDescent="0.25">
      <c r="B17" s="2">
        <v>2021</v>
      </c>
      <c r="C17" s="3" t="s">
        <v>54</v>
      </c>
      <c r="D17" s="3">
        <v>0</v>
      </c>
      <c r="E17" s="3">
        <v>0</v>
      </c>
      <c r="F17" s="3">
        <v>0</v>
      </c>
      <c r="G17" s="3">
        <v>0</v>
      </c>
      <c r="H17" s="29">
        <f t="shared" si="0"/>
        <v>0</v>
      </c>
      <c r="J17" t="str">
        <f t="shared" si="1"/>
        <v>Summer</v>
      </c>
      <c r="M17" s="10">
        <f t="shared" si="2"/>
        <v>2028</v>
      </c>
      <c r="N17" s="11">
        <v>184.9</v>
      </c>
      <c r="O17" s="11">
        <v>175.4447653429603</v>
      </c>
      <c r="P17" s="11">
        <v>2380.4</v>
      </c>
      <c r="Q17" s="11">
        <v>0</v>
      </c>
      <c r="R17" s="11">
        <v>1989.2</v>
      </c>
      <c r="S17" s="11">
        <v>1162.54</v>
      </c>
      <c r="T17" s="11">
        <v>231.56</v>
      </c>
      <c r="U17" s="11">
        <v>0</v>
      </c>
      <c r="V17" s="14">
        <f>SUM(Displacement!BZ19:CE19)</f>
        <v>100</v>
      </c>
      <c r="W17" s="14">
        <v>0</v>
      </c>
      <c r="X17" s="14">
        <f>SUM(Displacement!BO19:BT19)</f>
        <v>1097.45297192063</v>
      </c>
      <c r="Y17" s="14">
        <f>SUM(Displacement!BX19:BY19)</f>
        <v>0</v>
      </c>
      <c r="Z17" s="15">
        <f>SUM(Displacement!BU19:BW19)</f>
        <v>35.890360814280804</v>
      </c>
      <c r="AA17" s="14">
        <v>0</v>
      </c>
      <c r="AB17" s="14">
        <v>0</v>
      </c>
      <c r="AC17" s="15">
        <v>0</v>
      </c>
    </row>
    <row r="18" spans="2:29" x14ac:dyDescent="0.25">
      <c r="B18" s="4">
        <v>2021</v>
      </c>
      <c r="C18" s="5" t="s">
        <v>55</v>
      </c>
      <c r="D18" s="5">
        <v>200</v>
      </c>
      <c r="E18" s="5">
        <v>115.103025</v>
      </c>
      <c r="F18" s="5">
        <v>0</v>
      </c>
      <c r="G18" s="5">
        <v>0</v>
      </c>
      <c r="H18" s="30">
        <f t="shared" si="0"/>
        <v>84.896974999999998</v>
      </c>
      <c r="J18" t="str">
        <f t="shared" si="1"/>
        <v>Summer</v>
      </c>
      <c r="M18" s="10">
        <f t="shared" si="2"/>
        <v>2029</v>
      </c>
      <c r="N18" s="11">
        <v>184.9</v>
      </c>
      <c r="O18" s="11">
        <v>607.71162454873649</v>
      </c>
      <c r="P18" s="11">
        <v>2739.8</v>
      </c>
      <c r="Q18" s="11">
        <v>21.3</v>
      </c>
      <c r="R18" s="11">
        <v>1989.2</v>
      </c>
      <c r="S18" s="11">
        <v>1349.125</v>
      </c>
      <c r="T18" s="11">
        <v>222.2</v>
      </c>
      <c r="U18" s="11">
        <v>25.875</v>
      </c>
      <c r="V18" s="14">
        <f>SUM(Displacement!BZ20:CE20)</f>
        <v>100</v>
      </c>
      <c r="W18" s="14">
        <v>0</v>
      </c>
      <c r="X18" s="14">
        <f>SUM(Displacement!BO20:BT20)</f>
        <v>1097.45297192063</v>
      </c>
      <c r="Y18" s="14">
        <f>SUM(Displacement!BX20:BY20)</f>
        <v>0</v>
      </c>
      <c r="Z18" s="15">
        <f>SUM(Displacement!BU20:BW20)</f>
        <v>35.890360814280804</v>
      </c>
      <c r="AA18" s="14">
        <v>0</v>
      </c>
      <c r="AB18" s="14">
        <v>0</v>
      </c>
      <c r="AC18" s="15">
        <v>0</v>
      </c>
    </row>
    <row r="19" spans="2:29" x14ac:dyDescent="0.25">
      <c r="B19" s="4">
        <v>2021</v>
      </c>
      <c r="C19" s="5" t="s">
        <v>56</v>
      </c>
      <c r="D19" s="5">
        <v>100</v>
      </c>
      <c r="E19" s="5">
        <v>0</v>
      </c>
      <c r="F19" s="5">
        <v>0</v>
      </c>
      <c r="G19" s="5">
        <v>0</v>
      </c>
      <c r="H19" s="30">
        <f t="shared" si="0"/>
        <v>100</v>
      </c>
      <c r="J19" t="str">
        <f t="shared" si="1"/>
        <v>Summer</v>
      </c>
      <c r="M19" s="10">
        <f t="shared" si="2"/>
        <v>2030</v>
      </c>
      <c r="N19" s="11">
        <v>554.70000000000005</v>
      </c>
      <c r="O19" s="11">
        <v>607.71162454873649</v>
      </c>
      <c r="P19" s="11">
        <v>3239.7999999999997</v>
      </c>
      <c r="Q19" s="11">
        <v>21.3</v>
      </c>
      <c r="R19" s="11">
        <v>3028.7999999999997</v>
      </c>
      <c r="S19" s="11">
        <v>1199.28</v>
      </c>
      <c r="T19" s="11">
        <v>172.97000000000003</v>
      </c>
      <c r="U19" s="11">
        <v>74.349999999999994</v>
      </c>
      <c r="V19" s="14">
        <f>SUM(Displacement!BZ21:CE21)</f>
        <v>100</v>
      </c>
      <c r="W19" s="14">
        <v>0</v>
      </c>
      <c r="X19" s="14">
        <f>SUM(Displacement!BO21:BT21)</f>
        <v>1097.45297192063</v>
      </c>
      <c r="Y19" s="14">
        <f>SUM(Displacement!BX21:BY21)</f>
        <v>0</v>
      </c>
      <c r="Z19" s="15">
        <f>SUM(Displacement!BU21:BW21)</f>
        <v>35.890360814280804</v>
      </c>
      <c r="AA19" s="14">
        <v>0</v>
      </c>
      <c r="AB19" s="14">
        <v>0</v>
      </c>
      <c r="AC19" s="15">
        <v>0</v>
      </c>
    </row>
    <row r="20" spans="2:29" x14ac:dyDescent="0.25">
      <c r="B20" s="4">
        <v>2021</v>
      </c>
      <c r="C20" s="5" t="s">
        <v>57</v>
      </c>
      <c r="D20" s="5">
        <v>0</v>
      </c>
      <c r="E20" s="5">
        <v>0</v>
      </c>
      <c r="F20" s="5">
        <v>0</v>
      </c>
      <c r="G20" s="5">
        <v>0</v>
      </c>
      <c r="H20" s="30">
        <f t="shared" si="0"/>
        <v>0</v>
      </c>
      <c r="J20" t="str">
        <f t="shared" si="1"/>
        <v>Summer</v>
      </c>
      <c r="M20" s="10">
        <f t="shared" si="2"/>
        <v>2031</v>
      </c>
      <c r="N20" s="11">
        <v>554.70000000000005</v>
      </c>
      <c r="O20" s="11">
        <v>637.71162454873649</v>
      </c>
      <c r="P20" s="11">
        <v>3239.7999999999997</v>
      </c>
      <c r="Q20" s="11">
        <v>21.3</v>
      </c>
      <c r="R20" s="11">
        <v>3028.7999999999997</v>
      </c>
      <c r="S20" s="11">
        <v>1165.115</v>
      </c>
      <c r="T20" s="11">
        <v>191.99</v>
      </c>
      <c r="U20" s="11">
        <v>83.674999999999997</v>
      </c>
      <c r="V20" s="14">
        <f>SUM(Displacement!BZ22:CE22)</f>
        <v>100</v>
      </c>
      <c r="W20" s="14">
        <v>0</v>
      </c>
      <c r="X20" s="14">
        <f>SUM(Displacement!BO22:BT22)</f>
        <v>1097.45297192063</v>
      </c>
      <c r="Y20" s="14">
        <f>SUM(Displacement!BX22:BY22)</f>
        <v>0</v>
      </c>
      <c r="Z20" s="15">
        <f>SUM(Displacement!BU22:BW22)</f>
        <v>35.890360814280804</v>
      </c>
      <c r="AA20" s="14">
        <v>0</v>
      </c>
      <c r="AB20" s="14">
        <v>0</v>
      </c>
      <c r="AC20" s="15">
        <v>0</v>
      </c>
    </row>
    <row r="21" spans="2:29" x14ac:dyDescent="0.25">
      <c r="B21" s="4">
        <v>2021</v>
      </c>
      <c r="C21" s="5" t="s">
        <v>58</v>
      </c>
      <c r="D21" s="5">
        <v>193</v>
      </c>
      <c r="E21" s="5">
        <v>0</v>
      </c>
      <c r="F21" s="5">
        <v>0</v>
      </c>
      <c r="G21" s="5">
        <v>0</v>
      </c>
      <c r="H21" s="30">
        <f t="shared" si="0"/>
        <v>193</v>
      </c>
      <c r="J21" t="str">
        <f t="shared" si="1"/>
        <v>Summer</v>
      </c>
      <c r="M21" s="10">
        <f t="shared" si="2"/>
        <v>2032</v>
      </c>
      <c r="N21" s="11">
        <v>554.70000000000005</v>
      </c>
      <c r="O21" s="11">
        <v>757.71162454873649</v>
      </c>
      <c r="P21" s="11">
        <v>3239.7999999999997</v>
      </c>
      <c r="Q21" s="11">
        <v>81.7</v>
      </c>
      <c r="R21" s="11">
        <v>3028.7999999999997</v>
      </c>
      <c r="S21" s="11">
        <v>1116.46</v>
      </c>
      <c r="T21" s="11">
        <v>128.03</v>
      </c>
      <c r="U21" s="11">
        <v>164.85</v>
      </c>
      <c r="V21" s="14">
        <f>SUM(Displacement!BZ23:CE23)</f>
        <v>100</v>
      </c>
      <c r="W21" s="14">
        <v>0</v>
      </c>
      <c r="X21" s="14">
        <f>SUM(Displacement!BO23:BT23)</f>
        <v>1097.45297192063</v>
      </c>
      <c r="Y21" s="14">
        <f>SUM(Displacement!BX23:BY23)</f>
        <v>0</v>
      </c>
      <c r="Z21" s="15">
        <f>SUM(Displacement!BU23:BW23)</f>
        <v>35.890360814280804</v>
      </c>
      <c r="AA21" s="14">
        <v>0</v>
      </c>
      <c r="AB21" s="14">
        <v>0</v>
      </c>
      <c r="AC21" s="15">
        <v>0</v>
      </c>
    </row>
    <row r="22" spans="2:29" x14ac:dyDescent="0.25">
      <c r="B22" s="4">
        <v>2021</v>
      </c>
      <c r="C22" s="5" t="s">
        <v>60</v>
      </c>
      <c r="D22" s="5">
        <v>0</v>
      </c>
      <c r="E22" s="5">
        <v>0</v>
      </c>
      <c r="F22" s="5">
        <v>0</v>
      </c>
      <c r="G22" s="5">
        <v>0</v>
      </c>
      <c r="H22" s="30">
        <f t="shared" si="0"/>
        <v>0</v>
      </c>
      <c r="J22" t="str">
        <f t="shared" si="1"/>
        <v>Winter</v>
      </c>
      <c r="M22" s="10">
        <f t="shared" si="2"/>
        <v>2033</v>
      </c>
      <c r="N22" s="11">
        <v>554.70000000000005</v>
      </c>
      <c r="O22" s="11">
        <v>757.71162454873649</v>
      </c>
      <c r="P22" s="11">
        <v>3714.7999999999997</v>
      </c>
      <c r="Q22" s="11">
        <v>81.7</v>
      </c>
      <c r="R22" s="11">
        <v>3028.7999999999997</v>
      </c>
      <c r="S22" s="11">
        <v>1243.915</v>
      </c>
      <c r="T22" s="11">
        <v>62.76</v>
      </c>
      <c r="U22" s="11">
        <v>128.77500000000001</v>
      </c>
      <c r="V22" s="14">
        <f>SUM(Displacement!BZ24:CE24)</f>
        <v>100</v>
      </c>
      <c r="W22" s="14">
        <v>0</v>
      </c>
      <c r="X22" s="14">
        <f>SUM(Displacement!BO24:BT24)</f>
        <v>1097.45297192063</v>
      </c>
      <c r="Y22" s="14">
        <f>SUM(Displacement!BX24:BY24)</f>
        <v>0</v>
      </c>
      <c r="Z22" s="15">
        <f>SUM(Displacement!BU24:BW24)</f>
        <v>35.890360814280804</v>
      </c>
      <c r="AA22" s="14">
        <v>0</v>
      </c>
      <c r="AB22" s="14">
        <v>0</v>
      </c>
      <c r="AC22" s="15">
        <v>0</v>
      </c>
    </row>
    <row r="23" spans="2:29" x14ac:dyDescent="0.25">
      <c r="B23" s="4">
        <v>2021</v>
      </c>
      <c r="C23" s="5" t="s">
        <v>59</v>
      </c>
      <c r="D23" s="5">
        <v>100</v>
      </c>
      <c r="E23" s="5">
        <v>0</v>
      </c>
      <c r="F23" s="5">
        <v>100</v>
      </c>
      <c r="G23" s="5">
        <v>0</v>
      </c>
      <c r="H23" s="30">
        <f t="shared" si="0"/>
        <v>0</v>
      </c>
      <c r="J23" t="str">
        <f t="shared" si="1"/>
        <v>Winter</v>
      </c>
      <c r="M23" s="10">
        <f t="shared" si="2"/>
        <v>2034</v>
      </c>
      <c r="N23" s="11">
        <v>554.70000000000005</v>
      </c>
      <c r="O23" s="11">
        <v>757.71162454873649</v>
      </c>
      <c r="P23" s="11">
        <v>3714.7999999999997</v>
      </c>
      <c r="Q23" s="11">
        <v>81.7</v>
      </c>
      <c r="R23" s="11">
        <v>3028.7999999999997</v>
      </c>
      <c r="S23" s="11">
        <v>1165.75</v>
      </c>
      <c r="T23" s="11">
        <v>0</v>
      </c>
      <c r="U23" s="11">
        <v>209.25</v>
      </c>
      <c r="V23" s="14">
        <f>SUM(Displacement!BZ25:CE25)</f>
        <v>100</v>
      </c>
      <c r="W23" s="14">
        <v>0</v>
      </c>
      <c r="X23" s="14">
        <f>SUM(Displacement!BO25:BT25)</f>
        <v>1097.45297192063</v>
      </c>
      <c r="Y23" s="14">
        <f>SUM(Displacement!BX25:BY25)</f>
        <v>0</v>
      </c>
      <c r="Z23" s="15">
        <f>SUM(Displacement!BU25:BW25)</f>
        <v>35.890360814280804</v>
      </c>
      <c r="AA23" s="14">
        <v>0</v>
      </c>
      <c r="AB23" s="14">
        <v>0</v>
      </c>
      <c r="AC23" s="15">
        <v>0</v>
      </c>
    </row>
    <row r="24" spans="2:29" x14ac:dyDescent="0.25">
      <c r="B24" s="4">
        <v>2021</v>
      </c>
      <c r="C24" s="5" t="s">
        <v>61</v>
      </c>
      <c r="D24" s="5">
        <v>0</v>
      </c>
      <c r="E24" s="5">
        <v>0</v>
      </c>
      <c r="F24" s="5">
        <v>0</v>
      </c>
      <c r="G24" s="5">
        <v>0</v>
      </c>
      <c r="H24" s="30">
        <f t="shared" si="0"/>
        <v>0</v>
      </c>
      <c r="J24" t="str">
        <f t="shared" si="1"/>
        <v>Flat</v>
      </c>
      <c r="M24" s="10">
        <f t="shared" si="2"/>
        <v>2035</v>
      </c>
      <c r="N24" s="11">
        <v>554.70000000000005</v>
      </c>
      <c r="O24" s="11">
        <v>757.71162454873649</v>
      </c>
      <c r="P24" s="11">
        <v>3714.7999999999997</v>
      </c>
      <c r="Q24" s="11">
        <v>81.7</v>
      </c>
      <c r="R24" s="11">
        <v>3028.7999999999997</v>
      </c>
      <c r="S24" s="11">
        <v>1160.7550000000001</v>
      </c>
      <c r="T24" s="11">
        <v>35.4</v>
      </c>
      <c r="U24" s="11">
        <v>213.72</v>
      </c>
      <c r="V24" s="14">
        <f>SUM(Displacement!BZ26:CE26)</f>
        <v>100</v>
      </c>
      <c r="W24" s="14">
        <v>0</v>
      </c>
      <c r="X24" s="14">
        <f>SUM(Displacement!BO26:BT26)</f>
        <v>1097.45297192063</v>
      </c>
      <c r="Y24" s="14">
        <f>SUM(Displacement!BX26:BY26)</f>
        <v>0</v>
      </c>
      <c r="Z24" s="15">
        <f>SUM(Displacement!BU26:BW26)</f>
        <v>35.890360814280804</v>
      </c>
      <c r="AA24" s="14">
        <v>0</v>
      </c>
      <c r="AB24" s="14">
        <v>0</v>
      </c>
      <c r="AC24" s="15">
        <v>0</v>
      </c>
    </row>
    <row r="25" spans="2:29" x14ac:dyDescent="0.25">
      <c r="B25" s="4">
        <v>2021</v>
      </c>
      <c r="C25" s="5" t="s">
        <v>62</v>
      </c>
      <c r="D25" s="5">
        <v>168.48</v>
      </c>
      <c r="E25" s="5">
        <v>0</v>
      </c>
      <c r="F25" s="5">
        <v>15.103025000000002</v>
      </c>
      <c r="G25" s="5">
        <v>0</v>
      </c>
      <c r="H25" s="30">
        <f t="shared" si="0"/>
        <v>153.37697499999999</v>
      </c>
      <c r="J25" t="str">
        <f t="shared" si="1"/>
        <v>Winter</v>
      </c>
      <c r="M25" s="10">
        <f t="shared" si="2"/>
        <v>2036</v>
      </c>
      <c r="N25" s="11">
        <v>554.70000000000005</v>
      </c>
      <c r="O25" s="11">
        <v>757.71162454873649</v>
      </c>
      <c r="P25" s="11">
        <v>4134.2</v>
      </c>
      <c r="Q25" s="11">
        <v>81.7</v>
      </c>
      <c r="R25" s="11">
        <v>3028.7999999999997</v>
      </c>
      <c r="S25" s="11">
        <v>1005.88</v>
      </c>
      <c r="T25" s="11">
        <v>0</v>
      </c>
      <c r="U25" s="11">
        <v>270.72000000000003</v>
      </c>
      <c r="V25" s="14">
        <f>SUM(Displacement!BZ27:CE27)</f>
        <v>100</v>
      </c>
      <c r="W25" s="14">
        <v>0</v>
      </c>
      <c r="X25" s="14">
        <f>SUM(Displacement!BO27:BT27)</f>
        <v>1097.45297192063</v>
      </c>
      <c r="Y25" s="14">
        <f>SUM(Displacement!BX27:BY27)</f>
        <v>0</v>
      </c>
      <c r="Z25" s="15">
        <f>SUM(Displacement!BU27:BW27)</f>
        <v>35.890360814280804</v>
      </c>
      <c r="AA25" s="14">
        <v>0</v>
      </c>
      <c r="AB25" s="14">
        <v>0</v>
      </c>
      <c r="AC25" s="15">
        <v>0</v>
      </c>
    </row>
    <row r="26" spans="2:29" x14ac:dyDescent="0.25">
      <c r="B26" s="53">
        <v>2021</v>
      </c>
      <c r="C26" s="51" t="s">
        <v>63</v>
      </c>
      <c r="D26" s="51">
        <v>0</v>
      </c>
      <c r="E26" s="51">
        <v>0</v>
      </c>
      <c r="F26" s="51">
        <v>0</v>
      </c>
      <c r="G26" s="51">
        <v>0</v>
      </c>
      <c r="H26" s="46">
        <f t="shared" si="0"/>
        <v>0</v>
      </c>
      <c r="J26" t="str">
        <f t="shared" si="1"/>
        <v>Flat</v>
      </c>
      <c r="M26" s="10">
        <f t="shared" si="2"/>
        <v>2037</v>
      </c>
      <c r="N26" s="11">
        <v>776.1</v>
      </c>
      <c r="O26" s="11">
        <v>757.71162454873649</v>
      </c>
      <c r="P26" s="11">
        <v>5043.2</v>
      </c>
      <c r="Q26" s="11">
        <v>92.3</v>
      </c>
      <c r="R26" s="11">
        <v>3028.7999999999997</v>
      </c>
      <c r="S26" s="11">
        <v>1031.355</v>
      </c>
      <c r="T26" s="11">
        <v>0</v>
      </c>
      <c r="U26" s="11">
        <v>343.12</v>
      </c>
      <c r="V26" s="14">
        <f>SUM(Displacement!BZ28:CE28)</f>
        <v>100</v>
      </c>
      <c r="W26" s="14">
        <v>0</v>
      </c>
      <c r="X26" s="14">
        <f>SUM(Displacement!BO28:BT28)</f>
        <v>1097.45297192063</v>
      </c>
      <c r="Y26" s="14">
        <f>SUM(Displacement!BX28:BY28)</f>
        <v>0</v>
      </c>
      <c r="Z26" s="15">
        <f>SUM(Displacement!BU28:BW28)</f>
        <v>35.890360814280804</v>
      </c>
      <c r="AA26" s="14">
        <v>0</v>
      </c>
      <c r="AB26" s="14">
        <v>0</v>
      </c>
      <c r="AC26" s="15">
        <v>0</v>
      </c>
    </row>
    <row r="27" spans="2:29" x14ac:dyDescent="0.25">
      <c r="B27" s="2">
        <v>2022</v>
      </c>
      <c r="C27" s="3" t="s">
        <v>54</v>
      </c>
      <c r="D27" s="3">
        <v>0</v>
      </c>
      <c r="E27" s="3">
        <v>0</v>
      </c>
      <c r="F27" s="3">
        <v>0</v>
      </c>
      <c r="G27" s="3">
        <v>0</v>
      </c>
      <c r="H27" s="29">
        <f t="shared" si="0"/>
        <v>0</v>
      </c>
      <c r="J27" t="str">
        <f t="shared" si="1"/>
        <v>Summer</v>
      </c>
      <c r="M27" s="12">
        <f t="shared" si="2"/>
        <v>2038</v>
      </c>
      <c r="N27" s="13">
        <v>776.1</v>
      </c>
      <c r="O27" s="13">
        <v>1357.7116245487364</v>
      </c>
      <c r="P27" s="13">
        <v>5744.9999999999991</v>
      </c>
      <c r="Q27" s="13">
        <v>92.3</v>
      </c>
      <c r="R27" s="13">
        <v>3028.7999999999997</v>
      </c>
      <c r="S27" s="13">
        <v>931.68000000000006</v>
      </c>
      <c r="T27" s="13">
        <v>0</v>
      </c>
      <c r="U27" s="13">
        <v>443.32</v>
      </c>
      <c r="V27" s="22">
        <f>SUM(Displacement!BZ29:CE29)</f>
        <v>100</v>
      </c>
      <c r="W27" s="22">
        <v>0</v>
      </c>
      <c r="X27" s="22">
        <f>SUM(Displacement!BO29:BT29)</f>
        <v>1097.45297192063</v>
      </c>
      <c r="Y27" s="22">
        <f>SUM(Displacement!BX29:BY29)</f>
        <v>0</v>
      </c>
      <c r="Z27" s="23">
        <f>SUM(Displacement!BU29:BW29)</f>
        <v>35.890360814280804</v>
      </c>
      <c r="AA27" s="22">
        <v>0</v>
      </c>
      <c r="AB27" s="22">
        <v>0</v>
      </c>
      <c r="AC27" s="23">
        <v>0</v>
      </c>
    </row>
    <row r="28" spans="2:29" x14ac:dyDescent="0.25">
      <c r="B28" s="4">
        <v>2022</v>
      </c>
      <c r="C28" s="5" t="s">
        <v>55</v>
      </c>
      <c r="D28" s="5">
        <v>200</v>
      </c>
      <c r="E28" s="5">
        <v>126.6432615259434</v>
      </c>
      <c r="F28" s="5">
        <v>0</v>
      </c>
      <c r="G28" s="5">
        <v>0</v>
      </c>
      <c r="H28" s="30">
        <f t="shared" si="0"/>
        <v>73.356738474056598</v>
      </c>
      <c r="J28" t="str">
        <f t="shared" si="1"/>
        <v>Summer</v>
      </c>
      <c r="M28" s="48"/>
      <c r="N28" s="49"/>
      <c r="O28" s="49"/>
      <c r="P28" s="49"/>
      <c r="Q28" s="49"/>
      <c r="R28" s="49"/>
      <c r="S28" s="49"/>
      <c r="T28" s="49"/>
      <c r="U28" s="49"/>
      <c r="V28" s="50"/>
      <c r="W28" s="50"/>
      <c r="X28" s="50"/>
      <c r="Y28" s="50"/>
      <c r="Z28" s="50"/>
    </row>
    <row r="29" spans="2:29" x14ac:dyDescent="0.25">
      <c r="B29" s="4">
        <v>2022</v>
      </c>
      <c r="C29" s="5" t="s">
        <v>56</v>
      </c>
      <c r="D29" s="5">
        <v>100</v>
      </c>
      <c r="E29" s="5">
        <v>0</v>
      </c>
      <c r="F29" s="5">
        <v>0</v>
      </c>
      <c r="G29" s="5">
        <v>0</v>
      </c>
      <c r="H29" s="30">
        <f t="shared" si="0"/>
        <v>100</v>
      </c>
      <c r="J29" t="str">
        <f t="shared" si="1"/>
        <v>Summer</v>
      </c>
    </row>
    <row r="30" spans="2:29" x14ac:dyDescent="0.25">
      <c r="B30" s="4">
        <v>2022</v>
      </c>
      <c r="C30" s="5" t="s">
        <v>57</v>
      </c>
      <c r="D30" s="5">
        <v>0</v>
      </c>
      <c r="E30" s="5">
        <v>0</v>
      </c>
      <c r="F30" s="5">
        <v>0</v>
      </c>
      <c r="G30" s="5">
        <v>0</v>
      </c>
      <c r="H30" s="30">
        <f t="shared" si="0"/>
        <v>0</v>
      </c>
      <c r="J30" t="str">
        <f t="shared" si="1"/>
        <v>Summer</v>
      </c>
    </row>
    <row r="31" spans="2:29" x14ac:dyDescent="0.25">
      <c r="B31" s="4">
        <v>2022</v>
      </c>
      <c r="C31" s="5" t="s">
        <v>58</v>
      </c>
      <c r="D31" s="5">
        <v>202.68</v>
      </c>
      <c r="E31" s="5">
        <v>0</v>
      </c>
      <c r="F31" s="5">
        <v>0</v>
      </c>
      <c r="G31" s="5">
        <v>0</v>
      </c>
      <c r="H31" s="30">
        <f t="shared" si="0"/>
        <v>202.68</v>
      </c>
      <c r="J31" t="str">
        <f t="shared" si="1"/>
        <v>Summer</v>
      </c>
    </row>
    <row r="32" spans="2:29" x14ac:dyDescent="0.25">
      <c r="B32" s="4">
        <v>2022</v>
      </c>
      <c r="C32" s="5" t="s">
        <v>60</v>
      </c>
      <c r="D32" s="5">
        <v>0</v>
      </c>
      <c r="E32" s="5">
        <v>0</v>
      </c>
      <c r="F32" s="5">
        <v>0</v>
      </c>
      <c r="G32" s="5">
        <v>0</v>
      </c>
      <c r="H32" s="30">
        <f t="shared" si="0"/>
        <v>0</v>
      </c>
      <c r="J32" t="str">
        <f t="shared" si="1"/>
        <v>Winter</v>
      </c>
    </row>
    <row r="33" spans="2:10" x14ac:dyDescent="0.25">
      <c r="B33" s="4">
        <v>2022</v>
      </c>
      <c r="C33" s="5" t="s">
        <v>62</v>
      </c>
      <c r="D33" s="5">
        <v>203.32</v>
      </c>
      <c r="E33" s="5">
        <v>0</v>
      </c>
      <c r="F33" s="5">
        <v>126.6432615259434</v>
      </c>
      <c r="G33" s="5">
        <v>0</v>
      </c>
      <c r="H33" s="30">
        <f t="shared" si="0"/>
        <v>76.676738474056592</v>
      </c>
      <c r="J33" t="str">
        <f t="shared" si="1"/>
        <v>Winter</v>
      </c>
    </row>
    <row r="34" spans="2:10" x14ac:dyDescent="0.25">
      <c r="B34" s="4">
        <v>2022</v>
      </c>
      <c r="C34" s="5" t="s">
        <v>59</v>
      </c>
      <c r="D34" s="5">
        <v>100</v>
      </c>
      <c r="E34" s="5">
        <v>0</v>
      </c>
      <c r="F34" s="5">
        <v>0</v>
      </c>
      <c r="G34" s="5">
        <v>0</v>
      </c>
      <c r="H34" s="30">
        <f t="shared" si="0"/>
        <v>100</v>
      </c>
      <c r="J34" t="str">
        <f t="shared" si="1"/>
        <v>Winter</v>
      </c>
    </row>
    <row r="35" spans="2:10" x14ac:dyDescent="0.25">
      <c r="B35" s="4">
        <v>2022</v>
      </c>
      <c r="C35" s="5" t="s">
        <v>61</v>
      </c>
      <c r="D35" s="5">
        <v>0</v>
      </c>
      <c r="E35" s="5">
        <v>0</v>
      </c>
      <c r="F35" s="5">
        <v>0</v>
      </c>
      <c r="G35" s="5">
        <v>0</v>
      </c>
      <c r="H35" s="30">
        <f t="shared" si="0"/>
        <v>0</v>
      </c>
      <c r="J35" t="str">
        <f t="shared" si="1"/>
        <v>Flat</v>
      </c>
    </row>
    <row r="36" spans="2:10" x14ac:dyDescent="0.25">
      <c r="B36" s="53">
        <v>2022</v>
      </c>
      <c r="C36" s="51" t="s">
        <v>63</v>
      </c>
      <c r="D36" s="51">
        <v>0</v>
      </c>
      <c r="E36" s="51">
        <v>0</v>
      </c>
      <c r="F36" s="51">
        <v>0</v>
      </c>
      <c r="G36" s="51">
        <v>0</v>
      </c>
      <c r="H36" s="46">
        <f t="shared" si="0"/>
        <v>0</v>
      </c>
      <c r="J36" t="str">
        <f t="shared" si="1"/>
        <v>Flat</v>
      </c>
    </row>
    <row r="37" spans="2:10" x14ac:dyDescent="0.25">
      <c r="B37" s="2">
        <v>2023</v>
      </c>
      <c r="C37" s="3" t="s">
        <v>54</v>
      </c>
      <c r="D37" s="3">
        <v>0</v>
      </c>
      <c r="E37" s="3">
        <v>0</v>
      </c>
      <c r="F37" s="3">
        <v>0</v>
      </c>
      <c r="G37" s="3">
        <v>0</v>
      </c>
      <c r="H37" s="29">
        <f t="shared" si="0"/>
        <v>0</v>
      </c>
      <c r="J37" t="str">
        <f t="shared" si="1"/>
        <v>Summer</v>
      </c>
    </row>
    <row r="38" spans="2:10" ht="15.75" customHeight="1" x14ac:dyDescent="0.25">
      <c r="B38" s="4">
        <v>2023</v>
      </c>
      <c r="C38" s="5" t="s">
        <v>55</v>
      </c>
      <c r="D38" s="5">
        <v>200</v>
      </c>
      <c r="E38" s="5">
        <v>200</v>
      </c>
      <c r="F38" s="5">
        <v>0</v>
      </c>
      <c r="G38" s="5">
        <v>0</v>
      </c>
      <c r="H38" s="30">
        <f t="shared" si="0"/>
        <v>0</v>
      </c>
      <c r="J38" t="str">
        <f t="shared" si="1"/>
        <v>Summer</v>
      </c>
    </row>
    <row r="39" spans="2:10" x14ac:dyDescent="0.25">
      <c r="B39" s="4">
        <v>2023</v>
      </c>
      <c r="C39" s="5" t="s">
        <v>56</v>
      </c>
      <c r="D39" s="5">
        <v>100</v>
      </c>
      <c r="E39" s="5">
        <v>100</v>
      </c>
      <c r="F39" s="5">
        <v>0</v>
      </c>
      <c r="G39" s="5">
        <v>0</v>
      </c>
      <c r="H39" s="30">
        <f t="shared" si="0"/>
        <v>0</v>
      </c>
      <c r="J39" t="str">
        <f t="shared" si="1"/>
        <v>Summer</v>
      </c>
    </row>
    <row r="40" spans="2:10" x14ac:dyDescent="0.25">
      <c r="B40" s="4">
        <v>2023</v>
      </c>
      <c r="C40" s="5" t="s">
        <v>57</v>
      </c>
      <c r="D40" s="5">
        <v>0</v>
      </c>
      <c r="E40" s="5">
        <v>0</v>
      </c>
      <c r="F40" s="5">
        <v>0</v>
      </c>
      <c r="G40" s="5">
        <v>0</v>
      </c>
      <c r="H40" s="30">
        <f t="shared" si="0"/>
        <v>0</v>
      </c>
      <c r="J40" t="str">
        <f t="shared" si="1"/>
        <v>Summer</v>
      </c>
    </row>
    <row r="41" spans="2:10" x14ac:dyDescent="0.25">
      <c r="B41" s="4">
        <v>2023</v>
      </c>
      <c r="C41" s="5" t="s">
        <v>58</v>
      </c>
      <c r="D41" s="5">
        <v>197.88</v>
      </c>
      <c r="E41" s="5">
        <v>112.99927517114389</v>
      </c>
      <c r="F41" s="5">
        <v>0</v>
      </c>
      <c r="G41" s="5">
        <v>0</v>
      </c>
      <c r="H41" s="30">
        <f t="shared" si="0"/>
        <v>84.880724828856103</v>
      </c>
      <c r="J41" t="str">
        <f t="shared" si="1"/>
        <v>Summer</v>
      </c>
    </row>
    <row r="42" spans="2:10" x14ac:dyDescent="0.25">
      <c r="B42" s="4">
        <v>2023</v>
      </c>
      <c r="C42" s="5" t="s">
        <v>60</v>
      </c>
      <c r="D42" s="5">
        <v>0</v>
      </c>
      <c r="E42" s="5">
        <v>0</v>
      </c>
      <c r="F42" s="5">
        <v>0</v>
      </c>
      <c r="G42" s="5">
        <v>0</v>
      </c>
      <c r="H42" s="30">
        <f t="shared" si="0"/>
        <v>0</v>
      </c>
      <c r="J42" t="str">
        <f t="shared" si="1"/>
        <v>Winter</v>
      </c>
    </row>
    <row r="43" spans="2:10" x14ac:dyDescent="0.25">
      <c r="B43" s="4">
        <v>2023</v>
      </c>
      <c r="C43" s="5" t="s">
        <v>62</v>
      </c>
      <c r="D43" s="5">
        <v>314</v>
      </c>
      <c r="E43" s="5">
        <v>0</v>
      </c>
      <c r="F43" s="5">
        <v>296.22641509433959</v>
      </c>
      <c r="G43" s="5">
        <v>0</v>
      </c>
      <c r="H43" s="30">
        <f t="shared" si="0"/>
        <v>17.773584905660414</v>
      </c>
      <c r="J43" t="str">
        <f t="shared" si="1"/>
        <v>Winter</v>
      </c>
    </row>
    <row r="44" spans="2:10" x14ac:dyDescent="0.25">
      <c r="B44" s="4">
        <v>2023</v>
      </c>
      <c r="C44" s="5" t="s">
        <v>59</v>
      </c>
      <c r="D44" s="5">
        <v>0</v>
      </c>
      <c r="E44" s="5">
        <v>0</v>
      </c>
      <c r="F44" s="5">
        <v>0</v>
      </c>
      <c r="G44" s="5">
        <v>0</v>
      </c>
      <c r="H44" s="30">
        <f t="shared" si="0"/>
        <v>0</v>
      </c>
      <c r="J44" t="str">
        <f t="shared" si="1"/>
        <v>Winter</v>
      </c>
    </row>
    <row r="45" spans="2:10" x14ac:dyDescent="0.25">
      <c r="B45" s="4">
        <v>2023</v>
      </c>
      <c r="C45" s="5" t="s">
        <v>61</v>
      </c>
      <c r="D45" s="5">
        <v>0</v>
      </c>
      <c r="E45" s="5">
        <v>0</v>
      </c>
      <c r="F45" s="5">
        <v>0</v>
      </c>
      <c r="G45" s="5">
        <v>0</v>
      </c>
      <c r="H45" s="30">
        <f t="shared" si="0"/>
        <v>0</v>
      </c>
      <c r="J45" t="str">
        <f t="shared" si="1"/>
        <v>Flat</v>
      </c>
    </row>
    <row r="46" spans="2:10" x14ac:dyDescent="0.25">
      <c r="B46" s="53">
        <v>2023</v>
      </c>
      <c r="C46" s="51" t="s">
        <v>63</v>
      </c>
      <c r="D46" s="51">
        <v>0</v>
      </c>
      <c r="E46" s="51">
        <v>0</v>
      </c>
      <c r="F46" s="51">
        <v>0</v>
      </c>
      <c r="G46" s="51">
        <v>0</v>
      </c>
      <c r="H46" s="46">
        <f t="shared" si="0"/>
        <v>0</v>
      </c>
      <c r="J46" t="str">
        <f t="shared" si="1"/>
        <v>Flat</v>
      </c>
    </row>
    <row r="47" spans="2:10" x14ac:dyDescent="0.25">
      <c r="B47" s="2">
        <v>2024</v>
      </c>
      <c r="C47" s="3" t="s">
        <v>54</v>
      </c>
      <c r="D47" s="3">
        <v>0</v>
      </c>
      <c r="E47" s="3">
        <v>0</v>
      </c>
      <c r="F47" s="3">
        <v>0</v>
      </c>
      <c r="G47" s="3">
        <v>0</v>
      </c>
      <c r="H47" s="29">
        <f t="shared" si="0"/>
        <v>0</v>
      </c>
      <c r="J47" t="str">
        <f t="shared" si="1"/>
        <v>Summer</v>
      </c>
    </row>
    <row r="48" spans="2:10" x14ac:dyDescent="0.25">
      <c r="B48" s="4">
        <v>2024</v>
      </c>
      <c r="C48" s="5" t="s">
        <v>55</v>
      </c>
      <c r="D48" s="5">
        <v>30.95</v>
      </c>
      <c r="E48" s="5">
        <v>30.95</v>
      </c>
      <c r="F48" s="5">
        <v>0</v>
      </c>
      <c r="G48" s="5">
        <v>0</v>
      </c>
      <c r="H48" s="30">
        <f t="shared" si="0"/>
        <v>0</v>
      </c>
      <c r="J48" t="str">
        <f t="shared" si="1"/>
        <v>Summer</v>
      </c>
    </row>
    <row r="49" spans="2:10" x14ac:dyDescent="0.25">
      <c r="B49" s="4">
        <v>2024</v>
      </c>
      <c r="C49" s="5" t="s">
        <v>56</v>
      </c>
      <c r="D49" s="5">
        <v>100</v>
      </c>
      <c r="E49" s="5">
        <v>63.389622641509433</v>
      </c>
      <c r="F49" s="5">
        <v>0</v>
      </c>
      <c r="G49" s="5">
        <v>0</v>
      </c>
      <c r="H49" s="30">
        <f t="shared" si="0"/>
        <v>36.610377358490567</v>
      </c>
      <c r="J49" t="str">
        <f t="shared" si="1"/>
        <v>Summer</v>
      </c>
    </row>
    <row r="50" spans="2:10" x14ac:dyDescent="0.25">
      <c r="B50" s="4">
        <v>2024</v>
      </c>
      <c r="C50" s="5" t="s">
        <v>57</v>
      </c>
      <c r="D50" s="5">
        <v>0</v>
      </c>
      <c r="E50" s="5">
        <v>0</v>
      </c>
      <c r="F50" s="5">
        <v>0</v>
      </c>
      <c r="G50" s="5">
        <v>0</v>
      </c>
      <c r="H50" s="30">
        <f t="shared" si="0"/>
        <v>0</v>
      </c>
      <c r="J50" t="str">
        <f t="shared" si="1"/>
        <v>Summer</v>
      </c>
    </row>
    <row r="51" spans="2:10" x14ac:dyDescent="0.25">
      <c r="B51" s="4">
        <v>2024</v>
      </c>
      <c r="C51" s="5" t="s">
        <v>58</v>
      </c>
      <c r="D51" s="5">
        <v>0</v>
      </c>
      <c r="E51" s="5">
        <v>0</v>
      </c>
      <c r="F51" s="5">
        <v>0</v>
      </c>
      <c r="G51" s="5">
        <v>0</v>
      </c>
      <c r="H51" s="30">
        <f t="shared" si="0"/>
        <v>0</v>
      </c>
      <c r="J51" t="str">
        <f t="shared" si="1"/>
        <v>Summer</v>
      </c>
    </row>
    <row r="52" spans="2:10" x14ac:dyDescent="0.25">
      <c r="B52" s="4">
        <v>2024</v>
      </c>
      <c r="C52" s="5" t="s">
        <v>60</v>
      </c>
      <c r="D52" s="5">
        <v>44.274999999999999</v>
      </c>
      <c r="E52" s="5">
        <v>0</v>
      </c>
      <c r="F52" s="5">
        <v>41.768867924528301</v>
      </c>
      <c r="G52" s="5">
        <v>0</v>
      </c>
      <c r="H52" s="30">
        <f t="shared" si="0"/>
        <v>2.5061320754716974</v>
      </c>
      <c r="J52" t="str">
        <f t="shared" si="1"/>
        <v>Winter</v>
      </c>
    </row>
    <row r="53" spans="2:10" x14ac:dyDescent="0.25">
      <c r="B53" s="4">
        <v>2024</v>
      </c>
      <c r="C53" s="5" t="s">
        <v>62</v>
      </c>
      <c r="D53" s="5">
        <v>0</v>
      </c>
      <c r="E53" s="5">
        <v>0</v>
      </c>
      <c r="F53" s="5">
        <v>0</v>
      </c>
      <c r="G53" s="5">
        <v>0</v>
      </c>
      <c r="H53" s="30">
        <f t="shared" si="0"/>
        <v>0</v>
      </c>
      <c r="J53" t="str">
        <f t="shared" si="1"/>
        <v>Winter</v>
      </c>
    </row>
    <row r="54" spans="2:10" x14ac:dyDescent="0.25">
      <c r="B54" s="4">
        <v>2024</v>
      </c>
      <c r="C54" s="5" t="s">
        <v>59</v>
      </c>
      <c r="D54" s="5">
        <v>0</v>
      </c>
      <c r="E54" s="5">
        <v>0</v>
      </c>
      <c r="F54" s="5">
        <v>0</v>
      </c>
      <c r="G54" s="5">
        <v>0</v>
      </c>
      <c r="H54" s="30">
        <f t="shared" si="0"/>
        <v>0</v>
      </c>
      <c r="J54" t="str">
        <f t="shared" si="1"/>
        <v>Winter</v>
      </c>
    </row>
    <row r="55" spans="2:10" x14ac:dyDescent="0.25">
      <c r="B55" s="4">
        <v>2024</v>
      </c>
      <c r="C55" s="5" t="s">
        <v>61</v>
      </c>
      <c r="D55" s="5">
        <v>0</v>
      </c>
      <c r="E55" s="5">
        <v>0</v>
      </c>
      <c r="F55" s="5">
        <v>0</v>
      </c>
      <c r="G55" s="5">
        <v>0</v>
      </c>
      <c r="H55" s="30">
        <f t="shared" si="0"/>
        <v>0</v>
      </c>
      <c r="J55" t="str">
        <f t="shared" si="1"/>
        <v>Flat</v>
      </c>
    </row>
    <row r="56" spans="2:10" x14ac:dyDescent="0.25">
      <c r="B56" s="53">
        <v>2024</v>
      </c>
      <c r="C56" s="51" t="s">
        <v>63</v>
      </c>
      <c r="D56" s="51">
        <v>0</v>
      </c>
      <c r="E56" s="51">
        <v>0</v>
      </c>
      <c r="F56" s="51">
        <v>0</v>
      </c>
      <c r="G56" s="51">
        <v>0</v>
      </c>
      <c r="H56" s="46">
        <f t="shared" si="0"/>
        <v>0</v>
      </c>
      <c r="J56" t="str">
        <f t="shared" si="1"/>
        <v>Flat</v>
      </c>
    </row>
    <row r="57" spans="2:10" x14ac:dyDescent="0.25">
      <c r="B57" s="2">
        <v>2025</v>
      </c>
      <c r="C57" s="3" t="s">
        <v>54</v>
      </c>
      <c r="D57" s="3">
        <v>0</v>
      </c>
      <c r="E57" s="3">
        <v>0</v>
      </c>
      <c r="F57" s="3">
        <v>0</v>
      </c>
      <c r="G57" s="3">
        <v>0</v>
      </c>
      <c r="H57" s="29">
        <f t="shared" si="0"/>
        <v>0</v>
      </c>
      <c r="J57" t="str">
        <f t="shared" si="1"/>
        <v>Summer</v>
      </c>
    </row>
    <row r="58" spans="2:10" x14ac:dyDescent="0.25">
      <c r="B58" s="4">
        <v>2025</v>
      </c>
      <c r="C58" s="5" t="s">
        <v>55</v>
      </c>
      <c r="D58" s="5">
        <v>34.075000000000003</v>
      </c>
      <c r="E58" s="5">
        <v>34.075000000000003</v>
      </c>
      <c r="F58" s="5">
        <v>0</v>
      </c>
      <c r="G58" s="5">
        <v>0</v>
      </c>
      <c r="H58" s="30">
        <f t="shared" si="0"/>
        <v>0</v>
      </c>
      <c r="J58" t="str">
        <f t="shared" si="1"/>
        <v>Summer</v>
      </c>
    </row>
    <row r="59" spans="2:10" x14ac:dyDescent="0.25">
      <c r="B59" s="4">
        <v>2025</v>
      </c>
      <c r="C59" s="5" t="s">
        <v>56</v>
      </c>
      <c r="D59" s="5">
        <v>92.37</v>
      </c>
      <c r="E59" s="5">
        <v>60.264622641509433</v>
      </c>
      <c r="F59" s="5">
        <v>0</v>
      </c>
      <c r="G59" s="5">
        <v>0</v>
      </c>
      <c r="H59" s="30">
        <f t="shared" si="0"/>
        <v>32.105377358490571</v>
      </c>
      <c r="J59" t="str">
        <f t="shared" si="1"/>
        <v>Summer</v>
      </c>
    </row>
    <row r="60" spans="2:10" x14ac:dyDescent="0.25">
      <c r="B60" s="4">
        <v>2025</v>
      </c>
      <c r="C60" s="5" t="s">
        <v>57</v>
      </c>
      <c r="D60" s="5">
        <v>0</v>
      </c>
      <c r="E60" s="5">
        <v>0</v>
      </c>
      <c r="F60" s="5">
        <v>0</v>
      </c>
      <c r="G60" s="5">
        <v>0</v>
      </c>
      <c r="H60" s="30">
        <f t="shared" si="0"/>
        <v>0</v>
      </c>
      <c r="J60" t="str">
        <f t="shared" si="1"/>
        <v>Summer</v>
      </c>
    </row>
    <row r="61" spans="2:10" x14ac:dyDescent="0.25">
      <c r="B61" s="4">
        <v>2025</v>
      </c>
      <c r="C61" s="5" t="s">
        <v>58</v>
      </c>
      <c r="D61" s="5">
        <v>0</v>
      </c>
      <c r="E61" s="5">
        <v>0</v>
      </c>
      <c r="F61" s="5">
        <v>0</v>
      </c>
      <c r="G61" s="5">
        <v>0</v>
      </c>
      <c r="H61" s="30">
        <f t="shared" si="0"/>
        <v>0</v>
      </c>
      <c r="J61" t="str">
        <f t="shared" si="1"/>
        <v>Summer</v>
      </c>
    </row>
    <row r="62" spans="2:10" x14ac:dyDescent="0.25">
      <c r="B62" s="4">
        <v>2025</v>
      </c>
      <c r="C62" s="5" t="s">
        <v>61</v>
      </c>
      <c r="D62" s="5">
        <v>0</v>
      </c>
      <c r="E62" s="5">
        <v>0</v>
      </c>
      <c r="F62" s="5">
        <v>0</v>
      </c>
      <c r="G62" s="5">
        <v>0</v>
      </c>
      <c r="H62" s="30">
        <f t="shared" si="0"/>
        <v>0</v>
      </c>
      <c r="J62" t="str">
        <f t="shared" si="1"/>
        <v>Flat</v>
      </c>
    </row>
    <row r="63" spans="2:10" x14ac:dyDescent="0.25">
      <c r="B63" s="4">
        <v>2025</v>
      </c>
      <c r="C63" s="5" t="s">
        <v>60</v>
      </c>
      <c r="D63" s="5">
        <v>50.8</v>
      </c>
      <c r="E63" s="5">
        <v>0</v>
      </c>
      <c r="F63" s="5">
        <v>47.924528301886788</v>
      </c>
      <c r="G63" s="5">
        <v>0</v>
      </c>
      <c r="H63" s="30">
        <f t="shared" si="0"/>
        <v>2.8754716981132091</v>
      </c>
      <c r="J63" t="str">
        <f t="shared" si="1"/>
        <v>Winter</v>
      </c>
    </row>
    <row r="64" spans="2:10" x14ac:dyDescent="0.25">
      <c r="B64" s="4">
        <v>2025</v>
      </c>
      <c r="C64" s="5" t="s">
        <v>62</v>
      </c>
      <c r="D64" s="5">
        <v>0</v>
      </c>
      <c r="E64" s="5">
        <v>0</v>
      </c>
      <c r="F64" s="5">
        <v>0</v>
      </c>
      <c r="G64" s="5">
        <v>0</v>
      </c>
      <c r="H64" s="30">
        <f t="shared" si="0"/>
        <v>0</v>
      </c>
      <c r="J64" t="str">
        <f t="shared" si="1"/>
        <v>Winter</v>
      </c>
    </row>
    <row r="65" spans="2:10" x14ac:dyDescent="0.25">
      <c r="B65" s="4">
        <v>2025</v>
      </c>
      <c r="C65" s="5" t="s">
        <v>59</v>
      </c>
      <c r="D65" s="5">
        <v>0</v>
      </c>
      <c r="E65" s="5">
        <v>0</v>
      </c>
      <c r="F65" s="5">
        <v>0</v>
      </c>
      <c r="G65" s="5">
        <v>0</v>
      </c>
      <c r="H65" s="30">
        <f t="shared" si="0"/>
        <v>0</v>
      </c>
      <c r="J65" t="str">
        <f t="shared" si="1"/>
        <v>Winter</v>
      </c>
    </row>
    <row r="66" spans="2:10" x14ac:dyDescent="0.25">
      <c r="B66" s="53">
        <v>2025</v>
      </c>
      <c r="C66" s="51" t="s">
        <v>63</v>
      </c>
      <c r="D66" s="51">
        <v>0</v>
      </c>
      <c r="E66" s="51">
        <v>0</v>
      </c>
      <c r="F66" s="51">
        <v>0</v>
      </c>
      <c r="G66" s="51">
        <v>0</v>
      </c>
      <c r="H66" s="46">
        <f t="shared" si="0"/>
        <v>0</v>
      </c>
      <c r="J66" t="str">
        <f t="shared" si="1"/>
        <v>Flat</v>
      </c>
    </row>
    <row r="67" spans="2:10" x14ac:dyDescent="0.25">
      <c r="B67" s="2">
        <v>2026</v>
      </c>
      <c r="C67" s="3" t="s">
        <v>54</v>
      </c>
      <c r="D67" s="3">
        <v>0</v>
      </c>
      <c r="E67" s="3">
        <v>0</v>
      </c>
      <c r="F67" s="3">
        <v>0</v>
      </c>
      <c r="G67" s="3">
        <v>0</v>
      </c>
      <c r="H67" s="29">
        <f t="shared" si="0"/>
        <v>0</v>
      </c>
      <c r="J67" t="str">
        <f t="shared" si="1"/>
        <v>Summer</v>
      </c>
    </row>
    <row r="68" spans="2:10" x14ac:dyDescent="0.25">
      <c r="B68" s="4">
        <v>2026</v>
      </c>
      <c r="C68" s="5" t="s">
        <v>55</v>
      </c>
      <c r="D68" s="5">
        <v>0</v>
      </c>
      <c r="E68" s="5">
        <v>0</v>
      </c>
      <c r="F68" s="5">
        <v>0</v>
      </c>
      <c r="G68" s="5">
        <v>0</v>
      </c>
      <c r="H68" s="30">
        <f t="shared" si="0"/>
        <v>0</v>
      </c>
      <c r="J68" t="str">
        <f t="shared" si="1"/>
        <v>Summer</v>
      </c>
    </row>
    <row r="69" spans="2:10" x14ac:dyDescent="0.25">
      <c r="B69" s="4">
        <v>2026</v>
      </c>
      <c r="C69" s="5" t="s">
        <v>56</v>
      </c>
      <c r="D69" s="5">
        <v>100</v>
      </c>
      <c r="E69" s="5">
        <v>0</v>
      </c>
      <c r="F69" s="5">
        <v>0</v>
      </c>
      <c r="G69" s="5">
        <v>0</v>
      </c>
      <c r="H69" s="30">
        <f t="shared" si="0"/>
        <v>100</v>
      </c>
      <c r="J69" t="str">
        <f t="shared" si="1"/>
        <v>Summer</v>
      </c>
    </row>
    <row r="70" spans="2:10" x14ac:dyDescent="0.25">
      <c r="B70" s="4">
        <v>2026</v>
      </c>
      <c r="C70" s="5" t="s">
        <v>57</v>
      </c>
      <c r="D70" s="5">
        <v>0</v>
      </c>
      <c r="E70" s="5">
        <v>0</v>
      </c>
      <c r="F70" s="5">
        <v>0</v>
      </c>
      <c r="G70" s="5">
        <v>0</v>
      </c>
      <c r="H70" s="30">
        <f t="shared" si="0"/>
        <v>0</v>
      </c>
      <c r="J70" t="str">
        <f t="shared" si="1"/>
        <v>Summer</v>
      </c>
    </row>
    <row r="71" spans="2:10" x14ac:dyDescent="0.25">
      <c r="B71" s="4">
        <v>2026</v>
      </c>
      <c r="C71" s="5" t="s">
        <v>58</v>
      </c>
      <c r="D71" s="5">
        <v>91.24</v>
      </c>
      <c r="E71" s="5">
        <v>0</v>
      </c>
      <c r="F71" s="5">
        <v>0</v>
      </c>
      <c r="G71" s="5">
        <v>0</v>
      </c>
      <c r="H71" s="30">
        <f t="shared" si="0"/>
        <v>91.24</v>
      </c>
      <c r="J71" t="str">
        <f t="shared" si="1"/>
        <v>Summer</v>
      </c>
    </row>
    <row r="72" spans="2:10" x14ac:dyDescent="0.25">
      <c r="B72" s="4">
        <v>2026</v>
      </c>
      <c r="C72" s="5" t="s">
        <v>61</v>
      </c>
      <c r="D72" s="5">
        <v>0</v>
      </c>
      <c r="E72" s="5">
        <v>0</v>
      </c>
      <c r="F72" s="5">
        <v>0</v>
      </c>
      <c r="G72" s="5">
        <v>0</v>
      </c>
      <c r="H72" s="30">
        <f t="shared" ref="H72:H135" si="3">D72-IF(J72="Summer",E72,IF(J72="Flat",G72,F72))</f>
        <v>0</v>
      </c>
      <c r="J72" t="str">
        <f t="shared" ref="J72:J135" si="4">IF(ISNUMBER(FIND("_W",C72)),"Winter",IF(OR(ISNUMBER(FIND("_COBFL",C72)),ISNUMBER(FIND("_MDCFL",C72))),"Flat","Summer"))</f>
        <v>Flat</v>
      </c>
    </row>
    <row r="73" spans="2:10" x14ac:dyDescent="0.25">
      <c r="B73" s="4">
        <v>2026</v>
      </c>
      <c r="C73" s="5" t="s">
        <v>60</v>
      </c>
      <c r="D73" s="5">
        <v>52.575000000000003</v>
      </c>
      <c r="E73" s="5">
        <v>0</v>
      </c>
      <c r="F73" s="5">
        <v>0</v>
      </c>
      <c r="G73" s="5">
        <v>0</v>
      </c>
      <c r="H73" s="30">
        <f t="shared" si="3"/>
        <v>52.575000000000003</v>
      </c>
      <c r="J73" t="str">
        <f t="shared" si="4"/>
        <v>Winter</v>
      </c>
    </row>
    <row r="74" spans="2:10" x14ac:dyDescent="0.25">
      <c r="B74" s="4">
        <v>2026</v>
      </c>
      <c r="C74" s="5" t="s">
        <v>63</v>
      </c>
      <c r="D74" s="5">
        <v>0</v>
      </c>
      <c r="E74" s="5">
        <v>0</v>
      </c>
      <c r="F74" s="5">
        <v>0</v>
      </c>
      <c r="G74" s="5">
        <v>0</v>
      </c>
      <c r="H74" s="30">
        <f t="shared" si="3"/>
        <v>0</v>
      </c>
      <c r="J74" t="str">
        <f t="shared" si="4"/>
        <v>Flat</v>
      </c>
    </row>
    <row r="75" spans="2:10" x14ac:dyDescent="0.25">
      <c r="B75" s="4">
        <v>2026</v>
      </c>
      <c r="C75" s="5" t="s">
        <v>62</v>
      </c>
      <c r="D75" s="5">
        <v>0</v>
      </c>
      <c r="E75" s="5">
        <v>0</v>
      </c>
      <c r="F75" s="5">
        <v>0</v>
      </c>
      <c r="G75" s="5">
        <v>0</v>
      </c>
      <c r="H75" s="30">
        <f t="shared" si="3"/>
        <v>0</v>
      </c>
      <c r="J75" t="str">
        <f t="shared" si="4"/>
        <v>Winter</v>
      </c>
    </row>
    <row r="76" spans="2:10" x14ac:dyDescent="0.25">
      <c r="B76" s="53">
        <v>2026</v>
      </c>
      <c r="C76" s="51" t="s">
        <v>59</v>
      </c>
      <c r="D76" s="51">
        <v>0</v>
      </c>
      <c r="E76" s="51">
        <v>0</v>
      </c>
      <c r="F76" s="51">
        <v>0</v>
      </c>
      <c r="G76" s="51">
        <v>0</v>
      </c>
      <c r="H76" s="46">
        <f t="shared" si="3"/>
        <v>0</v>
      </c>
      <c r="J76" t="str">
        <f t="shared" si="4"/>
        <v>Winter</v>
      </c>
    </row>
    <row r="77" spans="2:10" x14ac:dyDescent="0.25">
      <c r="B77" s="2">
        <v>2027</v>
      </c>
      <c r="C77" s="3" t="s">
        <v>54</v>
      </c>
      <c r="D77" s="3">
        <v>0</v>
      </c>
      <c r="E77" s="3">
        <v>0</v>
      </c>
      <c r="F77" s="3">
        <v>0</v>
      </c>
      <c r="G77" s="3">
        <v>0</v>
      </c>
      <c r="H77" s="29">
        <f t="shared" si="3"/>
        <v>0</v>
      </c>
      <c r="J77" t="str">
        <f t="shared" si="4"/>
        <v>Summer</v>
      </c>
    </row>
    <row r="78" spans="2:10" x14ac:dyDescent="0.25">
      <c r="B78" s="4">
        <v>2027</v>
      </c>
      <c r="C78" s="5" t="s">
        <v>55</v>
      </c>
      <c r="D78" s="5">
        <v>0</v>
      </c>
      <c r="E78" s="5">
        <v>0</v>
      </c>
      <c r="F78" s="5">
        <v>0</v>
      </c>
      <c r="G78" s="5">
        <v>0</v>
      </c>
      <c r="H78" s="30">
        <f t="shared" si="3"/>
        <v>0</v>
      </c>
      <c r="J78" t="str">
        <f t="shared" si="4"/>
        <v>Summer</v>
      </c>
    </row>
    <row r="79" spans="2:10" x14ac:dyDescent="0.25">
      <c r="B79" s="4">
        <v>2027</v>
      </c>
      <c r="C79" s="5" t="s">
        <v>56</v>
      </c>
      <c r="D79" s="5">
        <v>100</v>
      </c>
      <c r="E79" s="5">
        <v>0</v>
      </c>
      <c r="F79" s="5">
        <v>0</v>
      </c>
      <c r="G79" s="5">
        <v>0</v>
      </c>
      <c r="H79" s="30">
        <f t="shared" si="3"/>
        <v>100</v>
      </c>
      <c r="J79" t="str">
        <f t="shared" si="4"/>
        <v>Summer</v>
      </c>
    </row>
    <row r="80" spans="2:10" x14ac:dyDescent="0.25">
      <c r="B80" s="4">
        <v>2027</v>
      </c>
      <c r="C80" s="5" t="s">
        <v>57</v>
      </c>
      <c r="D80" s="5">
        <v>0</v>
      </c>
      <c r="E80" s="5">
        <v>0</v>
      </c>
      <c r="F80" s="5">
        <v>0</v>
      </c>
      <c r="G80" s="5">
        <v>0</v>
      </c>
      <c r="H80" s="30">
        <f t="shared" si="3"/>
        <v>0</v>
      </c>
      <c r="J80" t="str">
        <f t="shared" si="4"/>
        <v>Summer</v>
      </c>
    </row>
    <row r="81" spans="2:10" x14ac:dyDescent="0.25">
      <c r="B81" s="4">
        <v>2027</v>
      </c>
      <c r="C81" s="5" t="s">
        <v>58</v>
      </c>
      <c r="D81" s="5">
        <v>164</v>
      </c>
      <c r="E81" s="5">
        <v>0</v>
      </c>
      <c r="F81" s="5">
        <v>0</v>
      </c>
      <c r="G81" s="5">
        <v>0</v>
      </c>
      <c r="H81" s="30">
        <f t="shared" si="3"/>
        <v>164</v>
      </c>
      <c r="J81" t="str">
        <f t="shared" si="4"/>
        <v>Summer</v>
      </c>
    </row>
    <row r="82" spans="2:10" x14ac:dyDescent="0.25">
      <c r="B82" s="4">
        <v>2027</v>
      </c>
      <c r="C82" s="5" t="s">
        <v>61</v>
      </c>
      <c r="D82" s="5">
        <v>0</v>
      </c>
      <c r="E82" s="5">
        <v>0</v>
      </c>
      <c r="F82" s="5">
        <v>0</v>
      </c>
      <c r="G82" s="5">
        <v>0</v>
      </c>
      <c r="H82" s="30">
        <f t="shared" si="3"/>
        <v>0</v>
      </c>
      <c r="J82" t="str">
        <f t="shared" si="4"/>
        <v>Flat</v>
      </c>
    </row>
    <row r="83" spans="2:10" x14ac:dyDescent="0.25">
      <c r="B83" s="4">
        <v>2027</v>
      </c>
      <c r="C83" s="5" t="s">
        <v>60</v>
      </c>
      <c r="D83" s="5">
        <v>99.65</v>
      </c>
      <c r="E83" s="5">
        <v>0</v>
      </c>
      <c r="F83" s="5">
        <v>0</v>
      </c>
      <c r="G83" s="5">
        <v>0</v>
      </c>
      <c r="H83" s="30">
        <f t="shared" si="3"/>
        <v>99.65</v>
      </c>
      <c r="J83" t="str">
        <f t="shared" si="4"/>
        <v>Winter</v>
      </c>
    </row>
    <row r="84" spans="2:10" x14ac:dyDescent="0.25">
      <c r="B84" s="4">
        <v>2027</v>
      </c>
      <c r="C84" s="5" t="s">
        <v>63</v>
      </c>
      <c r="D84" s="5">
        <v>0</v>
      </c>
      <c r="E84" s="5">
        <v>0</v>
      </c>
      <c r="F84" s="5">
        <v>0</v>
      </c>
      <c r="G84" s="5">
        <v>0</v>
      </c>
      <c r="H84" s="30">
        <f t="shared" si="3"/>
        <v>0</v>
      </c>
      <c r="J84" t="str">
        <f t="shared" si="4"/>
        <v>Flat</v>
      </c>
    </row>
    <row r="85" spans="2:10" x14ac:dyDescent="0.25">
      <c r="B85" s="4">
        <v>2027</v>
      </c>
      <c r="C85" s="5" t="s">
        <v>62</v>
      </c>
      <c r="D85" s="5">
        <v>0</v>
      </c>
      <c r="E85" s="5">
        <v>0</v>
      </c>
      <c r="F85" s="5">
        <v>0</v>
      </c>
      <c r="G85" s="5">
        <v>0</v>
      </c>
      <c r="H85" s="30">
        <f t="shared" si="3"/>
        <v>0</v>
      </c>
      <c r="J85" t="str">
        <f t="shared" si="4"/>
        <v>Winter</v>
      </c>
    </row>
    <row r="86" spans="2:10" x14ac:dyDescent="0.25">
      <c r="B86" s="53">
        <v>2027</v>
      </c>
      <c r="C86" s="51" t="s">
        <v>59</v>
      </c>
      <c r="D86" s="51">
        <v>0</v>
      </c>
      <c r="E86" s="51">
        <v>0</v>
      </c>
      <c r="F86" s="51">
        <v>0</v>
      </c>
      <c r="G86" s="51">
        <v>0</v>
      </c>
      <c r="H86" s="46">
        <f t="shared" si="3"/>
        <v>0</v>
      </c>
      <c r="J86" t="str">
        <f t="shared" si="4"/>
        <v>Winter</v>
      </c>
    </row>
    <row r="87" spans="2:10" x14ac:dyDescent="0.25">
      <c r="B87" s="2">
        <v>2028</v>
      </c>
      <c r="C87" s="3" t="s">
        <v>54</v>
      </c>
      <c r="D87" s="3">
        <v>87.54</v>
      </c>
      <c r="E87" s="3">
        <v>0</v>
      </c>
      <c r="F87" s="3">
        <v>0</v>
      </c>
      <c r="G87" s="3">
        <v>0</v>
      </c>
      <c r="H87" s="29">
        <f t="shared" si="3"/>
        <v>87.54</v>
      </c>
      <c r="J87" t="str">
        <f t="shared" si="4"/>
        <v>Summer</v>
      </c>
    </row>
    <row r="88" spans="2:10" x14ac:dyDescent="0.25">
      <c r="B88" s="4">
        <v>2028</v>
      </c>
      <c r="C88" s="5" t="s">
        <v>55</v>
      </c>
      <c r="D88" s="5">
        <v>200</v>
      </c>
      <c r="E88" s="5">
        <v>0</v>
      </c>
      <c r="F88" s="5">
        <v>0</v>
      </c>
      <c r="G88" s="5">
        <v>0</v>
      </c>
      <c r="H88" s="30">
        <f t="shared" si="3"/>
        <v>200</v>
      </c>
      <c r="J88" t="str">
        <f t="shared" si="4"/>
        <v>Summer</v>
      </c>
    </row>
    <row r="89" spans="2:10" x14ac:dyDescent="0.25">
      <c r="B89" s="4">
        <v>2028</v>
      </c>
      <c r="C89" s="5" t="s">
        <v>56</v>
      </c>
      <c r="D89" s="5">
        <v>100</v>
      </c>
      <c r="E89" s="5">
        <v>0</v>
      </c>
      <c r="F89" s="5">
        <v>0</v>
      </c>
      <c r="G89" s="5">
        <v>0</v>
      </c>
      <c r="H89" s="30">
        <f t="shared" si="3"/>
        <v>100</v>
      </c>
      <c r="J89" t="str">
        <f t="shared" si="4"/>
        <v>Summer</v>
      </c>
    </row>
    <row r="90" spans="2:10" x14ac:dyDescent="0.25">
      <c r="B90" s="4">
        <v>2028</v>
      </c>
      <c r="C90" s="5" t="s">
        <v>57</v>
      </c>
      <c r="D90" s="5">
        <v>375</v>
      </c>
      <c r="E90" s="5">
        <v>0</v>
      </c>
      <c r="F90" s="5">
        <v>0</v>
      </c>
      <c r="G90" s="5">
        <v>0</v>
      </c>
      <c r="H90" s="30">
        <f t="shared" si="3"/>
        <v>375</v>
      </c>
      <c r="J90" t="str">
        <f t="shared" si="4"/>
        <v>Summer</v>
      </c>
    </row>
    <row r="91" spans="2:10" x14ac:dyDescent="0.25">
      <c r="B91" s="4">
        <v>2028</v>
      </c>
      <c r="C91" s="5" t="s">
        <v>58</v>
      </c>
      <c r="D91" s="5">
        <v>400</v>
      </c>
      <c r="E91" s="5">
        <v>0</v>
      </c>
      <c r="F91" s="5">
        <v>0</v>
      </c>
      <c r="G91" s="5">
        <v>0</v>
      </c>
      <c r="H91" s="30">
        <f t="shared" si="3"/>
        <v>400</v>
      </c>
      <c r="J91" t="str">
        <f t="shared" si="4"/>
        <v>Summer</v>
      </c>
    </row>
    <row r="92" spans="2:10" x14ac:dyDescent="0.25">
      <c r="B92" s="4">
        <v>2028</v>
      </c>
      <c r="C92" s="5" t="s">
        <v>61</v>
      </c>
      <c r="D92" s="5">
        <v>0</v>
      </c>
      <c r="E92" s="5">
        <v>0</v>
      </c>
      <c r="F92" s="5">
        <v>0</v>
      </c>
      <c r="G92" s="5">
        <v>0</v>
      </c>
      <c r="H92" s="30">
        <f t="shared" si="3"/>
        <v>0</v>
      </c>
      <c r="J92" t="str">
        <f t="shared" si="4"/>
        <v>Flat</v>
      </c>
    </row>
    <row r="93" spans="2:10" x14ac:dyDescent="0.25">
      <c r="B93" s="4">
        <v>2028</v>
      </c>
      <c r="C93" s="5" t="s">
        <v>60</v>
      </c>
      <c r="D93" s="5">
        <v>0</v>
      </c>
      <c r="E93" s="5">
        <v>0</v>
      </c>
      <c r="F93" s="5">
        <v>0</v>
      </c>
      <c r="G93" s="5">
        <v>0</v>
      </c>
      <c r="H93" s="30">
        <f t="shared" si="3"/>
        <v>0</v>
      </c>
      <c r="J93" t="str">
        <f t="shared" si="4"/>
        <v>Winter</v>
      </c>
    </row>
    <row r="94" spans="2:10" x14ac:dyDescent="0.25">
      <c r="B94" s="4">
        <v>2028</v>
      </c>
      <c r="C94" s="5" t="s">
        <v>62</v>
      </c>
      <c r="D94" s="5">
        <v>231.56</v>
      </c>
      <c r="E94" s="5">
        <v>0</v>
      </c>
      <c r="F94" s="5">
        <v>0</v>
      </c>
      <c r="G94" s="5">
        <v>0</v>
      </c>
      <c r="H94" s="30">
        <f t="shared" si="3"/>
        <v>231.56</v>
      </c>
      <c r="J94" t="str">
        <f t="shared" si="4"/>
        <v>Winter</v>
      </c>
    </row>
    <row r="95" spans="2:10" x14ac:dyDescent="0.25">
      <c r="B95" s="4">
        <v>2028</v>
      </c>
      <c r="C95" s="5" t="s">
        <v>59</v>
      </c>
      <c r="D95" s="5">
        <v>0</v>
      </c>
      <c r="E95" s="5">
        <v>0</v>
      </c>
      <c r="F95" s="5">
        <v>0</v>
      </c>
      <c r="G95" s="5">
        <v>0</v>
      </c>
      <c r="H95" s="30">
        <f t="shared" si="3"/>
        <v>0</v>
      </c>
      <c r="J95" t="str">
        <f t="shared" si="4"/>
        <v>Winter</v>
      </c>
    </row>
    <row r="96" spans="2:10" x14ac:dyDescent="0.25">
      <c r="B96" s="53">
        <v>2028</v>
      </c>
      <c r="C96" s="51" t="s">
        <v>63</v>
      </c>
      <c r="D96" s="51">
        <v>0</v>
      </c>
      <c r="E96" s="51">
        <v>0</v>
      </c>
      <c r="F96" s="51">
        <v>0</v>
      </c>
      <c r="G96" s="51">
        <v>0</v>
      </c>
      <c r="H96" s="46">
        <f t="shared" si="3"/>
        <v>0</v>
      </c>
      <c r="J96" t="str">
        <f t="shared" si="4"/>
        <v>Flat</v>
      </c>
    </row>
    <row r="97" spans="2:10" x14ac:dyDescent="0.25">
      <c r="B97" s="2">
        <v>2029</v>
      </c>
      <c r="C97" s="3" t="s">
        <v>54</v>
      </c>
      <c r="D97" s="3">
        <v>300</v>
      </c>
      <c r="E97" s="3">
        <v>0</v>
      </c>
      <c r="F97" s="3">
        <v>0</v>
      </c>
      <c r="G97" s="3">
        <v>0</v>
      </c>
      <c r="H97" s="29">
        <f t="shared" si="3"/>
        <v>300</v>
      </c>
      <c r="J97" t="str">
        <f t="shared" si="4"/>
        <v>Summer</v>
      </c>
    </row>
    <row r="98" spans="2:10" ht="15.75" customHeight="1" x14ac:dyDescent="0.25">
      <c r="B98" s="4">
        <v>2029</v>
      </c>
      <c r="C98" s="5" t="s">
        <v>55</v>
      </c>
      <c r="D98" s="5">
        <v>174.125</v>
      </c>
      <c r="E98" s="5">
        <v>0</v>
      </c>
      <c r="F98" s="5">
        <v>0</v>
      </c>
      <c r="G98" s="5">
        <v>0</v>
      </c>
      <c r="H98" s="30">
        <f t="shared" si="3"/>
        <v>174.125</v>
      </c>
      <c r="J98" t="str">
        <f t="shared" si="4"/>
        <v>Summer</v>
      </c>
    </row>
    <row r="99" spans="2:10" x14ac:dyDescent="0.25">
      <c r="B99" s="4">
        <v>2029</v>
      </c>
      <c r="C99" s="5" t="s">
        <v>56</v>
      </c>
      <c r="D99" s="5">
        <v>100</v>
      </c>
      <c r="E99" s="5">
        <v>0</v>
      </c>
      <c r="F99" s="5">
        <v>0</v>
      </c>
      <c r="G99" s="5">
        <v>0</v>
      </c>
      <c r="H99" s="30">
        <f t="shared" si="3"/>
        <v>100</v>
      </c>
      <c r="J99" t="str">
        <f t="shared" si="4"/>
        <v>Summer</v>
      </c>
    </row>
    <row r="100" spans="2:10" x14ac:dyDescent="0.25">
      <c r="B100" s="4">
        <v>2029</v>
      </c>
      <c r="C100" s="5" t="s">
        <v>57</v>
      </c>
      <c r="D100" s="5">
        <v>375</v>
      </c>
      <c r="E100" s="5">
        <v>0</v>
      </c>
      <c r="F100" s="5">
        <v>0</v>
      </c>
      <c r="G100" s="5">
        <v>0</v>
      </c>
      <c r="H100" s="30">
        <f t="shared" si="3"/>
        <v>375</v>
      </c>
      <c r="J100" t="str">
        <f t="shared" si="4"/>
        <v>Summer</v>
      </c>
    </row>
    <row r="101" spans="2:10" x14ac:dyDescent="0.25">
      <c r="B101" s="4">
        <v>2029</v>
      </c>
      <c r="C101" s="5" t="s">
        <v>58</v>
      </c>
      <c r="D101" s="5">
        <v>400</v>
      </c>
      <c r="E101" s="5">
        <v>0</v>
      </c>
      <c r="F101" s="5">
        <v>0</v>
      </c>
      <c r="G101" s="5">
        <v>0</v>
      </c>
      <c r="H101" s="30">
        <f t="shared" si="3"/>
        <v>400</v>
      </c>
      <c r="J101" t="str">
        <f t="shared" si="4"/>
        <v>Summer</v>
      </c>
    </row>
    <row r="102" spans="2:10" x14ac:dyDescent="0.25">
      <c r="B102" s="4">
        <v>2029</v>
      </c>
      <c r="C102" s="5" t="s">
        <v>60</v>
      </c>
      <c r="D102" s="5">
        <v>0</v>
      </c>
      <c r="E102" s="5">
        <v>0</v>
      </c>
      <c r="F102" s="5">
        <v>0</v>
      </c>
      <c r="G102" s="5">
        <v>0</v>
      </c>
      <c r="H102" s="30">
        <f t="shared" si="3"/>
        <v>0</v>
      </c>
      <c r="J102" t="str">
        <f t="shared" si="4"/>
        <v>Winter</v>
      </c>
    </row>
    <row r="103" spans="2:10" x14ac:dyDescent="0.25">
      <c r="B103" s="4">
        <v>2029</v>
      </c>
      <c r="C103" s="5" t="s">
        <v>61</v>
      </c>
      <c r="D103" s="5">
        <v>25.875</v>
      </c>
      <c r="E103" s="5">
        <v>0</v>
      </c>
      <c r="F103" s="5">
        <v>0</v>
      </c>
      <c r="G103" s="5">
        <v>0</v>
      </c>
      <c r="H103" s="30">
        <f t="shared" si="3"/>
        <v>25.875</v>
      </c>
      <c r="J103" t="str">
        <f t="shared" si="4"/>
        <v>Flat</v>
      </c>
    </row>
    <row r="104" spans="2:10" x14ac:dyDescent="0.25">
      <c r="B104" s="4">
        <v>2029</v>
      </c>
      <c r="C104" s="5" t="s">
        <v>62</v>
      </c>
      <c r="D104" s="5">
        <v>222.2</v>
      </c>
      <c r="E104" s="5">
        <v>0</v>
      </c>
      <c r="F104" s="5">
        <v>0</v>
      </c>
      <c r="G104" s="5">
        <v>0</v>
      </c>
      <c r="H104" s="30">
        <f t="shared" si="3"/>
        <v>222.2</v>
      </c>
      <c r="J104" t="str">
        <f t="shared" si="4"/>
        <v>Winter</v>
      </c>
    </row>
    <row r="105" spans="2:10" x14ac:dyDescent="0.25">
      <c r="B105" s="4">
        <v>2029</v>
      </c>
      <c r="C105" s="5" t="s">
        <v>59</v>
      </c>
      <c r="D105" s="5">
        <v>0</v>
      </c>
      <c r="E105" s="5">
        <v>0</v>
      </c>
      <c r="F105" s="5">
        <v>0</v>
      </c>
      <c r="G105" s="5">
        <v>0</v>
      </c>
      <c r="H105" s="30">
        <f t="shared" si="3"/>
        <v>0</v>
      </c>
      <c r="J105" t="str">
        <f t="shared" si="4"/>
        <v>Winter</v>
      </c>
    </row>
    <row r="106" spans="2:10" x14ac:dyDescent="0.25">
      <c r="B106" s="53">
        <v>2029</v>
      </c>
      <c r="C106" s="51" t="s">
        <v>63</v>
      </c>
      <c r="D106" s="51">
        <v>0</v>
      </c>
      <c r="E106" s="51">
        <v>0</v>
      </c>
      <c r="F106" s="51">
        <v>0</v>
      </c>
      <c r="G106" s="51">
        <v>0</v>
      </c>
      <c r="H106" s="46">
        <f t="shared" si="3"/>
        <v>0</v>
      </c>
      <c r="J106" t="str">
        <f t="shared" si="4"/>
        <v>Flat</v>
      </c>
    </row>
    <row r="107" spans="2:10" x14ac:dyDescent="0.25">
      <c r="B107" s="2">
        <v>2030</v>
      </c>
      <c r="C107" s="3" t="s">
        <v>54</v>
      </c>
      <c r="D107" s="3">
        <v>198.63</v>
      </c>
      <c r="E107" s="3">
        <v>0</v>
      </c>
      <c r="F107" s="3">
        <v>0</v>
      </c>
      <c r="G107" s="3">
        <v>0</v>
      </c>
      <c r="H107" s="29">
        <f t="shared" si="3"/>
        <v>198.63</v>
      </c>
      <c r="J107" t="str">
        <f t="shared" si="4"/>
        <v>Summer</v>
      </c>
    </row>
    <row r="108" spans="2:10" x14ac:dyDescent="0.25">
      <c r="B108" s="4">
        <v>2030</v>
      </c>
      <c r="C108" s="5" t="s">
        <v>55</v>
      </c>
      <c r="D108" s="5">
        <v>125.65</v>
      </c>
      <c r="E108" s="5">
        <v>0</v>
      </c>
      <c r="F108" s="5">
        <v>0</v>
      </c>
      <c r="G108" s="5">
        <v>0</v>
      </c>
      <c r="H108" s="30">
        <f t="shared" si="3"/>
        <v>125.65</v>
      </c>
      <c r="J108" t="str">
        <f t="shared" si="4"/>
        <v>Summer</v>
      </c>
    </row>
    <row r="109" spans="2:10" x14ac:dyDescent="0.25">
      <c r="B109" s="4">
        <v>2030</v>
      </c>
      <c r="C109" s="5" t="s">
        <v>56</v>
      </c>
      <c r="D109" s="5">
        <v>100</v>
      </c>
      <c r="E109" s="5">
        <v>0</v>
      </c>
      <c r="F109" s="5">
        <v>0</v>
      </c>
      <c r="G109" s="5">
        <v>0</v>
      </c>
      <c r="H109" s="30">
        <f t="shared" si="3"/>
        <v>100</v>
      </c>
      <c r="J109" t="str">
        <f t="shared" si="4"/>
        <v>Summer</v>
      </c>
    </row>
    <row r="110" spans="2:10" x14ac:dyDescent="0.25">
      <c r="B110" s="4">
        <v>2030</v>
      </c>
      <c r="C110" s="5" t="s">
        <v>57</v>
      </c>
      <c r="D110" s="5">
        <v>375</v>
      </c>
      <c r="E110" s="5">
        <v>0</v>
      </c>
      <c r="F110" s="5">
        <v>0</v>
      </c>
      <c r="G110" s="5">
        <v>0</v>
      </c>
      <c r="H110" s="30">
        <f t="shared" si="3"/>
        <v>375</v>
      </c>
      <c r="J110" t="str">
        <f t="shared" si="4"/>
        <v>Summer</v>
      </c>
    </row>
    <row r="111" spans="2:10" x14ac:dyDescent="0.25">
      <c r="B111" s="4">
        <v>2030</v>
      </c>
      <c r="C111" s="5" t="s">
        <v>58</v>
      </c>
      <c r="D111" s="5">
        <v>400</v>
      </c>
      <c r="E111" s="5">
        <v>0</v>
      </c>
      <c r="F111" s="5">
        <v>0</v>
      </c>
      <c r="G111" s="5">
        <v>0</v>
      </c>
      <c r="H111" s="30">
        <f t="shared" si="3"/>
        <v>400</v>
      </c>
      <c r="J111" t="str">
        <f t="shared" si="4"/>
        <v>Summer</v>
      </c>
    </row>
    <row r="112" spans="2:10" x14ac:dyDescent="0.25">
      <c r="B112" s="4">
        <v>2030</v>
      </c>
      <c r="C112" s="5" t="s">
        <v>61</v>
      </c>
      <c r="D112" s="5">
        <v>74.349999999999994</v>
      </c>
      <c r="E112" s="5">
        <v>0</v>
      </c>
      <c r="F112" s="5">
        <v>0</v>
      </c>
      <c r="G112" s="5">
        <v>0</v>
      </c>
      <c r="H112" s="30">
        <f t="shared" si="3"/>
        <v>74.349999999999994</v>
      </c>
      <c r="J112" t="str">
        <f t="shared" si="4"/>
        <v>Flat</v>
      </c>
    </row>
    <row r="113" spans="2:10" x14ac:dyDescent="0.25">
      <c r="B113" s="4">
        <v>2030</v>
      </c>
      <c r="C113" s="5" t="s">
        <v>60</v>
      </c>
      <c r="D113" s="5">
        <v>138.05000000000001</v>
      </c>
      <c r="E113" s="5">
        <v>0</v>
      </c>
      <c r="F113" s="5">
        <v>0</v>
      </c>
      <c r="G113" s="5">
        <v>0</v>
      </c>
      <c r="H113" s="30">
        <f t="shared" si="3"/>
        <v>138.05000000000001</v>
      </c>
      <c r="J113" t="str">
        <f t="shared" si="4"/>
        <v>Winter</v>
      </c>
    </row>
    <row r="114" spans="2:10" x14ac:dyDescent="0.25">
      <c r="B114" s="4">
        <v>2030</v>
      </c>
      <c r="C114" s="5" t="s">
        <v>62</v>
      </c>
      <c r="D114" s="5">
        <v>34.92</v>
      </c>
      <c r="E114" s="5">
        <v>0</v>
      </c>
      <c r="F114" s="5">
        <v>0</v>
      </c>
      <c r="G114" s="5">
        <v>0</v>
      </c>
      <c r="H114" s="30">
        <f t="shared" si="3"/>
        <v>34.92</v>
      </c>
      <c r="J114" t="str">
        <f t="shared" si="4"/>
        <v>Winter</v>
      </c>
    </row>
    <row r="115" spans="2:10" x14ac:dyDescent="0.25">
      <c r="B115" s="4">
        <v>2030</v>
      </c>
      <c r="C115" s="5" t="s">
        <v>59</v>
      </c>
      <c r="D115" s="5">
        <v>0</v>
      </c>
      <c r="E115" s="5">
        <v>0</v>
      </c>
      <c r="F115" s="5">
        <v>0</v>
      </c>
      <c r="G115" s="5">
        <v>0</v>
      </c>
      <c r="H115" s="30">
        <f t="shared" si="3"/>
        <v>0</v>
      </c>
      <c r="J115" t="str">
        <f t="shared" si="4"/>
        <v>Winter</v>
      </c>
    </row>
    <row r="116" spans="2:10" x14ac:dyDescent="0.25">
      <c r="B116" s="53">
        <v>2030</v>
      </c>
      <c r="C116" s="51" t="s">
        <v>63</v>
      </c>
      <c r="D116" s="51">
        <v>0</v>
      </c>
      <c r="E116" s="51">
        <v>0</v>
      </c>
      <c r="F116" s="51">
        <v>0</v>
      </c>
      <c r="G116" s="51">
        <v>0</v>
      </c>
      <c r="H116" s="46">
        <f t="shared" si="3"/>
        <v>0</v>
      </c>
      <c r="J116" t="str">
        <f t="shared" si="4"/>
        <v>Flat</v>
      </c>
    </row>
    <row r="117" spans="2:10" x14ac:dyDescent="0.25">
      <c r="B117" s="2">
        <v>2031</v>
      </c>
      <c r="C117" s="3" t="s">
        <v>54</v>
      </c>
      <c r="D117" s="3">
        <v>173.79</v>
      </c>
      <c r="E117" s="3">
        <v>0</v>
      </c>
      <c r="F117" s="3">
        <v>0</v>
      </c>
      <c r="G117" s="3">
        <v>0</v>
      </c>
      <c r="H117" s="29">
        <f t="shared" si="3"/>
        <v>173.79</v>
      </c>
      <c r="J117" t="str">
        <f t="shared" si="4"/>
        <v>Summer</v>
      </c>
    </row>
    <row r="118" spans="2:10" x14ac:dyDescent="0.25">
      <c r="B118" s="4">
        <v>2031</v>
      </c>
      <c r="C118" s="5" t="s">
        <v>55</v>
      </c>
      <c r="D118" s="5">
        <v>116.325</v>
      </c>
      <c r="E118" s="5">
        <v>0</v>
      </c>
      <c r="F118" s="5">
        <v>0</v>
      </c>
      <c r="G118" s="5">
        <v>0</v>
      </c>
      <c r="H118" s="30">
        <f t="shared" si="3"/>
        <v>116.325</v>
      </c>
      <c r="J118" t="str">
        <f t="shared" si="4"/>
        <v>Summer</v>
      </c>
    </row>
    <row r="119" spans="2:10" x14ac:dyDescent="0.25">
      <c r="B119" s="4">
        <v>2031</v>
      </c>
      <c r="C119" s="5" t="s">
        <v>56</v>
      </c>
      <c r="D119" s="5">
        <v>100</v>
      </c>
      <c r="E119" s="5">
        <v>0</v>
      </c>
      <c r="F119" s="5">
        <v>0</v>
      </c>
      <c r="G119" s="5">
        <v>0</v>
      </c>
      <c r="H119" s="30">
        <f t="shared" si="3"/>
        <v>100</v>
      </c>
      <c r="J119" t="str">
        <f t="shared" si="4"/>
        <v>Summer</v>
      </c>
    </row>
    <row r="120" spans="2:10" x14ac:dyDescent="0.25">
      <c r="B120" s="4">
        <v>2031</v>
      </c>
      <c r="C120" s="5" t="s">
        <v>57</v>
      </c>
      <c r="D120" s="5">
        <v>375</v>
      </c>
      <c r="E120" s="5">
        <v>0</v>
      </c>
      <c r="F120" s="5">
        <v>0</v>
      </c>
      <c r="G120" s="5">
        <v>0</v>
      </c>
      <c r="H120" s="30">
        <f t="shared" si="3"/>
        <v>375</v>
      </c>
      <c r="J120" t="str">
        <f t="shared" si="4"/>
        <v>Summer</v>
      </c>
    </row>
    <row r="121" spans="2:10" x14ac:dyDescent="0.25">
      <c r="B121" s="4">
        <v>2031</v>
      </c>
      <c r="C121" s="5" t="s">
        <v>58</v>
      </c>
      <c r="D121" s="5">
        <v>400</v>
      </c>
      <c r="E121" s="5">
        <v>0</v>
      </c>
      <c r="F121" s="5">
        <v>0</v>
      </c>
      <c r="G121" s="5">
        <v>0</v>
      </c>
      <c r="H121" s="30">
        <f t="shared" si="3"/>
        <v>400</v>
      </c>
      <c r="J121" t="str">
        <f t="shared" si="4"/>
        <v>Summer</v>
      </c>
    </row>
    <row r="122" spans="2:10" x14ac:dyDescent="0.25">
      <c r="B122" s="4">
        <v>2031</v>
      </c>
      <c r="C122" s="5" t="s">
        <v>60</v>
      </c>
      <c r="D122" s="5">
        <v>154.15</v>
      </c>
      <c r="E122" s="5">
        <v>0</v>
      </c>
      <c r="F122" s="5">
        <v>0</v>
      </c>
      <c r="G122" s="5">
        <v>0</v>
      </c>
      <c r="H122" s="30">
        <f t="shared" si="3"/>
        <v>154.15</v>
      </c>
      <c r="J122" t="str">
        <f t="shared" si="4"/>
        <v>Winter</v>
      </c>
    </row>
    <row r="123" spans="2:10" x14ac:dyDescent="0.25">
      <c r="B123" s="4">
        <v>2031</v>
      </c>
      <c r="C123" s="5" t="s">
        <v>62</v>
      </c>
      <c r="D123" s="5">
        <v>37.840000000000003</v>
      </c>
      <c r="E123" s="5">
        <v>0</v>
      </c>
      <c r="F123" s="5">
        <v>0</v>
      </c>
      <c r="G123" s="5">
        <v>0</v>
      </c>
      <c r="H123" s="30">
        <f t="shared" si="3"/>
        <v>37.840000000000003</v>
      </c>
      <c r="J123" t="str">
        <f t="shared" si="4"/>
        <v>Winter</v>
      </c>
    </row>
    <row r="124" spans="2:10" x14ac:dyDescent="0.25">
      <c r="B124" s="4">
        <v>2031</v>
      </c>
      <c r="C124" s="5" t="s">
        <v>59</v>
      </c>
      <c r="D124" s="5">
        <v>0</v>
      </c>
      <c r="E124" s="5">
        <v>0</v>
      </c>
      <c r="F124" s="5">
        <v>0</v>
      </c>
      <c r="G124" s="5">
        <v>0</v>
      </c>
      <c r="H124" s="30">
        <f t="shared" si="3"/>
        <v>0</v>
      </c>
      <c r="J124" t="str">
        <f t="shared" si="4"/>
        <v>Winter</v>
      </c>
    </row>
    <row r="125" spans="2:10" x14ac:dyDescent="0.25">
      <c r="B125" s="4">
        <v>2031</v>
      </c>
      <c r="C125" s="5" t="s">
        <v>61</v>
      </c>
      <c r="D125" s="5">
        <v>83.674999999999997</v>
      </c>
      <c r="E125" s="5">
        <v>0</v>
      </c>
      <c r="F125" s="5">
        <v>0</v>
      </c>
      <c r="G125" s="5">
        <v>0</v>
      </c>
      <c r="H125" s="30">
        <f t="shared" si="3"/>
        <v>83.674999999999997</v>
      </c>
      <c r="J125" t="str">
        <f t="shared" si="4"/>
        <v>Flat</v>
      </c>
    </row>
    <row r="126" spans="2:10" x14ac:dyDescent="0.25">
      <c r="B126" s="53">
        <v>2031</v>
      </c>
      <c r="C126" s="51" t="s">
        <v>63</v>
      </c>
      <c r="D126" s="51">
        <v>0</v>
      </c>
      <c r="E126" s="51">
        <v>0</v>
      </c>
      <c r="F126" s="51">
        <v>0</v>
      </c>
      <c r="G126" s="51">
        <v>0</v>
      </c>
      <c r="H126" s="46">
        <f t="shared" si="3"/>
        <v>0</v>
      </c>
      <c r="J126" t="str">
        <f t="shared" si="4"/>
        <v>Flat</v>
      </c>
    </row>
    <row r="127" spans="2:10" x14ac:dyDescent="0.25">
      <c r="B127" s="2">
        <v>2032</v>
      </c>
      <c r="C127" s="3" t="s">
        <v>54</v>
      </c>
      <c r="D127" s="3">
        <v>206.31</v>
      </c>
      <c r="E127" s="3">
        <v>0</v>
      </c>
      <c r="F127" s="3">
        <v>0</v>
      </c>
      <c r="G127" s="3">
        <v>0</v>
      </c>
      <c r="H127" s="29">
        <f t="shared" si="3"/>
        <v>206.31</v>
      </c>
      <c r="J127" t="str">
        <f t="shared" si="4"/>
        <v>Summer</v>
      </c>
    </row>
    <row r="128" spans="2:10" x14ac:dyDescent="0.25">
      <c r="B128" s="4">
        <v>2032</v>
      </c>
      <c r="C128" s="5" t="s">
        <v>55</v>
      </c>
      <c r="D128" s="5">
        <v>35.15</v>
      </c>
      <c r="E128" s="5">
        <v>0</v>
      </c>
      <c r="F128" s="5">
        <v>0</v>
      </c>
      <c r="G128" s="5">
        <v>0</v>
      </c>
      <c r="H128" s="30">
        <f t="shared" si="3"/>
        <v>35.15</v>
      </c>
      <c r="J128" t="str">
        <f t="shared" si="4"/>
        <v>Summer</v>
      </c>
    </row>
    <row r="129" spans="2:10" x14ac:dyDescent="0.25">
      <c r="B129" s="4">
        <v>2032</v>
      </c>
      <c r="C129" s="5" t="s">
        <v>56</v>
      </c>
      <c r="D129" s="5">
        <v>100</v>
      </c>
      <c r="E129" s="5">
        <v>0</v>
      </c>
      <c r="F129" s="5">
        <v>0</v>
      </c>
      <c r="G129" s="5">
        <v>0</v>
      </c>
      <c r="H129" s="30">
        <f t="shared" si="3"/>
        <v>100</v>
      </c>
      <c r="J129" t="str">
        <f t="shared" si="4"/>
        <v>Summer</v>
      </c>
    </row>
    <row r="130" spans="2:10" x14ac:dyDescent="0.25">
      <c r="B130" s="4">
        <v>2032</v>
      </c>
      <c r="C130" s="5" t="s">
        <v>57</v>
      </c>
      <c r="D130" s="5">
        <v>375</v>
      </c>
      <c r="E130" s="5">
        <v>0</v>
      </c>
      <c r="F130" s="5">
        <v>0</v>
      </c>
      <c r="G130" s="5">
        <v>0</v>
      </c>
      <c r="H130" s="30">
        <f t="shared" si="3"/>
        <v>375</v>
      </c>
      <c r="J130" t="str">
        <f t="shared" si="4"/>
        <v>Summer</v>
      </c>
    </row>
    <row r="131" spans="2:10" x14ac:dyDescent="0.25">
      <c r="B131" s="4">
        <v>2032</v>
      </c>
      <c r="C131" s="5" t="s">
        <v>58</v>
      </c>
      <c r="D131" s="5">
        <v>400</v>
      </c>
      <c r="E131" s="5">
        <v>0</v>
      </c>
      <c r="F131" s="5">
        <v>0</v>
      </c>
      <c r="G131" s="5">
        <v>0</v>
      </c>
      <c r="H131" s="30">
        <f t="shared" si="3"/>
        <v>400</v>
      </c>
      <c r="J131" t="str">
        <f t="shared" si="4"/>
        <v>Summer</v>
      </c>
    </row>
    <row r="132" spans="2:10" x14ac:dyDescent="0.25">
      <c r="B132" s="4">
        <v>2032</v>
      </c>
      <c r="C132" s="5" t="s">
        <v>60</v>
      </c>
      <c r="D132" s="5">
        <v>79.349999999999994</v>
      </c>
      <c r="E132" s="5">
        <v>0</v>
      </c>
      <c r="F132" s="5">
        <v>0</v>
      </c>
      <c r="G132" s="5">
        <v>0</v>
      </c>
      <c r="H132" s="30">
        <f t="shared" si="3"/>
        <v>79.349999999999994</v>
      </c>
      <c r="J132" t="str">
        <f t="shared" si="4"/>
        <v>Winter</v>
      </c>
    </row>
    <row r="133" spans="2:10" x14ac:dyDescent="0.25">
      <c r="B133" s="4">
        <v>2032</v>
      </c>
      <c r="C133" s="5" t="s">
        <v>62</v>
      </c>
      <c r="D133" s="5">
        <v>48.68</v>
      </c>
      <c r="E133" s="5">
        <v>0</v>
      </c>
      <c r="F133" s="5">
        <v>0</v>
      </c>
      <c r="G133" s="5">
        <v>0</v>
      </c>
      <c r="H133" s="30">
        <f t="shared" si="3"/>
        <v>48.68</v>
      </c>
      <c r="J133" t="str">
        <f t="shared" si="4"/>
        <v>Winter</v>
      </c>
    </row>
    <row r="134" spans="2:10" x14ac:dyDescent="0.25">
      <c r="B134" s="4">
        <v>2032</v>
      </c>
      <c r="C134" s="5" t="s">
        <v>59</v>
      </c>
      <c r="D134" s="5">
        <v>0</v>
      </c>
      <c r="E134" s="5">
        <v>0</v>
      </c>
      <c r="F134" s="5">
        <v>0</v>
      </c>
      <c r="G134" s="5">
        <v>0</v>
      </c>
      <c r="H134" s="30">
        <f t="shared" si="3"/>
        <v>0</v>
      </c>
      <c r="J134" t="str">
        <f t="shared" si="4"/>
        <v>Winter</v>
      </c>
    </row>
    <row r="135" spans="2:10" x14ac:dyDescent="0.25">
      <c r="B135" s="4">
        <v>2032</v>
      </c>
      <c r="C135" s="5" t="s">
        <v>61</v>
      </c>
      <c r="D135" s="5">
        <v>164.85</v>
      </c>
      <c r="E135" s="5">
        <v>0</v>
      </c>
      <c r="F135" s="5">
        <v>0</v>
      </c>
      <c r="G135" s="5">
        <v>0</v>
      </c>
      <c r="H135" s="30">
        <f t="shared" si="3"/>
        <v>164.85</v>
      </c>
      <c r="J135" t="str">
        <f t="shared" si="4"/>
        <v>Flat</v>
      </c>
    </row>
    <row r="136" spans="2:10" x14ac:dyDescent="0.25">
      <c r="B136" s="53">
        <v>2032</v>
      </c>
      <c r="C136" s="51" t="s">
        <v>63</v>
      </c>
      <c r="D136" s="51">
        <v>0</v>
      </c>
      <c r="E136" s="51">
        <v>0</v>
      </c>
      <c r="F136" s="51">
        <v>0</v>
      </c>
      <c r="G136" s="51">
        <v>0</v>
      </c>
      <c r="H136" s="46">
        <f t="shared" ref="H136:H196" si="5">D136-IF(J136="Summer",E136,IF(J136="Flat",G136,F136))</f>
        <v>0</v>
      </c>
      <c r="J136" t="str">
        <f t="shared" ref="J136:J196" si="6">IF(ISNUMBER(FIND("_W",C136)),"Winter",IF(OR(ISNUMBER(FIND("_COBFL",C136)),ISNUMBER(FIND("_MDCFL",C136))),"Flat","Summer"))</f>
        <v>Flat</v>
      </c>
    </row>
    <row r="137" spans="2:10" x14ac:dyDescent="0.25">
      <c r="B137" s="2">
        <v>2033</v>
      </c>
      <c r="C137" s="3" t="s">
        <v>54</v>
      </c>
      <c r="D137" s="3">
        <v>297.69</v>
      </c>
      <c r="E137" s="3">
        <v>0</v>
      </c>
      <c r="F137" s="3">
        <v>0</v>
      </c>
      <c r="G137" s="3">
        <v>0</v>
      </c>
      <c r="H137" s="29">
        <f t="shared" si="5"/>
        <v>297.69</v>
      </c>
      <c r="J137" t="str">
        <f t="shared" si="6"/>
        <v>Summer</v>
      </c>
    </row>
    <row r="138" spans="2:10" x14ac:dyDescent="0.25">
      <c r="B138" s="4">
        <v>2033</v>
      </c>
      <c r="C138" s="5" t="s">
        <v>55</v>
      </c>
      <c r="D138" s="5">
        <v>71.224999999999994</v>
      </c>
      <c r="E138" s="5">
        <v>0</v>
      </c>
      <c r="F138" s="5">
        <v>0</v>
      </c>
      <c r="G138" s="5">
        <v>0</v>
      </c>
      <c r="H138" s="30">
        <f t="shared" si="5"/>
        <v>71.224999999999994</v>
      </c>
      <c r="J138" t="str">
        <f t="shared" si="6"/>
        <v>Summer</v>
      </c>
    </row>
    <row r="139" spans="2:10" x14ac:dyDescent="0.25">
      <c r="B139" s="4">
        <v>2033</v>
      </c>
      <c r="C139" s="5" t="s">
        <v>56</v>
      </c>
      <c r="D139" s="5">
        <v>100</v>
      </c>
      <c r="E139" s="5">
        <v>0</v>
      </c>
      <c r="F139" s="5">
        <v>0</v>
      </c>
      <c r="G139" s="5">
        <v>0</v>
      </c>
      <c r="H139" s="30">
        <f t="shared" si="5"/>
        <v>100</v>
      </c>
      <c r="J139" t="str">
        <f t="shared" si="6"/>
        <v>Summer</v>
      </c>
    </row>
    <row r="140" spans="2:10" x14ac:dyDescent="0.25">
      <c r="B140" s="4">
        <v>2033</v>
      </c>
      <c r="C140" s="5" t="s">
        <v>57</v>
      </c>
      <c r="D140" s="5">
        <v>375</v>
      </c>
      <c r="E140" s="5">
        <v>0</v>
      </c>
      <c r="F140" s="5">
        <v>0</v>
      </c>
      <c r="G140" s="5">
        <v>0</v>
      </c>
      <c r="H140" s="30">
        <f t="shared" si="5"/>
        <v>375</v>
      </c>
      <c r="J140" t="str">
        <f t="shared" si="6"/>
        <v>Summer</v>
      </c>
    </row>
    <row r="141" spans="2:10" x14ac:dyDescent="0.25">
      <c r="B141" s="4">
        <v>2033</v>
      </c>
      <c r="C141" s="5" t="s">
        <v>58</v>
      </c>
      <c r="D141" s="5">
        <v>400</v>
      </c>
      <c r="E141" s="5">
        <v>0</v>
      </c>
      <c r="F141" s="5">
        <v>0</v>
      </c>
      <c r="G141" s="5">
        <v>0</v>
      </c>
      <c r="H141" s="30">
        <f t="shared" si="5"/>
        <v>400</v>
      </c>
      <c r="J141" t="str">
        <f t="shared" si="6"/>
        <v>Summer</v>
      </c>
    </row>
    <row r="142" spans="2:10" x14ac:dyDescent="0.25">
      <c r="B142" s="4">
        <v>2033</v>
      </c>
      <c r="C142" s="5" t="s">
        <v>61</v>
      </c>
      <c r="D142" s="5">
        <v>128.77500000000001</v>
      </c>
      <c r="E142" s="5">
        <v>0</v>
      </c>
      <c r="F142" s="5">
        <v>0</v>
      </c>
      <c r="G142" s="5">
        <v>0</v>
      </c>
      <c r="H142" s="30">
        <f t="shared" si="5"/>
        <v>128.77500000000001</v>
      </c>
      <c r="J142" t="str">
        <f t="shared" si="6"/>
        <v>Flat</v>
      </c>
    </row>
    <row r="143" spans="2:10" x14ac:dyDescent="0.25">
      <c r="B143" s="4">
        <v>2033</v>
      </c>
      <c r="C143" s="5" t="s">
        <v>60</v>
      </c>
      <c r="D143" s="5">
        <v>0</v>
      </c>
      <c r="E143" s="5">
        <v>0</v>
      </c>
      <c r="F143" s="5">
        <v>0</v>
      </c>
      <c r="G143" s="5">
        <v>0</v>
      </c>
      <c r="H143" s="30">
        <f t="shared" si="5"/>
        <v>0</v>
      </c>
      <c r="J143" t="str">
        <f t="shared" si="6"/>
        <v>Winter</v>
      </c>
    </row>
    <row r="144" spans="2:10" x14ac:dyDescent="0.25">
      <c r="B144" s="4">
        <v>2033</v>
      </c>
      <c r="C144" s="5" t="s">
        <v>62</v>
      </c>
      <c r="D144" s="5">
        <v>62.76</v>
      </c>
      <c r="E144" s="5">
        <v>0</v>
      </c>
      <c r="F144" s="5">
        <v>0</v>
      </c>
      <c r="G144" s="5">
        <v>0</v>
      </c>
      <c r="H144" s="30">
        <f t="shared" si="5"/>
        <v>62.76</v>
      </c>
      <c r="J144" t="str">
        <f t="shared" si="6"/>
        <v>Winter</v>
      </c>
    </row>
    <row r="145" spans="2:10" x14ac:dyDescent="0.25">
      <c r="B145" s="4">
        <v>2033</v>
      </c>
      <c r="C145" s="5" t="s">
        <v>59</v>
      </c>
      <c r="D145" s="5">
        <v>0</v>
      </c>
      <c r="E145" s="5">
        <v>0</v>
      </c>
      <c r="F145" s="5">
        <v>0</v>
      </c>
      <c r="G145" s="5">
        <v>0</v>
      </c>
      <c r="H145" s="30">
        <f t="shared" si="5"/>
        <v>0</v>
      </c>
      <c r="J145" t="str">
        <f t="shared" si="6"/>
        <v>Winter</v>
      </c>
    </row>
    <row r="146" spans="2:10" x14ac:dyDescent="0.25">
      <c r="B146" s="53">
        <v>2033</v>
      </c>
      <c r="C146" s="51" t="s">
        <v>63</v>
      </c>
      <c r="D146" s="51">
        <v>0</v>
      </c>
      <c r="E146" s="51">
        <v>0</v>
      </c>
      <c r="F146" s="51">
        <v>0</v>
      </c>
      <c r="G146" s="51">
        <v>0</v>
      </c>
      <c r="H146" s="46">
        <f t="shared" si="5"/>
        <v>0</v>
      </c>
      <c r="J146" t="str">
        <f t="shared" si="6"/>
        <v>Flat</v>
      </c>
    </row>
    <row r="147" spans="2:10" x14ac:dyDescent="0.25">
      <c r="B147" s="2">
        <v>2034</v>
      </c>
      <c r="C147" s="3" t="s">
        <v>54</v>
      </c>
      <c r="D147" s="3">
        <v>300</v>
      </c>
      <c r="E147" s="3">
        <v>0</v>
      </c>
      <c r="F147" s="3">
        <v>0</v>
      </c>
      <c r="G147" s="3">
        <v>0</v>
      </c>
      <c r="H147" s="29">
        <f t="shared" si="5"/>
        <v>300</v>
      </c>
      <c r="J147" t="str">
        <f t="shared" si="6"/>
        <v>Summer</v>
      </c>
    </row>
    <row r="148" spans="2:10" x14ac:dyDescent="0.25">
      <c r="B148" s="4">
        <v>2034</v>
      </c>
      <c r="C148" s="5" t="s">
        <v>55</v>
      </c>
      <c r="D148" s="5">
        <v>57.75</v>
      </c>
      <c r="E148" s="5">
        <v>0</v>
      </c>
      <c r="F148" s="5">
        <v>0</v>
      </c>
      <c r="G148" s="5">
        <v>0</v>
      </c>
      <c r="H148" s="30">
        <f t="shared" si="5"/>
        <v>57.75</v>
      </c>
      <c r="J148" t="str">
        <f t="shared" si="6"/>
        <v>Summer</v>
      </c>
    </row>
    <row r="149" spans="2:10" x14ac:dyDescent="0.25">
      <c r="B149" s="4">
        <v>2034</v>
      </c>
      <c r="C149" s="5" t="s">
        <v>56</v>
      </c>
      <c r="D149" s="5">
        <v>100</v>
      </c>
      <c r="E149" s="5">
        <v>0</v>
      </c>
      <c r="F149" s="5">
        <v>0</v>
      </c>
      <c r="G149" s="5">
        <v>0</v>
      </c>
      <c r="H149" s="30">
        <f t="shared" si="5"/>
        <v>100</v>
      </c>
      <c r="J149" t="str">
        <f t="shared" si="6"/>
        <v>Summer</v>
      </c>
    </row>
    <row r="150" spans="2:10" x14ac:dyDescent="0.25">
      <c r="B150" s="4">
        <v>2034</v>
      </c>
      <c r="C150" s="5" t="s">
        <v>57</v>
      </c>
      <c r="D150" s="5">
        <v>375</v>
      </c>
      <c r="E150" s="5">
        <v>0</v>
      </c>
      <c r="F150" s="5">
        <v>0</v>
      </c>
      <c r="G150" s="5">
        <v>0</v>
      </c>
      <c r="H150" s="30">
        <f t="shared" si="5"/>
        <v>375</v>
      </c>
      <c r="J150" t="str">
        <f t="shared" si="6"/>
        <v>Summer</v>
      </c>
    </row>
    <row r="151" spans="2:10" x14ac:dyDescent="0.25">
      <c r="B151" s="4">
        <v>2034</v>
      </c>
      <c r="C151" s="5" t="s">
        <v>58</v>
      </c>
      <c r="D151" s="5">
        <v>333</v>
      </c>
      <c r="E151" s="5">
        <v>0</v>
      </c>
      <c r="F151" s="5">
        <v>0</v>
      </c>
      <c r="G151" s="5">
        <v>0</v>
      </c>
      <c r="H151" s="30">
        <f t="shared" si="5"/>
        <v>333</v>
      </c>
      <c r="J151" t="str">
        <f t="shared" si="6"/>
        <v>Summer</v>
      </c>
    </row>
    <row r="152" spans="2:10" x14ac:dyDescent="0.25">
      <c r="B152" s="4">
        <v>2034</v>
      </c>
      <c r="C152" s="5" t="s">
        <v>60</v>
      </c>
      <c r="D152" s="5">
        <v>0</v>
      </c>
      <c r="E152" s="5">
        <v>0</v>
      </c>
      <c r="F152" s="5">
        <v>0</v>
      </c>
      <c r="G152" s="5">
        <v>0</v>
      </c>
      <c r="H152" s="30">
        <f t="shared" si="5"/>
        <v>0</v>
      </c>
      <c r="J152" t="str">
        <f t="shared" si="6"/>
        <v>Winter</v>
      </c>
    </row>
    <row r="153" spans="2:10" x14ac:dyDescent="0.25">
      <c r="B153" s="4">
        <v>2034</v>
      </c>
      <c r="C153" s="5" t="s">
        <v>62</v>
      </c>
      <c r="D153" s="5">
        <v>0</v>
      </c>
      <c r="E153" s="5">
        <v>0</v>
      </c>
      <c r="F153" s="5">
        <v>0</v>
      </c>
      <c r="G153" s="5">
        <v>0</v>
      </c>
      <c r="H153" s="30">
        <f t="shared" si="5"/>
        <v>0</v>
      </c>
      <c r="J153" t="str">
        <f t="shared" si="6"/>
        <v>Winter</v>
      </c>
    </row>
    <row r="154" spans="2:10" x14ac:dyDescent="0.25">
      <c r="B154" s="4">
        <v>2034</v>
      </c>
      <c r="C154" s="5" t="s">
        <v>59</v>
      </c>
      <c r="D154" s="5">
        <v>0</v>
      </c>
      <c r="E154" s="5">
        <v>0</v>
      </c>
      <c r="F154" s="5">
        <v>0</v>
      </c>
      <c r="G154" s="5">
        <v>0</v>
      </c>
      <c r="H154" s="30">
        <f t="shared" si="5"/>
        <v>0</v>
      </c>
      <c r="J154" t="str">
        <f t="shared" si="6"/>
        <v>Winter</v>
      </c>
    </row>
    <row r="155" spans="2:10" x14ac:dyDescent="0.25">
      <c r="B155" s="4">
        <v>2034</v>
      </c>
      <c r="C155" s="5" t="s">
        <v>61</v>
      </c>
      <c r="D155" s="5">
        <v>142.25</v>
      </c>
      <c r="E155" s="5">
        <v>0</v>
      </c>
      <c r="F155" s="5">
        <v>0</v>
      </c>
      <c r="G155" s="5">
        <v>0</v>
      </c>
      <c r="H155" s="30">
        <f t="shared" si="5"/>
        <v>142.25</v>
      </c>
      <c r="J155" t="str">
        <f t="shared" si="6"/>
        <v>Flat</v>
      </c>
    </row>
    <row r="156" spans="2:10" x14ac:dyDescent="0.25">
      <c r="B156" s="53">
        <v>2034</v>
      </c>
      <c r="C156" s="51" t="s">
        <v>63</v>
      </c>
      <c r="D156" s="51">
        <v>67</v>
      </c>
      <c r="E156" s="51">
        <v>0</v>
      </c>
      <c r="F156" s="51">
        <v>0</v>
      </c>
      <c r="G156" s="51">
        <v>0</v>
      </c>
      <c r="H156" s="46">
        <f t="shared" si="5"/>
        <v>67</v>
      </c>
      <c r="J156" t="str">
        <f t="shared" si="6"/>
        <v>Flat</v>
      </c>
    </row>
    <row r="157" spans="2:10" x14ac:dyDescent="0.25">
      <c r="B157" s="2">
        <v>2035</v>
      </c>
      <c r="C157" s="3" t="s">
        <v>54</v>
      </c>
      <c r="D157" s="3">
        <v>300</v>
      </c>
      <c r="E157" s="3">
        <v>0</v>
      </c>
      <c r="F157" s="3">
        <v>0</v>
      </c>
      <c r="G157" s="3">
        <v>0</v>
      </c>
      <c r="H157" s="29">
        <f t="shared" si="5"/>
        <v>300</v>
      </c>
      <c r="J157" t="str">
        <f t="shared" si="6"/>
        <v>Summer</v>
      </c>
    </row>
    <row r="158" spans="2:10" x14ac:dyDescent="0.25">
      <c r="B158" s="4">
        <v>2035</v>
      </c>
      <c r="C158" s="5" t="s">
        <v>55</v>
      </c>
      <c r="D158" s="5">
        <v>26</v>
      </c>
      <c r="E158" s="5">
        <v>0</v>
      </c>
      <c r="F158" s="5">
        <v>0</v>
      </c>
      <c r="G158" s="5">
        <v>0</v>
      </c>
      <c r="H158" s="30">
        <f t="shared" si="5"/>
        <v>26</v>
      </c>
      <c r="J158" t="str">
        <f t="shared" si="6"/>
        <v>Summer</v>
      </c>
    </row>
    <row r="159" spans="2:10" x14ac:dyDescent="0.25">
      <c r="B159" s="4">
        <v>2035</v>
      </c>
      <c r="C159" s="5" t="s">
        <v>56</v>
      </c>
      <c r="D159" s="5">
        <v>100</v>
      </c>
      <c r="E159" s="5">
        <v>0</v>
      </c>
      <c r="F159" s="5">
        <v>0</v>
      </c>
      <c r="G159" s="5">
        <v>0</v>
      </c>
      <c r="H159" s="30">
        <f t="shared" si="5"/>
        <v>100</v>
      </c>
      <c r="J159" t="str">
        <f t="shared" si="6"/>
        <v>Summer</v>
      </c>
    </row>
    <row r="160" spans="2:10" x14ac:dyDescent="0.25">
      <c r="B160" s="4">
        <v>2035</v>
      </c>
      <c r="C160" s="5" t="s">
        <v>57</v>
      </c>
      <c r="D160" s="5">
        <v>374.47500000000002</v>
      </c>
      <c r="E160" s="5">
        <v>0</v>
      </c>
      <c r="F160" s="5">
        <v>0</v>
      </c>
      <c r="G160" s="5">
        <v>0</v>
      </c>
      <c r="H160" s="30">
        <f t="shared" si="5"/>
        <v>374.47500000000002</v>
      </c>
      <c r="J160" t="str">
        <f t="shared" si="6"/>
        <v>Summer</v>
      </c>
    </row>
    <row r="161" spans="2:10" x14ac:dyDescent="0.25">
      <c r="B161" s="4">
        <v>2035</v>
      </c>
      <c r="C161" s="5" t="s">
        <v>58</v>
      </c>
      <c r="D161" s="5">
        <v>360.28</v>
      </c>
      <c r="E161" s="5">
        <v>0</v>
      </c>
      <c r="F161" s="5">
        <v>0</v>
      </c>
      <c r="G161" s="5">
        <v>0</v>
      </c>
      <c r="H161" s="30">
        <f t="shared" si="5"/>
        <v>360.28</v>
      </c>
      <c r="J161" t="str">
        <f t="shared" si="6"/>
        <v>Summer</v>
      </c>
    </row>
    <row r="162" spans="2:10" x14ac:dyDescent="0.25">
      <c r="B162" s="4">
        <v>2035</v>
      </c>
      <c r="C162" s="5" t="s">
        <v>62</v>
      </c>
      <c r="D162" s="5">
        <v>35.4</v>
      </c>
      <c r="E162" s="5">
        <v>0</v>
      </c>
      <c r="F162" s="5">
        <v>0</v>
      </c>
      <c r="G162" s="5">
        <v>0</v>
      </c>
      <c r="H162" s="30">
        <f t="shared" si="5"/>
        <v>35.4</v>
      </c>
      <c r="J162" t="str">
        <f t="shared" si="6"/>
        <v>Winter</v>
      </c>
    </row>
    <row r="163" spans="2:10" x14ac:dyDescent="0.25">
      <c r="B163" s="4">
        <v>2035</v>
      </c>
      <c r="C163" s="5" t="s">
        <v>60</v>
      </c>
      <c r="D163" s="5">
        <v>0</v>
      </c>
      <c r="E163" s="5">
        <v>0</v>
      </c>
      <c r="F163" s="5">
        <v>0</v>
      </c>
      <c r="G163" s="5">
        <v>0</v>
      </c>
      <c r="H163" s="30">
        <f t="shared" si="5"/>
        <v>0</v>
      </c>
      <c r="J163" t="str">
        <f t="shared" si="6"/>
        <v>Winter</v>
      </c>
    </row>
    <row r="164" spans="2:10" x14ac:dyDescent="0.25">
      <c r="B164" s="4">
        <v>2035</v>
      </c>
      <c r="C164" s="5" t="s">
        <v>59</v>
      </c>
      <c r="D164" s="5">
        <v>0</v>
      </c>
      <c r="E164" s="5">
        <v>0</v>
      </c>
      <c r="F164" s="5">
        <v>0</v>
      </c>
      <c r="G164" s="5">
        <v>0</v>
      </c>
      <c r="H164" s="30">
        <f t="shared" si="5"/>
        <v>0</v>
      </c>
      <c r="J164" t="str">
        <f t="shared" si="6"/>
        <v>Winter</v>
      </c>
    </row>
    <row r="165" spans="2:10" x14ac:dyDescent="0.25">
      <c r="B165" s="4">
        <v>2035</v>
      </c>
      <c r="C165" s="5" t="s">
        <v>61</v>
      </c>
      <c r="D165" s="5">
        <v>174</v>
      </c>
      <c r="E165" s="5">
        <v>0</v>
      </c>
      <c r="F165" s="5">
        <v>0</v>
      </c>
      <c r="G165" s="5">
        <v>0</v>
      </c>
      <c r="H165" s="30">
        <f t="shared" si="5"/>
        <v>174</v>
      </c>
      <c r="J165" t="str">
        <f t="shared" si="6"/>
        <v>Flat</v>
      </c>
    </row>
    <row r="166" spans="2:10" x14ac:dyDescent="0.25">
      <c r="B166" s="53">
        <v>2035</v>
      </c>
      <c r="C166" s="51" t="s">
        <v>63</v>
      </c>
      <c r="D166" s="51">
        <v>39.72</v>
      </c>
      <c r="E166" s="51">
        <v>0</v>
      </c>
      <c r="F166" s="51">
        <v>0</v>
      </c>
      <c r="G166" s="51">
        <v>0</v>
      </c>
      <c r="H166" s="46">
        <f t="shared" si="5"/>
        <v>39.72</v>
      </c>
      <c r="J166" t="str">
        <f t="shared" si="6"/>
        <v>Flat</v>
      </c>
    </row>
    <row r="167" spans="2:10" x14ac:dyDescent="0.25">
      <c r="B167" s="2">
        <v>2036</v>
      </c>
      <c r="C167" s="3" t="s">
        <v>54</v>
      </c>
      <c r="D167" s="3">
        <v>300</v>
      </c>
      <c r="E167" s="3">
        <v>0</v>
      </c>
      <c r="F167" s="3">
        <v>0</v>
      </c>
      <c r="G167" s="3">
        <v>0</v>
      </c>
      <c r="H167" s="29">
        <f t="shared" si="5"/>
        <v>300</v>
      </c>
      <c r="J167" t="str">
        <f t="shared" si="6"/>
        <v>Summer</v>
      </c>
    </row>
    <row r="168" spans="2:10" x14ac:dyDescent="0.25">
      <c r="B168" s="4">
        <v>2036</v>
      </c>
      <c r="C168" s="5" t="s">
        <v>55</v>
      </c>
      <c r="D168" s="5">
        <v>26</v>
      </c>
      <c r="E168" s="5">
        <v>0</v>
      </c>
      <c r="F168" s="5">
        <v>0</v>
      </c>
      <c r="G168" s="5">
        <v>0</v>
      </c>
      <c r="H168" s="30">
        <f t="shared" si="5"/>
        <v>26</v>
      </c>
      <c r="J168" t="str">
        <f t="shared" si="6"/>
        <v>Summer</v>
      </c>
    </row>
    <row r="169" spans="2:10" x14ac:dyDescent="0.25">
      <c r="B169" s="4">
        <v>2036</v>
      </c>
      <c r="C169" s="5" t="s">
        <v>56</v>
      </c>
      <c r="D169" s="5">
        <v>100</v>
      </c>
      <c r="E169" s="5">
        <v>0</v>
      </c>
      <c r="F169" s="5">
        <v>0</v>
      </c>
      <c r="G169" s="5">
        <v>0</v>
      </c>
      <c r="H169" s="30">
        <f t="shared" si="5"/>
        <v>100</v>
      </c>
      <c r="J169" t="str">
        <f t="shared" si="6"/>
        <v>Summer</v>
      </c>
    </row>
    <row r="170" spans="2:10" x14ac:dyDescent="0.25">
      <c r="B170" s="4">
        <v>2036</v>
      </c>
      <c r="C170" s="5" t="s">
        <v>57</v>
      </c>
      <c r="D170" s="5">
        <v>276.60000000000002</v>
      </c>
      <c r="E170" s="5">
        <v>0</v>
      </c>
      <c r="F170" s="5">
        <v>0</v>
      </c>
      <c r="G170" s="5">
        <v>0</v>
      </c>
      <c r="H170" s="30">
        <f t="shared" si="5"/>
        <v>276.60000000000002</v>
      </c>
      <c r="J170" t="str">
        <f t="shared" si="6"/>
        <v>Summer</v>
      </c>
    </row>
    <row r="171" spans="2:10" x14ac:dyDescent="0.25">
      <c r="B171" s="4">
        <v>2036</v>
      </c>
      <c r="C171" s="5" t="s">
        <v>58</v>
      </c>
      <c r="D171" s="5">
        <v>303.27999999999997</v>
      </c>
      <c r="E171" s="5">
        <v>0</v>
      </c>
      <c r="F171" s="5">
        <v>0</v>
      </c>
      <c r="G171" s="5">
        <v>0</v>
      </c>
      <c r="H171" s="30">
        <f t="shared" si="5"/>
        <v>303.27999999999997</v>
      </c>
      <c r="J171" t="str">
        <f t="shared" si="6"/>
        <v>Summer</v>
      </c>
    </row>
    <row r="172" spans="2:10" x14ac:dyDescent="0.25">
      <c r="B172" s="4">
        <v>2036</v>
      </c>
      <c r="C172" s="5" t="s">
        <v>62</v>
      </c>
      <c r="D172" s="5">
        <v>0</v>
      </c>
      <c r="E172" s="5">
        <v>0</v>
      </c>
      <c r="F172" s="5">
        <v>0</v>
      </c>
      <c r="G172" s="5">
        <v>0</v>
      </c>
      <c r="H172" s="30">
        <f t="shared" si="5"/>
        <v>0</v>
      </c>
      <c r="J172" t="str">
        <f t="shared" si="6"/>
        <v>Winter</v>
      </c>
    </row>
    <row r="173" spans="2:10" x14ac:dyDescent="0.25">
      <c r="B173" s="4">
        <v>2036</v>
      </c>
      <c r="C173" s="5" t="s">
        <v>60</v>
      </c>
      <c r="D173" s="5">
        <v>0</v>
      </c>
      <c r="E173" s="5">
        <v>0</v>
      </c>
      <c r="F173" s="5">
        <v>0</v>
      </c>
      <c r="G173" s="5">
        <v>0</v>
      </c>
      <c r="H173" s="30">
        <f t="shared" si="5"/>
        <v>0</v>
      </c>
      <c r="J173" t="str">
        <f t="shared" si="6"/>
        <v>Winter</v>
      </c>
    </row>
    <row r="174" spans="2:10" x14ac:dyDescent="0.25">
      <c r="B174" s="4">
        <v>2036</v>
      </c>
      <c r="C174" s="5" t="s">
        <v>59</v>
      </c>
      <c r="D174" s="5">
        <v>0</v>
      </c>
      <c r="E174" s="5">
        <v>0</v>
      </c>
      <c r="F174" s="5">
        <v>0</v>
      </c>
      <c r="G174" s="5">
        <v>0</v>
      </c>
      <c r="H174" s="30">
        <f t="shared" si="5"/>
        <v>0</v>
      </c>
      <c r="J174" t="str">
        <f t="shared" si="6"/>
        <v>Winter</v>
      </c>
    </row>
    <row r="175" spans="2:10" x14ac:dyDescent="0.25">
      <c r="B175" s="4">
        <v>2036</v>
      </c>
      <c r="C175" s="5" t="s">
        <v>61</v>
      </c>
      <c r="D175" s="5">
        <v>174</v>
      </c>
      <c r="E175" s="5">
        <v>0</v>
      </c>
      <c r="F175" s="5">
        <v>0</v>
      </c>
      <c r="G175" s="5">
        <v>0</v>
      </c>
      <c r="H175" s="30">
        <f t="shared" si="5"/>
        <v>174</v>
      </c>
      <c r="J175" t="str">
        <f t="shared" si="6"/>
        <v>Flat</v>
      </c>
    </row>
    <row r="176" spans="2:10" x14ac:dyDescent="0.25">
      <c r="B176" s="53">
        <v>2036</v>
      </c>
      <c r="C176" s="51" t="s">
        <v>63</v>
      </c>
      <c r="D176" s="51">
        <v>96.72</v>
      </c>
      <c r="E176" s="51">
        <v>0</v>
      </c>
      <c r="F176" s="51">
        <v>0</v>
      </c>
      <c r="G176" s="51">
        <v>0</v>
      </c>
      <c r="H176" s="46">
        <f t="shared" si="5"/>
        <v>96.72</v>
      </c>
      <c r="J176" t="str">
        <f t="shared" si="6"/>
        <v>Flat</v>
      </c>
    </row>
    <row r="177" spans="2:10" x14ac:dyDescent="0.25">
      <c r="B177" s="2">
        <v>2037</v>
      </c>
      <c r="C177" s="3" t="s">
        <v>54</v>
      </c>
      <c r="D177" s="3">
        <v>300</v>
      </c>
      <c r="E177" s="3">
        <v>0</v>
      </c>
      <c r="F177" s="3">
        <v>0</v>
      </c>
      <c r="G177" s="3">
        <v>0</v>
      </c>
      <c r="H177" s="29">
        <f t="shared" si="5"/>
        <v>300</v>
      </c>
      <c r="J177" t="str">
        <f t="shared" si="6"/>
        <v>Summer</v>
      </c>
    </row>
    <row r="178" spans="2:10" x14ac:dyDescent="0.25">
      <c r="B178" s="4">
        <v>2037</v>
      </c>
      <c r="C178" s="5" t="s">
        <v>55</v>
      </c>
      <c r="D178" s="5">
        <v>26</v>
      </c>
      <c r="E178" s="5">
        <v>0</v>
      </c>
      <c r="F178" s="5">
        <v>0</v>
      </c>
      <c r="G178" s="5">
        <v>0</v>
      </c>
      <c r="H178" s="30">
        <f t="shared" si="5"/>
        <v>26</v>
      </c>
      <c r="J178" t="str">
        <f t="shared" si="6"/>
        <v>Summer</v>
      </c>
    </row>
    <row r="179" spans="2:10" x14ac:dyDescent="0.25">
      <c r="B179" s="4">
        <v>2037</v>
      </c>
      <c r="C179" s="5" t="s">
        <v>56</v>
      </c>
      <c r="D179" s="5">
        <v>100</v>
      </c>
      <c r="E179" s="5">
        <v>0</v>
      </c>
      <c r="F179" s="5">
        <v>0</v>
      </c>
      <c r="G179" s="5">
        <v>0</v>
      </c>
      <c r="H179" s="30">
        <f t="shared" si="5"/>
        <v>100</v>
      </c>
      <c r="J179" t="str">
        <f t="shared" si="6"/>
        <v>Summer</v>
      </c>
    </row>
    <row r="180" spans="2:10" x14ac:dyDescent="0.25">
      <c r="B180" s="4">
        <v>2037</v>
      </c>
      <c r="C180" s="5" t="s">
        <v>57</v>
      </c>
      <c r="D180" s="5">
        <v>374.47500000000002</v>
      </c>
      <c r="E180" s="5">
        <v>0</v>
      </c>
      <c r="F180" s="5">
        <v>0</v>
      </c>
      <c r="G180" s="5">
        <v>0</v>
      </c>
      <c r="H180" s="30">
        <f t="shared" si="5"/>
        <v>374.47500000000002</v>
      </c>
      <c r="J180" t="str">
        <f t="shared" si="6"/>
        <v>Summer</v>
      </c>
    </row>
    <row r="181" spans="2:10" x14ac:dyDescent="0.25">
      <c r="B181" s="4">
        <v>2037</v>
      </c>
      <c r="C181" s="5" t="s">
        <v>58</v>
      </c>
      <c r="D181" s="5">
        <v>230.88</v>
      </c>
      <c r="E181" s="5">
        <v>0</v>
      </c>
      <c r="F181" s="5">
        <v>0</v>
      </c>
      <c r="G181" s="5">
        <v>0</v>
      </c>
      <c r="H181" s="30">
        <f t="shared" si="5"/>
        <v>230.88</v>
      </c>
      <c r="J181" t="str">
        <f t="shared" si="6"/>
        <v>Summer</v>
      </c>
    </row>
    <row r="182" spans="2:10" x14ac:dyDescent="0.25">
      <c r="B182" s="4">
        <v>2037</v>
      </c>
      <c r="C182" s="5" t="s">
        <v>60</v>
      </c>
      <c r="D182" s="5">
        <v>0</v>
      </c>
      <c r="E182" s="5">
        <v>0</v>
      </c>
      <c r="F182" s="5">
        <v>0</v>
      </c>
      <c r="G182" s="5">
        <v>0</v>
      </c>
      <c r="H182" s="30">
        <f t="shared" si="5"/>
        <v>0</v>
      </c>
      <c r="J182" t="str">
        <f t="shared" si="6"/>
        <v>Winter</v>
      </c>
    </row>
    <row r="183" spans="2:10" x14ac:dyDescent="0.25">
      <c r="B183" s="4">
        <v>2037</v>
      </c>
      <c r="C183" s="5" t="s">
        <v>62</v>
      </c>
      <c r="D183" s="5">
        <v>0</v>
      </c>
      <c r="E183" s="5">
        <v>0</v>
      </c>
      <c r="F183" s="5">
        <v>0</v>
      </c>
      <c r="G183" s="5">
        <v>0</v>
      </c>
      <c r="H183" s="30">
        <f t="shared" si="5"/>
        <v>0</v>
      </c>
      <c r="J183" t="str">
        <f t="shared" si="6"/>
        <v>Winter</v>
      </c>
    </row>
    <row r="184" spans="2:10" x14ac:dyDescent="0.25">
      <c r="B184" s="4">
        <v>2037</v>
      </c>
      <c r="C184" s="5" t="s">
        <v>59</v>
      </c>
      <c r="D184" s="5">
        <v>0</v>
      </c>
      <c r="E184" s="5">
        <v>0</v>
      </c>
      <c r="F184" s="5">
        <v>0</v>
      </c>
      <c r="G184" s="5">
        <v>0</v>
      </c>
      <c r="H184" s="30">
        <f t="shared" si="5"/>
        <v>0</v>
      </c>
      <c r="J184" t="str">
        <f t="shared" si="6"/>
        <v>Winter</v>
      </c>
    </row>
    <row r="185" spans="2:10" x14ac:dyDescent="0.25">
      <c r="B185" s="4">
        <v>2037</v>
      </c>
      <c r="C185" s="5" t="s">
        <v>61</v>
      </c>
      <c r="D185" s="5">
        <v>174</v>
      </c>
      <c r="E185" s="5">
        <v>0</v>
      </c>
      <c r="F185" s="5">
        <v>0</v>
      </c>
      <c r="G185" s="5">
        <v>0</v>
      </c>
      <c r="H185" s="30">
        <f t="shared" si="5"/>
        <v>174</v>
      </c>
      <c r="J185" t="str">
        <f t="shared" si="6"/>
        <v>Flat</v>
      </c>
    </row>
    <row r="186" spans="2:10" x14ac:dyDescent="0.25">
      <c r="B186" s="53">
        <v>2037</v>
      </c>
      <c r="C186" s="51" t="s">
        <v>63</v>
      </c>
      <c r="D186" s="51">
        <v>169.12</v>
      </c>
      <c r="E186" s="51">
        <v>0</v>
      </c>
      <c r="F186" s="51">
        <v>0</v>
      </c>
      <c r="G186" s="51">
        <v>0</v>
      </c>
      <c r="H186" s="46">
        <f t="shared" si="5"/>
        <v>169.12</v>
      </c>
      <c r="J186" t="str">
        <f t="shared" si="6"/>
        <v>Flat</v>
      </c>
    </row>
    <row r="187" spans="2:10" x14ac:dyDescent="0.25">
      <c r="B187" s="2">
        <v>2038</v>
      </c>
      <c r="C187" s="3" t="s">
        <v>54</v>
      </c>
      <c r="D187" s="3">
        <v>300</v>
      </c>
      <c r="E187" s="3">
        <v>0</v>
      </c>
      <c r="F187" s="3">
        <v>0</v>
      </c>
      <c r="G187" s="3">
        <v>0</v>
      </c>
      <c r="H187" s="29">
        <f t="shared" si="5"/>
        <v>300</v>
      </c>
      <c r="J187" t="str">
        <f t="shared" si="6"/>
        <v>Summer</v>
      </c>
    </row>
    <row r="188" spans="2:10" x14ac:dyDescent="0.25">
      <c r="B188" s="4">
        <v>2038</v>
      </c>
      <c r="C188" s="5" t="s">
        <v>55</v>
      </c>
      <c r="D188" s="5">
        <v>26</v>
      </c>
      <c r="E188" s="5">
        <v>0</v>
      </c>
      <c r="F188" s="5">
        <v>0</v>
      </c>
      <c r="G188" s="5">
        <v>0</v>
      </c>
      <c r="H188" s="30">
        <f t="shared" si="5"/>
        <v>26</v>
      </c>
      <c r="J188" t="str">
        <f t="shared" si="6"/>
        <v>Summer</v>
      </c>
    </row>
    <row r="189" spans="2:10" x14ac:dyDescent="0.25">
      <c r="B189" s="4">
        <v>2038</v>
      </c>
      <c r="C189" s="5" t="s">
        <v>56</v>
      </c>
      <c r="D189" s="5">
        <v>100</v>
      </c>
      <c r="E189" s="5">
        <v>0</v>
      </c>
      <c r="F189" s="5">
        <v>0</v>
      </c>
      <c r="G189" s="5">
        <v>0</v>
      </c>
      <c r="H189" s="30">
        <f t="shared" si="5"/>
        <v>100</v>
      </c>
      <c r="J189" t="str">
        <f t="shared" si="6"/>
        <v>Summer</v>
      </c>
    </row>
    <row r="190" spans="2:10" x14ac:dyDescent="0.25">
      <c r="B190" s="4">
        <v>2038</v>
      </c>
      <c r="C190" s="5" t="s">
        <v>57</v>
      </c>
      <c r="D190" s="5">
        <v>375</v>
      </c>
      <c r="E190" s="5">
        <v>0</v>
      </c>
      <c r="F190" s="5">
        <v>0</v>
      </c>
      <c r="G190" s="5">
        <v>0</v>
      </c>
      <c r="H190" s="30">
        <f t="shared" si="5"/>
        <v>375</v>
      </c>
      <c r="J190" t="str">
        <f t="shared" si="6"/>
        <v>Summer</v>
      </c>
    </row>
    <row r="191" spans="2:10" x14ac:dyDescent="0.25">
      <c r="B191" s="4">
        <v>2038</v>
      </c>
      <c r="C191" s="5" t="s">
        <v>58</v>
      </c>
      <c r="D191" s="5">
        <v>130.68</v>
      </c>
      <c r="E191" s="5">
        <v>0</v>
      </c>
      <c r="F191" s="5">
        <v>0</v>
      </c>
      <c r="G191" s="5">
        <v>0</v>
      </c>
      <c r="H191" s="30">
        <f t="shared" si="5"/>
        <v>130.68</v>
      </c>
      <c r="J191" t="str">
        <f t="shared" si="6"/>
        <v>Summer</v>
      </c>
    </row>
    <row r="192" spans="2:10" x14ac:dyDescent="0.25">
      <c r="B192" s="4">
        <v>2038</v>
      </c>
      <c r="C192" s="5" t="s">
        <v>60</v>
      </c>
      <c r="D192" s="5">
        <v>0</v>
      </c>
      <c r="E192" s="5">
        <v>0</v>
      </c>
      <c r="F192" s="5">
        <v>0</v>
      </c>
      <c r="G192" s="5">
        <v>0</v>
      </c>
      <c r="H192" s="30">
        <f t="shared" si="5"/>
        <v>0</v>
      </c>
      <c r="J192" t="str">
        <f t="shared" si="6"/>
        <v>Winter</v>
      </c>
    </row>
    <row r="193" spans="2:10" x14ac:dyDescent="0.25">
      <c r="B193" s="4">
        <v>2038</v>
      </c>
      <c r="C193" s="5" t="s">
        <v>62</v>
      </c>
      <c r="D193" s="5">
        <v>0</v>
      </c>
      <c r="E193" s="5">
        <v>0</v>
      </c>
      <c r="F193" s="5">
        <v>0</v>
      </c>
      <c r="G193" s="5">
        <v>0</v>
      </c>
      <c r="H193" s="30">
        <f t="shared" si="5"/>
        <v>0</v>
      </c>
      <c r="J193" t="str">
        <f t="shared" si="6"/>
        <v>Winter</v>
      </c>
    </row>
    <row r="194" spans="2:10" x14ac:dyDescent="0.25">
      <c r="B194" s="4">
        <v>2038</v>
      </c>
      <c r="C194" s="5" t="s">
        <v>59</v>
      </c>
      <c r="D194" s="5">
        <v>0</v>
      </c>
      <c r="E194" s="5">
        <v>0</v>
      </c>
      <c r="F194" s="5">
        <v>0</v>
      </c>
      <c r="G194" s="5">
        <v>0</v>
      </c>
      <c r="H194" s="30">
        <f t="shared" si="5"/>
        <v>0</v>
      </c>
      <c r="J194" t="str">
        <f t="shared" si="6"/>
        <v>Winter</v>
      </c>
    </row>
    <row r="195" spans="2:10" x14ac:dyDescent="0.25">
      <c r="B195" s="4">
        <v>2038</v>
      </c>
      <c r="C195" s="5" t="s">
        <v>61</v>
      </c>
      <c r="D195" s="5">
        <v>174</v>
      </c>
      <c r="E195" s="5">
        <v>0</v>
      </c>
      <c r="F195" s="5">
        <v>0</v>
      </c>
      <c r="G195" s="5">
        <v>0</v>
      </c>
      <c r="H195" s="30">
        <f t="shared" si="5"/>
        <v>174</v>
      </c>
      <c r="J195" t="str">
        <f t="shared" si="6"/>
        <v>Flat</v>
      </c>
    </row>
    <row r="196" spans="2:10" x14ac:dyDescent="0.25">
      <c r="B196" s="53">
        <v>2038</v>
      </c>
      <c r="C196" s="51" t="s">
        <v>63</v>
      </c>
      <c r="D196" s="51">
        <v>269.32</v>
      </c>
      <c r="E196" s="51">
        <v>0</v>
      </c>
      <c r="F196" s="51">
        <v>0</v>
      </c>
      <c r="G196" s="51">
        <v>0</v>
      </c>
      <c r="H196" s="46">
        <f t="shared" si="5"/>
        <v>269.32</v>
      </c>
      <c r="J196" t="str">
        <f t="shared" si="6"/>
        <v>Flat</v>
      </c>
    </row>
    <row r="197" spans="2:10" x14ac:dyDescent="0.25">
      <c r="J197" t="str">
        <f>IF(ISNUMBER(FIND("_W",C195)),"Winter",IF(OR(ISNUMBER(FIND("_COBFL",C195)),ISNUMBER(FIND("_MDCFL",C195))),"Flat","Summer"))</f>
        <v>Flat</v>
      </c>
    </row>
    <row r="198" spans="2:10" x14ac:dyDescent="0.25">
      <c r="J198" t="str">
        <f>IF(ISNUMBER(FIND("_W",C196)),"Winter",IF(OR(ISNUMBER(FIND("_COBFL",C196)),ISNUMBER(FIND("_MDCFL",C196))),"Flat","Summer"))</f>
        <v>Flat</v>
      </c>
    </row>
  </sheetData>
  <mergeCells count="3">
    <mergeCell ref="B4:H4"/>
    <mergeCell ref="N6:U6"/>
    <mergeCell ref="V6:AC6"/>
  </mergeCells>
  <pageMargins left="0.7" right="0.7" top="0.75" bottom="0.75" header="0.3" footer="0.3"/>
  <pageSetup scale="38" orientation="portrait" r:id="rId1"/>
  <rowBreaks count="1" manualBreakCount="1">
    <brk id="86" max="28" man="1"/>
  </rowBreaks>
  <colBreaks count="1" manualBreakCount="1">
    <brk id="10" max="1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F51"/>
  <sheetViews>
    <sheetView topLeftCell="F1" zoomScale="70" zoomScaleNormal="70" zoomScaleSheetLayoutView="80" workbookViewId="0">
      <selection activeCell="AB17" sqref="AB17"/>
    </sheetView>
  </sheetViews>
  <sheetFormatPr defaultRowHeight="15" x14ac:dyDescent="0.25"/>
  <cols>
    <col min="1" max="1" width="18.7109375" customWidth="1"/>
    <col min="7" max="7" width="10.140625" customWidth="1"/>
    <col min="13" max="13" width="10.5703125" customWidth="1"/>
    <col min="21" max="21" width="1.42578125" customWidth="1"/>
    <col min="22" max="22" width="1.7109375" customWidth="1"/>
    <col min="23" max="23" width="18.7109375" customWidth="1"/>
    <col min="35" max="35" width="10.7109375" customWidth="1"/>
    <col min="42" max="43" width="1.42578125" customWidth="1"/>
    <col min="44" max="44" width="18.7109375" customWidth="1"/>
    <col min="64" max="64" width="1.42578125" customWidth="1"/>
    <col min="65" max="65" width="1.7109375" customWidth="1"/>
    <col min="66" max="66" width="18.7109375" customWidth="1"/>
    <col min="82" max="82" width="11" customWidth="1"/>
    <col min="84" max="84" width="1.42578125" customWidth="1"/>
  </cols>
  <sheetData>
    <row r="4" spans="1:84" x14ac:dyDescent="0.25">
      <c r="A4" s="38" t="s">
        <v>18</v>
      </c>
      <c r="AR4" s="38" t="s">
        <v>17</v>
      </c>
      <c r="BN4" s="38" t="s">
        <v>17</v>
      </c>
    </row>
    <row r="5" spans="1:84" x14ac:dyDescent="0.25">
      <c r="A5" s="32" t="s">
        <v>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4"/>
      <c r="W5" s="32" t="s">
        <v>8</v>
      </c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4"/>
      <c r="AR5" s="32" t="s">
        <v>7</v>
      </c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4"/>
      <c r="BN5" s="32" t="s">
        <v>8</v>
      </c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4"/>
    </row>
    <row r="6" spans="1:84" x14ac:dyDescent="0.25">
      <c r="A6" s="35" t="s">
        <v>16</v>
      </c>
      <c r="B6" s="36">
        <v>0.3269329984960806</v>
      </c>
      <c r="C6" s="36">
        <v>0.35161226356897352</v>
      </c>
      <c r="D6" s="36">
        <v>0.30222943999568985</v>
      </c>
      <c r="E6" s="36">
        <v>0.31403713524649896</v>
      </c>
      <c r="F6" s="36">
        <v>0.30222943999568985</v>
      </c>
      <c r="G6" s="36">
        <v>0.30222943999568985</v>
      </c>
      <c r="H6" s="36">
        <v>0.19110185946338937</v>
      </c>
      <c r="I6" s="36">
        <v>0.1271079447656262</v>
      </c>
      <c r="J6" s="36">
        <v>0.17942392948633207</v>
      </c>
      <c r="K6" s="36">
        <v>0.76028737403417868</v>
      </c>
      <c r="L6" s="36">
        <v>0.38371436341206699</v>
      </c>
      <c r="M6" s="58">
        <v>1</v>
      </c>
      <c r="N6" s="58">
        <v>1</v>
      </c>
      <c r="O6" s="58">
        <v>1</v>
      </c>
      <c r="P6" s="58">
        <v>1</v>
      </c>
      <c r="Q6" s="58">
        <v>1</v>
      </c>
      <c r="R6" s="58">
        <v>1</v>
      </c>
      <c r="S6" s="58">
        <v>1</v>
      </c>
      <c r="T6" s="58">
        <v>1</v>
      </c>
      <c r="U6" s="37"/>
      <c r="W6" s="35" t="s">
        <v>16</v>
      </c>
      <c r="X6" s="36">
        <f>B6</f>
        <v>0.3269329984960806</v>
      </c>
      <c r="Y6" s="36">
        <f t="shared" ref="Y6:AO7" si="0">C6</f>
        <v>0.35161226356897352</v>
      </c>
      <c r="Z6" s="36">
        <f t="shared" si="0"/>
        <v>0.30222943999568985</v>
      </c>
      <c r="AA6" s="36">
        <f t="shared" si="0"/>
        <v>0.31403713524649896</v>
      </c>
      <c r="AB6" s="36">
        <f t="shared" si="0"/>
        <v>0.30222943999568985</v>
      </c>
      <c r="AC6" s="36">
        <f t="shared" si="0"/>
        <v>0.30222943999568985</v>
      </c>
      <c r="AD6" s="36">
        <f t="shared" si="0"/>
        <v>0.19110185946338937</v>
      </c>
      <c r="AE6" s="36">
        <f t="shared" si="0"/>
        <v>0.1271079447656262</v>
      </c>
      <c r="AF6" s="36">
        <f t="shared" si="0"/>
        <v>0.17942392948633207</v>
      </c>
      <c r="AG6" s="36">
        <f t="shared" si="0"/>
        <v>0.76028737403417868</v>
      </c>
      <c r="AH6" s="36">
        <f t="shared" si="0"/>
        <v>0.38371436341206699</v>
      </c>
      <c r="AI6" s="58">
        <f t="shared" si="0"/>
        <v>1</v>
      </c>
      <c r="AJ6" s="58">
        <f t="shared" si="0"/>
        <v>1</v>
      </c>
      <c r="AK6" s="58">
        <f t="shared" si="0"/>
        <v>1</v>
      </c>
      <c r="AL6" s="58">
        <f t="shared" si="0"/>
        <v>1</v>
      </c>
      <c r="AM6" s="58">
        <f t="shared" si="0"/>
        <v>1</v>
      </c>
      <c r="AN6" s="58">
        <f t="shared" si="0"/>
        <v>1</v>
      </c>
      <c r="AO6" s="58">
        <f t="shared" si="0"/>
        <v>1</v>
      </c>
      <c r="AP6" s="37"/>
      <c r="AR6" s="35" t="s">
        <v>16</v>
      </c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7"/>
      <c r="BN6" s="44" t="s">
        <v>16</v>
      </c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7"/>
    </row>
    <row r="7" spans="1:84" s="41" customFormat="1" ht="90" x14ac:dyDescent="0.25">
      <c r="A7" s="43" t="s">
        <v>9</v>
      </c>
      <c r="B7" s="57" t="s">
        <v>33</v>
      </c>
      <c r="C7" s="57" t="s">
        <v>34</v>
      </c>
      <c r="D7" s="57" t="s">
        <v>35</v>
      </c>
      <c r="E7" s="57" t="s">
        <v>36</v>
      </c>
      <c r="F7" s="57" t="s">
        <v>37</v>
      </c>
      <c r="G7" s="57" t="s">
        <v>38</v>
      </c>
      <c r="H7" s="57" t="s">
        <v>39</v>
      </c>
      <c r="I7" s="57" t="s">
        <v>40</v>
      </c>
      <c r="J7" s="57" t="s">
        <v>41</v>
      </c>
      <c r="K7" s="57" t="s">
        <v>42</v>
      </c>
      <c r="L7" s="57" t="s">
        <v>43</v>
      </c>
      <c r="M7" s="39" t="s">
        <v>44</v>
      </c>
      <c r="N7" s="39" t="s">
        <v>45</v>
      </c>
      <c r="O7" s="39" t="s">
        <v>46</v>
      </c>
      <c r="P7" s="39" t="s">
        <v>47</v>
      </c>
      <c r="Q7" s="39" t="s">
        <v>48</v>
      </c>
      <c r="R7" s="39" t="s">
        <v>49</v>
      </c>
      <c r="S7" s="39" t="s">
        <v>50</v>
      </c>
      <c r="T7" s="39" t="s">
        <v>51</v>
      </c>
      <c r="U7" s="40"/>
      <c r="W7" s="43" t="s">
        <v>9</v>
      </c>
      <c r="X7" s="59" t="str">
        <f>B7</f>
        <v>IRP19Solar_wS_YK_T</v>
      </c>
      <c r="Y7" s="59" t="str">
        <f t="shared" si="0"/>
        <v>IRP19Solar_wS_OR_T</v>
      </c>
      <c r="Z7" s="59" t="str">
        <f t="shared" si="0"/>
        <v>IRP19Solar_wS_UT_UTN_T</v>
      </c>
      <c r="AA7" s="59" t="str">
        <f t="shared" si="0"/>
        <v>IRP19Solar_wS_WY_JB_T</v>
      </c>
      <c r="AB7" s="59" t="str">
        <f t="shared" si="0"/>
        <v>IRP19Solar_wS_UT_UTS_T</v>
      </c>
      <c r="AC7" s="59" t="str">
        <f t="shared" si="0"/>
        <v>IRP19Solar_wS_UT_UTN_CP_T</v>
      </c>
      <c r="AD7" s="59" t="str">
        <f t="shared" si="0"/>
        <v>IRP19Wind_ID_T</v>
      </c>
      <c r="AE7" s="59" t="str">
        <f t="shared" si="0"/>
        <v>IRP19Wind_WYAE_T</v>
      </c>
      <c r="AF7" s="59" t="str">
        <f t="shared" si="0"/>
        <v>IRP19Wind_UT_CP_T</v>
      </c>
      <c r="AG7" s="59" t="str">
        <f t="shared" si="0"/>
        <v>IRP19Wind_wS_YK_T</v>
      </c>
      <c r="AH7" s="59" t="str">
        <f t="shared" si="0"/>
        <v>IRP19Wind_wS_ID_T</v>
      </c>
      <c r="AI7" s="59" t="str">
        <f t="shared" si="0"/>
        <v>IRP19_CCCT_DJ_2037_505MW</v>
      </c>
      <c r="AJ7" s="59" t="str">
        <f t="shared" si="0"/>
        <v>IRP19_SCCT_NTN_2026_185MW</v>
      </c>
      <c r="AK7" s="59" t="str">
        <f t="shared" si="0"/>
        <v>IRP19_SCCT_NTN_2030_185MW_1</v>
      </c>
      <c r="AL7" s="59" t="str">
        <f t="shared" si="0"/>
        <v>IRP19_SCCT_NTN_2030_185MW_2</v>
      </c>
      <c r="AM7" s="59" t="str">
        <f t="shared" si="0"/>
        <v>IRP19_SCCT_WYSW_2037_185MW_1</v>
      </c>
      <c r="AN7" s="59" t="str">
        <f t="shared" si="0"/>
        <v>IRP19_SCCT_WYSW_2037_185MW_2</v>
      </c>
      <c r="AO7" s="59" t="str">
        <f t="shared" si="0"/>
        <v>IRP19_SCCT_WV_2037_221MW_1</v>
      </c>
      <c r="AP7" s="40"/>
      <c r="AR7" s="43" t="s">
        <v>21</v>
      </c>
      <c r="AS7" s="59" t="str">
        <f>B7</f>
        <v>IRP19Solar_wS_YK_T</v>
      </c>
      <c r="AT7" s="59" t="str">
        <f t="shared" ref="AT7:BK7" si="1">C7</f>
        <v>IRP19Solar_wS_OR_T</v>
      </c>
      <c r="AU7" s="59" t="str">
        <f t="shared" si="1"/>
        <v>IRP19Solar_wS_UT_UTN_T</v>
      </c>
      <c r="AV7" s="59" t="str">
        <f t="shared" si="1"/>
        <v>IRP19Solar_wS_WY_JB_T</v>
      </c>
      <c r="AW7" s="59" t="str">
        <f t="shared" si="1"/>
        <v>IRP19Solar_wS_UT_UTS_T</v>
      </c>
      <c r="AX7" s="59" t="str">
        <f t="shared" si="1"/>
        <v>IRP19Solar_wS_UT_UTN_CP_T</v>
      </c>
      <c r="AY7" s="59" t="str">
        <f t="shared" si="1"/>
        <v>IRP19Wind_ID_T</v>
      </c>
      <c r="AZ7" s="59" t="str">
        <f t="shared" si="1"/>
        <v>IRP19Wind_WYAE_T</v>
      </c>
      <c r="BA7" s="59" t="str">
        <f t="shared" si="1"/>
        <v>IRP19Wind_UT_CP_T</v>
      </c>
      <c r="BB7" s="59" t="str">
        <f t="shared" si="1"/>
        <v>IRP19Wind_wS_YK_T</v>
      </c>
      <c r="BC7" s="59" t="str">
        <f t="shared" si="1"/>
        <v>IRP19Wind_wS_ID_T</v>
      </c>
      <c r="BD7" s="59" t="str">
        <f t="shared" si="1"/>
        <v>IRP19_CCCT_DJ_2037_505MW</v>
      </c>
      <c r="BE7" s="59" t="str">
        <f t="shared" si="1"/>
        <v>IRP19_SCCT_NTN_2026_185MW</v>
      </c>
      <c r="BF7" s="59" t="str">
        <f t="shared" si="1"/>
        <v>IRP19_SCCT_NTN_2030_185MW_1</v>
      </c>
      <c r="BG7" s="59" t="str">
        <f t="shared" si="1"/>
        <v>IRP19_SCCT_NTN_2030_185MW_2</v>
      </c>
      <c r="BH7" s="59" t="str">
        <f t="shared" si="1"/>
        <v>IRP19_SCCT_WYSW_2037_185MW_1</v>
      </c>
      <c r="BI7" s="59" t="str">
        <f t="shared" si="1"/>
        <v>IRP19_SCCT_WYSW_2037_185MW_2</v>
      </c>
      <c r="BJ7" s="59" t="str">
        <f t="shared" si="1"/>
        <v>IRP19_SCCT_WV_2037_221MW_1</v>
      </c>
      <c r="BK7" s="59" t="str">
        <f t="shared" si="1"/>
        <v>IRP19_SCCT_WV_2037_221MW_2</v>
      </c>
      <c r="BL7" s="40"/>
      <c r="BN7" s="43" t="s">
        <v>21</v>
      </c>
      <c r="BO7" s="57" t="str">
        <f>X7</f>
        <v>IRP19Solar_wS_YK_T</v>
      </c>
      <c r="BP7" s="57" t="str">
        <f t="shared" ref="BP7:CD7" si="2">Y7</f>
        <v>IRP19Solar_wS_OR_T</v>
      </c>
      <c r="BQ7" s="57" t="str">
        <f t="shared" si="2"/>
        <v>IRP19Solar_wS_UT_UTN_T</v>
      </c>
      <c r="BR7" s="57" t="str">
        <f t="shared" si="2"/>
        <v>IRP19Solar_wS_WY_JB_T</v>
      </c>
      <c r="BS7" s="57" t="str">
        <f t="shared" si="2"/>
        <v>IRP19Solar_wS_UT_UTS_T</v>
      </c>
      <c r="BT7" s="57" t="str">
        <f t="shared" si="2"/>
        <v>IRP19Solar_wS_UT_UTN_CP_T</v>
      </c>
      <c r="BU7" s="57" t="str">
        <f t="shared" si="2"/>
        <v>IRP19Wind_ID_T</v>
      </c>
      <c r="BV7" s="57" t="str">
        <f t="shared" si="2"/>
        <v>IRP19Wind_WYAE_T</v>
      </c>
      <c r="BW7" s="57" t="str">
        <f t="shared" si="2"/>
        <v>IRP19Wind_UT_CP_T</v>
      </c>
      <c r="BX7" s="57" t="str">
        <f t="shared" si="2"/>
        <v>IRP19Wind_wS_YK_T</v>
      </c>
      <c r="BY7" s="57" t="str">
        <f t="shared" si="2"/>
        <v>IRP19Wind_wS_ID_T</v>
      </c>
      <c r="BZ7" s="57" t="str">
        <f t="shared" si="2"/>
        <v>IRP19_CCCT_DJ_2037_505MW</v>
      </c>
      <c r="CA7" s="57" t="str">
        <f t="shared" si="2"/>
        <v>IRP19_SCCT_NTN_2026_185MW</v>
      </c>
      <c r="CB7" s="57" t="str">
        <f t="shared" si="2"/>
        <v>IRP19_SCCT_NTN_2030_185MW_1</v>
      </c>
      <c r="CC7" s="57" t="str">
        <f t="shared" si="2"/>
        <v>IRP19_SCCT_NTN_2030_185MW_2</v>
      </c>
      <c r="CD7" s="57" t="str">
        <f t="shared" si="2"/>
        <v>IRP19_SCCT_WYSW_2037_185MW_1</v>
      </c>
      <c r="CE7" s="57" t="str">
        <f t="shared" ref="CE7" si="3">AN7</f>
        <v>IRP19_SCCT_WYSW_2037_185MW_2</v>
      </c>
      <c r="CF7" s="40"/>
    </row>
    <row r="8" spans="1:84" hidden="1" x14ac:dyDescent="0.25">
      <c r="A8" s="17">
        <v>2017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8"/>
      <c r="W8" s="17">
        <v>2017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8"/>
      <c r="AR8" s="17">
        <v>2017</v>
      </c>
      <c r="AS8" s="19">
        <f>B8/B$6</f>
        <v>0</v>
      </c>
      <c r="AT8" s="19">
        <f t="shared" ref="AT8:AT26" si="4">C8/C$6</f>
        <v>0</v>
      </c>
      <c r="AU8" s="19">
        <f t="shared" ref="AU8:AU26" si="5">D8/D$6</f>
        <v>0</v>
      </c>
      <c r="AV8" s="19">
        <f t="shared" ref="AV8:AV26" si="6">E8/E$6</f>
        <v>0</v>
      </c>
      <c r="AW8" s="19">
        <f t="shared" ref="AW8:AW26" si="7">F8/F$6</f>
        <v>0</v>
      </c>
      <c r="AX8" s="19">
        <f t="shared" ref="AX8:AX26" si="8">G8/G$6</f>
        <v>0</v>
      </c>
      <c r="AY8" s="19">
        <f t="shared" ref="AY8:AY26" si="9">H8/H$6</f>
        <v>0</v>
      </c>
      <c r="AZ8" s="19">
        <f t="shared" ref="AZ8:AZ26" si="10">I8/I$6</f>
        <v>0</v>
      </c>
      <c r="BA8" s="19">
        <f t="shared" ref="BA8:BA26" si="11">J8/J$6</f>
        <v>0</v>
      </c>
      <c r="BB8" s="19">
        <f t="shared" ref="BB8:BB26" si="12">K8/K$6</f>
        <v>0</v>
      </c>
      <c r="BC8" s="19">
        <f t="shared" ref="BC8:BC26" si="13">L8/L$6</f>
        <v>0</v>
      </c>
      <c r="BD8" s="19">
        <f t="shared" ref="BD8:BD26" si="14">M8/M$6</f>
        <v>0</v>
      </c>
      <c r="BE8" s="19">
        <f t="shared" ref="BE8:BE26" si="15">N8/N$6</f>
        <v>0</v>
      </c>
      <c r="BF8" s="19">
        <f t="shared" ref="BF8:BF26" si="16">O8/O$6</f>
        <v>0</v>
      </c>
      <c r="BG8" s="19">
        <f t="shared" ref="BG8:BG26" si="17">P8/P$6</f>
        <v>0</v>
      </c>
      <c r="BH8" s="19">
        <f t="shared" ref="BH8:BH26" si="18">Q8/Q$6</f>
        <v>0</v>
      </c>
      <c r="BI8" s="19">
        <f t="shared" ref="BI8:BI26" si="19">R8/R$6</f>
        <v>0</v>
      </c>
      <c r="BJ8" s="19">
        <f t="shared" ref="BJ8:BJ26" si="20">S8/S$6</f>
        <v>0</v>
      </c>
      <c r="BK8" s="19">
        <f t="shared" ref="BK8:BK26" si="21">T8/T$6</f>
        <v>0</v>
      </c>
      <c r="BL8" s="18"/>
      <c r="BN8" s="17">
        <v>2017</v>
      </c>
      <c r="BO8" s="19">
        <f>X8/X$6</f>
        <v>0</v>
      </c>
      <c r="BP8" s="19">
        <f t="shared" ref="BP8:BP26" si="22">Y8/Y$6</f>
        <v>0</v>
      </c>
      <c r="BQ8" s="19">
        <f t="shared" ref="BQ8:BQ26" si="23">Z8/Z$6</f>
        <v>0</v>
      </c>
      <c r="BR8" s="19">
        <f t="shared" ref="BR8:BR26" si="24">AA8/AA$6</f>
        <v>0</v>
      </c>
      <c r="BS8" s="19">
        <f t="shared" ref="BS8:BS26" si="25">AB8/AB$6</f>
        <v>0</v>
      </c>
      <c r="BT8" s="19">
        <f t="shared" ref="BT8:BT26" si="26">AC8/AC$6</f>
        <v>0</v>
      </c>
      <c r="BU8" s="19">
        <f t="shared" ref="BU8:BU26" si="27">AD8/AD$6</f>
        <v>0</v>
      </c>
      <c r="BV8" s="19">
        <f t="shared" ref="BV8:BV26" si="28">AE8/AE$6</f>
        <v>0</v>
      </c>
      <c r="BW8" s="19">
        <f t="shared" ref="BW8:BW26" si="29">AF8/AF$6</f>
        <v>0</v>
      </c>
      <c r="BX8" s="19">
        <f t="shared" ref="BX8:BX26" si="30">AG8/AG$6</f>
        <v>0</v>
      </c>
      <c r="BY8" s="19">
        <f t="shared" ref="BY8:BY26" si="31">AH8/AH$6</f>
        <v>0</v>
      </c>
      <c r="BZ8" s="19">
        <f t="shared" ref="BZ8:BZ26" si="32">AI8/AI$6</f>
        <v>0</v>
      </c>
      <c r="CA8" s="19">
        <f t="shared" ref="CA8:CA26" si="33">AJ8/AJ$6</f>
        <v>0</v>
      </c>
      <c r="CB8" s="19">
        <f t="shared" ref="CB8:CB26" si="34">AK8/AK$6</f>
        <v>0</v>
      </c>
      <c r="CC8" s="19">
        <f t="shared" ref="CC8:CC26" si="35">AL8/AL$6</f>
        <v>0</v>
      </c>
      <c r="CD8" s="19">
        <f t="shared" ref="CD8:CD26" si="36">AM8/AM$6</f>
        <v>0</v>
      </c>
      <c r="CE8" s="19">
        <f t="shared" ref="CE8:CE26" si="37">AN8/AN$6</f>
        <v>0</v>
      </c>
      <c r="CF8" s="18"/>
    </row>
    <row r="9" spans="1:84" hidden="1" x14ac:dyDescent="0.25">
      <c r="A9" s="17">
        <v>2018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8"/>
      <c r="W9" s="17">
        <v>2018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8"/>
      <c r="AR9" s="17">
        <v>2018</v>
      </c>
      <c r="AS9" s="19">
        <f t="shared" ref="AS9:AS26" si="38">B9/B$6</f>
        <v>0</v>
      </c>
      <c r="AT9" s="19">
        <f t="shared" si="4"/>
        <v>0</v>
      </c>
      <c r="AU9" s="19">
        <f t="shared" si="5"/>
        <v>0</v>
      </c>
      <c r="AV9" s="19">
        <f t="shared" si="6"/>
        <v>0</v>
      </c>
      <c r="AW9" s="19">
        <f t="shared" si="7"/>
        <v>0</v>
      </c>
      <c r="AX9" s="19">
        <f t="shared" si="8"/>
        <v>0</v>
      </c>
      <c r="AY9" s="19">
        <f t="shared" si="9"/>
        <v>0</v>
      </c>
      <c r="AZ9" s="19">
        <f t="shared" si="10"/>
        <v>0</v>
      </c>
      <c r="BA9" s="19">
        <f t="shared" si="11"/>
        <v>0</v>
      </c>
      <c r="BB9" s="19">
        <f t="shared" si="12"/>
        <v>0</v>
      </c>
      <c r="BC9" s="19">
        <f t="shared" si="13"/>
        <v>0</v>
      </c>
      <c r="BD9" s="19">
        <f t="shared" si="14"/>
        <v>0</v>
      </c>
      <c r="BE9" s="19">
        <f t="shared" si="15"/>
        <v>0</v>
      </c>
      <c r="BF9" s="19">
        <f t="shared" si="16"/>
        <v>0</v>
      </c>
      <c r="BG9" s="19">
        <f t="shared" si="17"/>
        <v>0</v>
      </c>
      <c r="BH9" s="19">
        <f t="shared" si="18"/>
        <v>0</v>
      </c>
      <c r="BI9" s="19">
        <f t="shared" si="19"/>
        <v>0</v>
      </c>
      <c r="BJ9" s="19">
        <f t="shared" si="20"/>
        <v>0</v>
      </c>
      <c r="BK9" s="19">
        <f t="shared" si="21"/>
        <v>0</v>
      </c>
      <c r="BL9" s="18"/>
      <c r="BN9" s="17">
        <v>2018</v>
      </c>
      <c r="BO9" s="19">
        <f t="shared" ref="BO9:BO26" si="39">X9/X$6</f>
        <v>0</v>
      </c>
      <c r="BP9" s="19">
        <f t="shared" si="22"/>
        <v>0</v>
      </c>
      <c r="BQ9" s="19">
        <f t="shared" si="23"/>
        <v>0</v>
      </c>
      <c r="BR9" s="19">
        <f t="shared" si="24"/>
        <v>0</v>
      </c>
      <c r="BS9" s="19">
        <f t="shared" si="25"/>
        <v>0</v>
      </c>
      <c r="BT9" s="19">
        <f t="shared" si="26"/>
        <v>0</v>
      </c>
      <c r="BU9" s="19">
        <f t="shared" si="27"/>
        <v>0</v>
      </c>
      <c r="BV9" s="19">
        <f t="shared" si="28"/>
        <v>0</v>
      </c>
      <c r="BW9" s="19">
        <f t="shared" si="29"/>
        <v>0</v>
      </c>
      <c r="BX9" s="19">
        <f t="shared" si="30"/>
        <v>0</v>
      </c>
      <c r="BY9" s="19">
        <f t="shared" si="31"/>
        <v>0</v>
      </c>
      <c r="BZ9" s="19">
        <f t="shared" si="32"/>
        <v>0</v>
      </c>
      <c r="CA9" s="19">
        <f t="shared" si="33"/>
        <v>0</v>
      </c>
      <c r="CB9" s="19">
        <f t="shared" si="34"/>
        <v>0</v>
      </c>
      <c r="CC9" s="19">
        <f t="shared" si="35"/>
        <v>0</v>
      </c>
      <c r="CD9" s="19">
        <f t="shared" si="36"/>
        <v>0</v>
      </c>
      <c r="CE9" s="19">
        <f t="shared" si="37"/>
        <v>0</v>
      </c>
      <c r="CF9" s="18"/>
    </row>
    <row r="10" spans="1:84" x14ac:dyDescent="0.25">
      <c r="A10" s="17">
        <v>2019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8"/>
      <c r="W10" s="17">
        <v>2019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8"/>
      <c r="AR10" s="17">
        <v>2019</v>
      </c>
      <c r="AS10" s="19">
        <f t="shared" si="38"/>
        <v>0</v>
      </c>
      <c r="AT10" s="19">
        <f t="shared" si="4"/>
        <v>0</v>
      </c>
      <c r="AU10" s="19">
        <f t="shared" si="5"/>
        <v>0</v>
      </c>
      <c r="AV10" s="19">
        <f t="shared" si="6"/>
        <v>0</v>
      </c>
      <c r="AW10" s="19">
        <f t="shared" si="7"/>
        <v>0</v>
      </c>
      <c r="AX10" s="19">
        <f t="shared" si="8"/>
        <v>0</v>
      </c>
      <c r="AY10" s="19">
        <f t="shared" si="9"/>
        <v>0</v>
      </c>
      <c r="AZ10" s="19">
        <f t="shared" si="10"/>
        <v>0</v>
      </c>
      <c r="BA10" s="19">
        <f t="shared" si="11"/>
        <v>0</v>
      </c>
      <c r="BB10" s="19">
        <f t="shared" si="12"/>
        <v>0</v>
      </c>
      <c r="BC10" s="19">
        <f t="shared" si="13"/>
        <v>0</v>
      </c>
      <c r="BD10" s="19">
        <f t="shared" si="14"/>
        <v>0</v>
      </c>
      <c r="BE10" s="19">
        <f t="shared" si="15"/>
        <v>0</v>
      </c>
      <c r="BF10" s="19">
        <f t="shared" si="16"/>
        <v>0</v>
      </c>
      <c r="BG10" s="19">
        <f t="shared" si="17"/>
        <v>0</v>
      </c>
      <c r="BH10" s="19">
        <f t="shared" si="18"/>
        <v>0</v>
      </c>
      <c r="BI10" s="19">
        <f t="shared" si="19"/>
        <v>0</v>
      </c>
      <c r="BJ10" s="19">
        <f t="shared" si="20"/>
        <v>0</v>
      </c>
      <c r="BK10" s="19">
        <f t="shared" si="21"/>
        <v>0</v>
      </c>
      <c r="BL10" s="18"/>
      <c r="BN10" s="17">
        <v>2019</v>
      </c>
      <c r="BO10" s="19">
        <f t="shared" si="39"/>
        <v>0</v>
      </c>
      <c r="BP10" s="19">
        <f t="shared" si="22"/>
        <v>0</v>
      </c>
      <c r="BQ10" s="19">
        <f t="shared" si="23"/>
        <v>0</v>
      </c>
      <c r="BR10" s="19">
        <f t="shared" si="24"/>
        <v>0</v>
      </c>
      <c r="BS10" s="19">
        <f t="shared" si="25"/>
        <v>0</v>
      </c>
      <c r="BT10" s="19">
        <f t="shared" si="26"/>
        <v>0</v>
      </c>
      <c r="BU10" s="19">
        <f t="shared" si="27"/>
        <v>0</v>
      </c>
      <c r="BV10" s="19">
        <f t="shared" si="28"/>
        <v>0</v>
      </c>
      <c r="BW10" s="19">
        <f t="shared" si="29"/>
        <v>0</v>
      </c>
      <c r="BX10" s="19">
        <f t="shared" si="30"/>
        <v>0</v>
      </c>
      <c r="BY10" s="19">
        <f t="shared" si="31"/>
        <v>0</v>
      </c>
      <c r="BZ10" s="19">
        <f t="shared" si="32"/>
        <v>0</v>
      </c>
      <c r="CA10" s="19">
        <f t="shared" si="33"/>
        <v>0</v>
      </c>
      <c r="CB10" s="19">
        <f t="shared" si="34"/>
        <v>0</v>
      </c>
      <c r="CC10" s="19">
        <f t="shared" si="35"/>
        <v>0</v>
      </c>
      <c r="CD10" s="19">
        <f t="shared" si="36"/>
        <v>0</v>
      </c>
      <c r="CE10" s="19">
        <f t="shared" si="37"/>
        <v>0</v>
      </c>
      <c r="CF10" s="18"/>
    </row>
    <row r="11" spans="1:84" x14ac:dyDescent="0.25">
      <c r="A11" s="17">
        <v>2020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8"/>
      <c r="W11" s="17">
        <v>2020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8"/>
      <c r="AR11" s="17">
        <v>2020</v>
      </c>
      <c r="AS11" s="19">
        <f t="shared" si="38"/>
        <v>0</v>
      </c>
      <c r="AT11" s="19">
        <f t="shared" si="4"/>
        <v>0</v>
      </c>
      <c r="AU11" s="19">
        <f t="shared" si="5"/>
        <v>0</v>
      </c>
      <c r="AV11" s="19">
        <f t="shared" si="6"/>
        <v>0</v>
      </c>
      <c r="AW11" s="19">
        <f t="shared" si="7"/>
        <v>0</v>
      </c>
      <c r="AX11" s="19">
        <f t="shared" si="8"/>
        <v>0</v>
      </c>
      <c r="AY11" s="19">
        <f t="shared" si="9"/>
        <v>0</v>
      </c>
      <c r="AZ11" s="19">
        <f t="shared" si="10"/>
        <v>0</v>
      </c>
      <c r="BA11" s="19">
        <f t="shared" si="11"/>
        <v>0</v>
      </c>
      <c r="BB11" s="19">
        <f t="shared" si="12"/>
        <v>0</v>
      </c>
      <c r="BC11" s="19">
        <f t="shared" si="13"/>
        <v>0</v>
      </c>
      <c r="BD11" s="19">
        <f t="shared" si="14"/>
        <v>0</v>
      </c>
      <c r="BE11" s="19">
        <f t="shared" si="15"/>
        <v>0</v>
      </c>
      <c r="BF11" s="19">
        <f t="shared" si="16"/>
        <v>0</v>
      </c>
      <c r="BG11" s="19">
        <f t="shared" si="17"/>
        <v>0</v>
      </c>
      <c r="BH11" s="19">
        <f t="shared" si="18"/>
        <v>0</v>
      </c>
      <c r="BI11" s="19">
        <f t="shared" si="19"/>
        <v>0</v>
      </c>
      <c r="BJ11" s="19">
        <f t="shared" si="20"/>
        <v>0</v>
      </c>
      <c r="BK11" s="19">
        <f t="shared" si="21"/>
        <v>0</v>
      </c>
      <c r="BL11" s="18"/>
      <c r="BN11" s="17">
        <v>2020</v>
      </c>
      <c r="BO11" s="19">
        <f t="shared" si="39"/>
        <v>0</v>
      </c>
      <c r="BP11" s="19">
        <f t="shared" si="22"/>
        <v>0</v>
      </c>
      <c r="BQ11" s="19">
        <f t="shared" si="23"/>
        <v>0</v>
      </c>
      <c r="BR11" s="19">
        <f t="shared" si="24"/>
        <v>0</v>
      </c>
      <c r="BS11" s="19">
        <f t="shared" si="25"/>
        <v>0</v>
      </c>
      <c r="BT11" s="19">
        <f t="shared" si="26"/>
        <v>0</v>
      </c>
      <c r="BU11" s="19">
        <f t="shared" si="27"/>
        <v>0</v>
      </c>
      <c r="BV11" s="19">
        <f t="shared" si="28"/>
        <v>0</v>
      </c>
      <c r="BW11" s="19">
        <f t="shared" si="29"/>
        <v>0</v>
      </c>
      <c r="BX11" s="19">
        <f t="shared" si="30"/>
        <v>0</v>
      </c>
      <c r="BY11" s="19">
        <f t="shared" si="31"/>
        <v>0</v>
      </c>
      <c r="BZ11" s="19">
        <f t="shared" si="32"/>
        <v>0</v>
      </c>
      <c r="CA11" s="19">
        <f t="shared" si="33"/>
        <v>0</v>
      </c>
      <c r="CB11" s="19">
        <f t="shared" si="34"/>
        <v>0</v>
      </c>
      <c r="CC11" s="19">
        <f t="shared" si="35"/>
        <v>0</v>
      </c>
      <c r="CD11" s="19">
        <f t="shared" si="36"/>
        <v>0</v>
      </c>
      <c r="CE11" s="19">
        <f t="shared" si="37"/>
        <v>0</v>
      </c>
      <c r="CF11" s="18"/>
    </row>
    <row r="12" spans="1:84" x14ac:dyDescent="0.25">
      <c r="A12" s="17">
        <f>A11+1</f>
        <v>2021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8"/>
      <c r="W12" s="17">
        <v>2021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8"/>
      <c r="AR12" s="17">
        <v>2021</v>
      </c>
      <c r="AS12" s="19">
        <f t="shared" si="38"/>
        <v>0</v>
      </c>
      <c r="AT12" s="19">
        <f t="shared" si="4"/>
        <v>0</v>
      </c>
      <c r="AU12" s="19">
        <f t="shared" si="5"/>
        <v>0</v>
      </c>
      <c r="AV12" s="19">
        <f t="shared" si="6"/>
        <v>0</v>
      </c>
      <c r="AW12" s="19">
        <f t="shared" si="7"/>
        <v>0</v>
      </c>
      <c r="AX12" s="19">
        <f t="shared" si="8"/>
        <v>0</v>
      </c>
      <c r="AY12" s="19">
        <f t="shared" si="9"/>
        <v>0</v>
      </c>
      <c r="AZ12" s="19">
        <f t="shared" si="10"/>
        <v>0</v>
      </c>
      <c r="BA12" s="19">
        <f t="shared" si="11"/>
        <v>0</v>
      </c>
      <c r="BB12" s="19">
        <f t="shared" si="12"/>
        <v>0</v>
      </c>
      <c r="BC12" s="19">
        <f t="shared" si="13"/>
        <v>0</v>
      </c>
      <c r="BD12" s="19">
        <f t="shared" si="14"/>
        <v>0</v>
      </c>
      <c r="BE12" s="19">
        <f t="shared" si="15"/>
        <v>0</v>
      </c>
      <c r="BF12" s="19">
        <f t="shared" si="16"/>
        <v>0</v>
      </c>
      <c r="BG12" s="19">
        <f t="shared" si="17"/>
        <v>0</v>
      </c>
      <c r="BH12" s="19">
        <f t="shared" si="18"/>
        <v>0</v>
      </c>
      <c r="BI12" s="19">
        <f t="shared" si="19"/>
        <v>0</v>
      </c>
      <c r="BJ12" s="19">
        <f t="shared" si="20"/>
        <v>0</v>
      </c>
      <c r="BK12" s="19">
        <f t="shared" si="21"/>
        <v>0</v>
      </c>
      <c r="BL12" s="18"/>
      <c r="BN12" s="17">
        <v>2021</v>
      </c>
      <c r="BO12" s="19">
        <f t="shared" si="39"/>
        <v>0</v>
      </c>
      <c r="BP12" s="19">
        <f t="shared" si="22"/>
        <v>0</v>
      </c>
      <c r="BQ12" s="19">
        <f t="shared" si="23"/>
        <v>0</v>
      </c>
      <c r="BR12" s="19">
        <f t="shared" si="24"/>
        <v>0</v>
      </c>
      <c r="BS12" s="19">
        <f t="shared" si="25"/>
        <v>0</v>
      </c>
      <c r="BT12" s="19">
        <f t="shared" si="26"/>
        <v>0</v>
      </c>
      <c r="BU12" s="19">
        <f t="shared" si="27"/>
        <v>0</v>
      </c>
      <c r="BV12" s="19">
        <f t="shared" si="28"/>
        <v>0</v>
      </c>
      <c r="BW12" s="19">
        <f t="shared" si="29"/>
        <v>0</v>
      </c>
      <c r="BX12" s="19">
        <f t="shared" si="30"/>
        <v>0</v>
      </c>
      <c r="BY12" s="19">
        <f t="shared" si="31"/>
        <v>0</v>
      </c>
      <c r="BZ12" s="19">
        <f t="shared" si="32"/>
        <v>0</v>
      </c>
      <c r="CA12" s="19">
        <f t="shared" si="33"/>
        <v>0</v>
      </c>
      <c r="CB12" s="19">
        <f t="shared" si="34"/>
        <v>0</v>
      </c>
      <c r="CC12" s="19">
        <f t="shared" si="35"/>
        <v>0</v>
      </c>
      <c r="CD12" s="19">
        <f t="shared" si="36"/>
        <v>0</v>
      </c>
      <c r="CE12" s="19">
        <f t="shared" si="37"/>
        <v>0</v>
      </c>
      <c r="CF12" s="18"/>
    </row>
    <row r="13" spans="1:84" x14ac:dyDescent="0.25">
      <c r="A13" s="17">
        <f t="shared" ref="A13:A29" si="40">A12+1</f>
        <v>2022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2.1979999999999995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8"/>
      <c r="W13" s="17">
        <v>2022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2.1979999999999995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8"/>
      <c r="AR13" s="17">
        <v>2022</v>
      </c>
      <c r="AS13" s="19">
        <f t="shared" si="38"/>
        <v>0</v>
      </c>
      <c r="AT13" s="19">
        <f t="shared" si="4"/>
        <v>0</v>
      </c>
      <c r="AU13" s="19">
        <f t="shared" si="5"/>
        <v>0</v>
      </c>
      <c r="AV13" s="19">
        <f t="shared" si="6"/>
        <v>0</v>
      </c>
      <c r="AW13" s="19">
        <f t="shared" si="7"/>
        <v>0</v>
      </c>
      <c r="AX13" s="19">
        <f t="shared" si="8"/>
        <v>7.2726204304628483</v>
      </c>
      <c r="AY13" s="19">
        <f t="shared" si="9"/>
        <v>0</v>
      </c>
      <c r="AZ13" s="19">
        <f t="shared" si="10"/>
        <v>0</v>
      </c>
      <c r="BA13" s="19">
        <f t="shared" si="11"/>
        <v>0</v>
      </c>
      <c r="BB13" s="19">
        <f t="shared" si="12"/>
        <v>0</v>
      </c>
      <c r="BC13" s="19">
        <f t="shared" si="13"/>
        <v>0</v>
      </c>
      <c r="BD13" s="19">
        <f t="shared" si="14"/>
        <v>0</v>
      </c>
      <c r="BE13" s="19">
        <f t="shared" si="15"/>
        <v>0</v>
      </c>
      <c r="BF13" s="19">
        <f t="shared" si="16"/>
        <v>0</v>
      </c>
      <c r="BG13" s="19">
        <f t="shared" si="17"/>
        <v>0</v>
      </c>
      <c r="BH13" s="19">
        <f t="shared" si="18"/>
        <v>0</v>
      </c>
      <c r="BI13" s="19">
        <f t="shared" si="19"/>
        <v>0</v>
      </c>
      <c r="BJ13" s="19">
        <f t="shared" si="20"/>
        <v>0</v>
      </c>
      <c r="BK13" s="19">
        <f t="shared" si="21"/>
        <v>0</v>
      </c>
      <c r="BL13" s="18"/>
      <c r="BN13" s="17">
        <v>2022</v>
      </c>
      <c r="BO13" s="19">
        <f t="shared" si="39"/>
        <v>0</v>
      </c>
      <c r="BP13" s="19">
        <f t="shared" si="22"/>
        <v>0</v>
      </c>
      <c r="BQ13" s="19">
        <f t="shared" si="23"/>
        <v>0</v>
      </c>
      <c r="BR13" s="19">
        <f t="shared" si="24"/>
        <v>0</v>
      </c>
      <c r="BS13" s="19">
        <f t="shared" si="25"/>
        <v>0</v>
      </c>
      <c r="BT13" s="19">
        <f t="shared" si="26"/>
        <v>7.2726204304628483</v>
      </c>
      <c r="BU13" s="19">
        <f t="shared" si="27"/>
        <v>0</v>
      </c>
      <c r="BV13" s="19">
        <f t="shared" si="28"/>
        <v>0</v>
      </c>
      <c r="BW13" s="19">
        <f t="shared" si="29"/>
        <v>0</v>
      </c>
      <c r="BX13" s="19">
        <f t="shared" si="30"/>
        <v>0</v>
      </c>
      <c r="BY13" s="19">
        <f t="shared" si="31"/>
        <v>0</v>
      </c>
      <c r="BZ13" s="19">
        <f t="shared" si="32"/>
        <v>0</v>
      </c>
      <c r="CA13" s="19">
        <f t="shared" si="33"/>
        <v>0</v>
      </c>
      <c r="CB13" s="19">
        <f t="shared" si="34"/>
        <v>0</v>
      </c>
      <c r="CC13" s="19">
        <f t="shared" si="35"/>
        <v>0</v>
      </c>
      <c r="CD13" s="19">
        <f t="shared" si="36"/>
        <v>0</v>
      </c>
      <c r="CE13" s="19">
        <f t="shared" si="37"/>
        <v>0</v>
      </c>
      <c r="CF13" s="18"/>
    </row>
    <row r="14" spans="1:84" x14ac:dyDescent="0.25">
      <c r="A14" s="17">
        <f t="shared" si="40"/>
        <v>2023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2.1979999999999995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8"/>
      <c r="W14" s="17">
        <v>2023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2.1979999999999995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8"/>
      <c r="AR14" s="17">
        <v>2023</v>
      </c>
      <c r="AS14" s="19">
        <f t="shared" si="38"/>
        <v>0</v>
      </c>
      <c r="AT14" s="19">
        <f t="shared" si="4"/>
        <v>0</v>
      </c>
      <c r="AU14" s="19">
        <f t="shared" si="5"/>
        <v>0</v>
      </c>
      <c r="AV14" s="19">
        <f t="shared" si="6"/>
        <v>0</v>
      </c>
      <c r="AW14" s="19">
        <f t="shared" si="7"/>
        <v>0</v>
      </c>
      <c r="AX14" s="19">
        <f t="shared" si="8"/>
        <v>7.2726204304628483</v>
      </c>
      <c r="AY14" s="19">
        <f t="shared" si="9"/>
        <v>0</v>
      </c>
      <c r="AZ14" s="19">
        <f t="shared" si="10"/>
        <v>0</v>
      </c>
      <c r="BA14" s="19">
        <f t="shared" si="11"/>
        <v>0</v>
      </c>
      <c r="BB14" s="19">
        <f t="shared" si="12"/>
        <v>0</v>
      </c>
      <c r="BC14" s="19">
        <f t="shared" si="13"/>
        <v>0</v>
      </c>
      <c r="BD14" s="19">
        <f t="shared" si="14"/>
        <v>0</v>
      </c>
      <c r="BE14" s="19">
        <f t="shared" si="15"/>
        <v>0</v>
      </c>
      <c r="BF14" s="19">
        <f t="shared" si="16"/>
        <v>0</v>
      </c>
      <c r="BG14" s="19">
        <f t="shared" si="17"/>
        <v>0</v>
      </c>
      <c r="BH14" s="19">
        <f t="shared" si="18"/>
        <v>0</v>
      </c>
      <c r="BI14" s="19">
        <f t="shared" si="19"/>
        <v>0</v>
      </c>
      <c r="BJ14" s="19">
        <f t="shared" si="20"/>
        <v>0</v>
      </c>
      <c r="BK14" s="19">
        <f t="shared" si="21"/>
        <v>0</v>
      </c>
      <c r="BL14" s="18"/>
      <c r="BN14" s="17">
        <v>2023</v>
      </c>
      <c r="BO14" s="19">
        <f t="shared" si="39"/>
        <v>0</v>
      </c>
      <c r="BP14" s="19">
        <f t="shared" si="22"/>
        <v>0</v>
      </c>
      <c r="BQ14" s="19">
        <f t="shared" si="23"/>
        <v>0</v>
      </c>
      <c r="BR14" s="19">
        <f t="shared" si="24"/>
        <v>0</v>
      </c>
      <c r="BS14" s="19">
        <f t="shared" si="25"/>
        <v>0</v>
      </c>
      <c r="BT14" s="19">
        <f t="shared" si="26"/>
        <v>7.2726204304628483</v>
      </c>
      <c r="BU14" s="19">
        <f t="shared" si="27"/>
        <v>0</v>
      </c>
      <c r="BV14" s="19">
        <f t="shared" si="28"/>
        <v>0</v>
      </c>
      <c r="BW14" s="19">
        <f t="shared" si="29"/>
        <v>0</v>
      </c>
      <c r="BX14" s="19">
        <f t="shared" si="30"/>
        <v>0</v>
      </c>
      <c r="BY14" s="19">
        <f t="shared" si="31"/>
        <v>0</v>
      </c>
      <c r="BZ14" s="19">
        <f t="shared" si="32"/>
        <v>0</v>
      </c>
      <c r="CA14" s="19">
        <f t="shared" si="33"/>
        <v>0</v>
      </c>
      <c r="CB14" s="19">
        <f t="shared" si="34"/>
        <v>0</v>
      </c>
      <c r="CC14" s="19">
        <f t="shared" si="35"/>
        <v>0</v>
      </c>
      <c r="CD14" s="19">
        <f t="shared" si="36"/>
        <v>0</v>
      </c>
      <c r="CE14" s="19">
        <f t="shared" si="37"/>
        <v>0</v>
      </c>
      <c r="CF14" s="18"/>
    </row>
    <row r="15" spans="1:84" x14ac:dyDescent="0.25">
      <c r="A15" s="17">
        <f t="shared" si="40"/>
        <v>2024</v>
      </c>
      <c r="B15" s="19">
        <v>0</v>
      </c>
      <c r="C15" s="19">
        <v>70.172178273005443</v>
      </c>
      <c r="D15" s="19">
        <v>103.24157670252767</v>
      </c>
      <c r="E15" s="19">
        <v>99.929046546467106</v>
      </c>
      <c r="F15" s="19">
        <v>69.754554751005216</v>
      </c>
      <c r="G15" s="19">
        <v>2.1979999999999995</v>
      </c>
      <c r="H15" s="19">
        <v>0</v>
      </c>
      <c r="I15" s="19">
        <v>4.5619499999999995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8"/>
      <c r="W15" s="17">
        <v>2024</v>
      </c>
      <c r="X15" s="19">
        <v>0</v>
      </c>
      <c r="Y15" s="19">
        <v>70.172178273005443</v>
      </c>
      <c r="Z15" s="19">
        <v>103.24157670252767</v>
      </c>
      <c r="AA15" s="19">
        <v>99.929046546467106</v>
      </c>
      <c r="AB15" s="19">
        <v>69.754554751005216</v>
      </c>
      <c r="AC15" s="19">
        <v>2.1979999999999995</v>
      </c>
      <c r="AD15" s="19">
        <v>0</v>
      </c>
      <c r="AE15" s="19">
        <v>4.5619499999999995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8"/>
      <c r="AR15" s="17">
        <v>2024</v>
      </c>
      <c r="AS15" s="19">
        <f t="shared" si="38"/>
        <v>0</v>
      </c>
      <c r="AT15" s="19">
        <f t="shared" si="4"/>
        <v>199.57261319823169</v>
      </c>
      <c r="AU15" s="19">
        <f t="shared" si="5"/>
        <v>341.6</v>
      </c>
      <c r="AV15" s="19">
        <f t="shared" si="6"/>
        <v>318.20773829193553</v>
      </c>
      <c r="AW15" s="19">
        <f t="shared" si="7"/>
        <v>230.79999999999998</v>
      </c>
      <c r="AX15" s="19">
        <f t="shared" si="8"/>
        <v>7.2726204304628483</v>
      </c>
      <c r="AY15" s="19">
        <f t="shared" si="9"/>
        <v>0</v>
      </c>
      <c r="AZ15" s="19">
        <f t="shared" si="10"/>
        <v>35.890360814280804</v>
      </c>
      <c r="BA15" s="19">
        <f t="shared" si="11"/>
        <v>0</v>
      </c>
      <c r="BB15" s="19">
        <f t="shared" si="12"/>
        <v>0</v>
      </c>
      <c r="BC15" s="19">
        <f t="shared" si="13"/>
        <v>0</v>
      </c>
      <c r="BD15" s="19">
        <f t="shared" si="14"/>
        <v>0</v>
      </c>
      <c r="BE15" s="19">
        <f t="shared" si="15"/>
        <v>0</v>
      </c>
      <c r="BF15" s="19">
        <f t="shared" si="16"/>
        <v>0</v>
      </c>
      <c r="BG15" s="19">
        <f t="shared" si="17"/>
        <v>0</v>
      </c>
      <c r="BH15" s="19">
        <f t="shared" si="18"/>
        <v>0</v>
      </c>
      <c r="BI15" s="19">
        <f t="shared" si="19"/>
        <v>0</v>
      </c>
      <c r="BJ15" s="19">
        <f t="shared" si="20"/>
        <v>0</v>
      </c>
      <c r="BK15" s="19">
        <f t="shared" si="21"/>
        <v>0</v>
      </c>
      <c r="BL15" s="18"/>
      <c r="BN15" s="17">
        <v>2024</v>
      </c>
      <c r="BO15" s="19">
        <f t="shared" si="39"/>
        <v>0</v>
      </c>
      <c r="BP15" s="19">
        <f t="shared" si="22"/>
        <v>199.57261319823169</v>
      </c>
      <c r="BQ15" s="19">
        <f t="shared" si="23"/>
        <v>341.6</v>
      </c>
      <c r="BR15" s="19">
        <f t="shared" si="24"/>
        <v>318.20773829193553</v>
      </c>
      <c r="BS15" s="19">
        <f t="shared" si="25"/>
        <v>230.79999999999998</v>
      </c>
      <c r="BT15" s="19">
        <f t="shared" si="26"/>
        <v>7.2726204304628483</v>
      </c>
      <c r="BU15" s="19">
        <f t="shared" si="27"/>
        <v>0</v>
      </c>
      <c r="BV15" s="19">
        <f t="shared" si="28"/>
        <v>35.890360814280804</v>
      </c>
      <c r="BW15" s="19">
        <f t="shared" si="29"/>
        <v>0</v>
      </c>
      <c r="BX15" s="19">
        <f t="shared" si="30"/>
        <v>0</v>
      </c>
      <c r="BY15" s="19">
        <f t="shared" si="31"/>
        <v>0</v>
      </c>
      <c r="BZ15" s="19">
        <f t="shared" si="32"/>
        <v>0</v>
      </c>
      <c r="CA15" s="19">
        <f t="shared" si="33"/>
        <v>0</v>
      </c>
      <c r="CB15" s="19">
        <f t="shared" si="34"/>
        <v>0</v>
      </c>
      <c r="CC15" s="19">
        <f t="shared" si="35"/>
        <v>0</v>
      </c>
      <c r="CD15" s="19">
        <f t="shared" si="36"/>
        <v>0</v>
      </c>
      <c r="CE15" s="19">
        <f t="shared" si="37"/>
        <v>0</v>
      </c>
      <c r="CF15" s="18"/>
    </row>
    <row r="16" spans="1:84" x14ac:dyDescent="0.25">
      <c r="A16" s="17">
        <f t="shared" si="40"/>
        <v>2025</v>
      </c>
      <c r="B16" s="19">
        <v>0</v>
      </c>
      <c r="C16" s="19">
        <v>70.172178273005443</v>
      </c>
      <c r="D16" s="19">
        <v>103.24157670252767</v>
      </c>
      <c r="E16" s="19">
        <v>99.929046546467106</v>
      </c>
      <c r="F16" s="19">
        <v>69.754554751005216</v>
      </c>
      <c r="G16" s="19">
        <v>2.1979999999999995</v>
      </c>
      <c r="H16" s="19">
        <v>0</v>
      </c>
      <c r="I16" s="19">
        <v>4.5619499999999995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8"/>
      <c r="W16" s="17">
        <v>2025</v>
      </c>
      <c r="X16" s="19">
        <v>0</v>
      </c>
      <c r="Y16" s="19">
        <v>70.172178273005443</v>
      </c>
      <c r="Z16" s="19">
        <v>103.24157670252767</v>
      </c>
      <c r="AA16" s="19">
        <v>99.929046546467106</v>
      </c>
      <c r="AB16" s="19">
        <v>69.754554751005216</v>
      </c>
      <c r="AC16" s="19">
        <v>2.1979999999999995</v>
      </c>
      <c r="AD16" s="19">
        <v>0</v>
      </c>
      <c r="AE16" s="19">
        <v>4.5619499999999995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8"/>
      <c r="AR16" s="17">
        <v>2025</v>
      </c>
      <c r="AS16" s="19">
        <f t="shared" si="38"/>
        <v>0</v>
      </c>
      <c r="AT16" s="19">
        <f t="shared" si="4"/>
        <v>199.57261319823169</v>
      </c>
      <c r="AU16" s="19">
        <f t="shared" si="5"/>
        <v>341.6</v>
      </c>
      <c r="AV16" s="19">
        <f t="shared" si="6"/>
        <v>318.20773829193553</v>
      </c>
      <c r="AW16" s="19">
        <f t="shared" si="7"/>
        <v>230.79999999999998</v>
      </c>
      <c r="AX16" s="19">
        <f t="shared" si="8"/>
        <v>7.2726204304628483</v>
      </c>
      <c r="AY16" s="19">
        <f t="shared" si="9"/>
        <v>0</v>
      </c>
      <c r="AZ16" s="19">
        <f t="shared" si="10"/>
        <v>35.890360814280804</v>
      </c>
      <c r="BA16" s="19">
        <f t="shared" si="11"/>
        <v>0</v>
      </c>
      <c r="BB16" s="19">
        <f t="shared" si="12"/>
        <v>0</v>
      </c>
      <c r="BC16" s="19">
        <f t="shared" si="13"/>
        <v>0</v>
      </c>
      <c r="BD16" s="19">
        <f t="shared" si="14"/>
        <v>0</v>
      </c>
      <c r="BE16" s="19">
        <f t="shared" si="15"/>
        <v>0</v>
      </c>
      <c r="BF16" s="19">
        <f t="shared" si="16"/>
        <v>0</v>
      </c>
      <c r="BG16" s="19">
        <f t="shared" si="17"/>
        <v>0</v>
      </c>
      <c r="BH16" s="19">
        <f t="shared" si="18"/>
        <v>0</v>
      </c>
      <c r="BI16" s="19">
        <f t="shared" si="19"/>
        <v>0</v>
      </c>
      <c r="BJ16" s="19">
        <f t="shared" si="20"/>
        <v>0</v>
      </c>
      <c r="BK16" s="19">
        <f t="shared" si="21"/>
        <v>0</v>
      </c>
      <c r="BL16" s="18"/>
      <c r="BN16" s="17">
        <v>2025</v>
      </c>
      <c r="BO16" s="19">
        <f t="shared" si="39"/>
        <v>0</v>
      </c>
      <c r="BP16" s="19">
        <f t="shared" si="22"/>
        <v>199.57261319823169</v>
      </c>
      <c r="BQ16" s="19">
        <f t="shared" si="23"/>
        <v>341.6</v>
      </c>
      <c r="BR16" s="19">
        <f t="shared" si="24"/>
        <v>318.20773829193553</v>
      </c>
      <c r="BS16" s="19">
        <f t="shared" si="25"/>
        <v>230.79999999999998</v>
      </c>
      <c r="BT16" s="19">
        <f t="shared" si="26"/>
        <v>7.2726204304628483</v>
      </c>
      <c r="BU16" s="19">
        <f t="shared" si="27"/>
        <v>0</v>
      </c>
      <c r="BV16" s="19">
        <f t="shared" si="28"/>
        <v>35.890360814280804</v>
      </c>
      <c r="BW16" s="19">
        <f t="shared" si="29"/>
        <v>0</v>
      </c>
      <c r="BX16" s="19">
        <f t="shared" si="30"/>
        <v>0</v>
      </c>
      <c r="BY16" s="19">
        <f t="shared" si="31"/>
        <v>0</v>
      </c>
      <c r="BZ16" s="19">
        <f t="shared" si="32"/>
        <v>0</v>
      </c>
      <c r="CA16" s="19">
        <f t="shared" si="33"/>
        <v>0</v>
      </c>
      <c r="CB16" s="19">
        <f t="shared" si="34"/>
        <v>0</v>
      </c>
      <c r="CC16" s="19">
        <f t="shared" si="35"/>
        <v>0</v>
      </c>
      <c r="CD16" s="19">
        <f t="shared" si="36"/>
        <v>0</v>
      </c>
      <c r="CE16" s="19">
        <f t="shared" si="37"/>
        <v>0</v>
      </c>
      <c r="CF16" s="18"/>
    </row>
    <row r="17" spans="1:84" x14ac:dyDescent="0.25">
      <c r="A17" s="17">
        <f t="shared" si="40"/>
        <v>2026</v>
      </c>
      <c r="B17" s="19">
        <v>0</v>
      </c>
      <c r="C17" s="19">
        <v>70.172178273005443</v>
      </c>
      <c r="D17" s="19">
        <v>103.24157670252767</v>
      </c>
      <c r="E17" s="19">
        <v>99.929046546467106</v>
      </c>
      <c r="F17" s="19">
        <v>69.754554751005216</v>
      </c>
      <c r="G17" s="19">
        <v>2.1979999999999995</v>
      </c>
      <c r="H17" s="19">
        <v>0</v>
      </c>
      <c r="I17" s="19">
        <v>4.5619499999999995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8"/>
      <c r="W17" s="17">
        <v>2026</v>
      </c>
      <c r="X17" s="19">
        <v>0</v>
      </c>
      <c r="Y17" s="19">
        <v>70.172178273005443</v>
      </c>
      <c r="Z17" s="19">
        <v>103.24157670252767</v>
      </c>
      <c r="AA17" s="19">
        <v>99.929046546467106</v>
      </c>
      <c r="AB17" s="19">
        <v>69.754554751005216</v>
      </c>
      <c r="AC17" s="19">
        <v>2.1979999999999995</v>
      </c>
      <c r="AD17" s="19">
        <v>0</v>
      </c>
      <c r="AE17" s="19">
        <v>4.5619499999999995</v>
      </c>
      <c r="AF17" s="19">
        <v>0</v>
      </c>
      <c r="AG17" s="19">
        <v>0</v>
      </c>
      <c r="AH17" s="19">
        <v>0</v>
      </c>
      <c r="AI17" s="19">
        <v>0</v>
      </c>
      <c r="AJ17" s="19">
        <v>100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8"/>
      <c r="AR17" s="17">
        <v>2026</v>
      </c>
      <c r="AS17" s="19">
        <f t="shared" si="38"/>
        <v>0</v>
      </c>
      <c r="AT17" s="19">
        <f t="shared" si="4"/>
        <v>199.57261319823169</v>
      </c>
      <c r="AU17" s="19">
        <f t="shared" si="5"/>
        <v>341.6</v>
      </c>
      <c r="AV17" s="19">
        <f t="shared" si="6"/>
        <v>318.20773829193553</v>
      </c>
      <c r="AW17" s="19">
        <f t="shared" si="7"/>
        <v>230.79999999999998</v>
      </c>
      <c r="AX17" s="19">
        <f t="shared" si="8"/>
        <v>7.2726204304628483</v>
      </c>
      <c r="AY17" s="19">
        <f t="shared" si="9"/>
        <v>0</v>
      </c>
      <c r="AZ17" s="19">
        <f t="shared" si="10"/>
        <v>35.890360814280804</v>
      </c>
      <c r="BA17" s="19">
        <f t="shared" si="11"/>
        <v>0</v>
      </c>
      <c r="BB17" s="19">
        <f t="shared" si="12"/>
        <v>0</v>
      </c>
      <c r="BC17" s="19">
        <f t="shared" si="13"/>
        <v>0</v>
      </c>
      <c r="BD17" s="19">
        <f t="shared" si="14"/>
        <v>0</v>
      </c>
      <c r="BE17" s="19">
        <f t="shared" si="15"/>
        <v>0</v>
      </c>
      <c r="BF17" s="19">
        <f t="shared" si="16"/>
        <v>0</v>
      </c>
      <c r="BG17" s="19">
        <f t="shared" si="17"/>
        <v>0</v>
      </c>
      <c r="BH17" s="19">
        <f t="shared" si="18"/>
        <v>0</v>
      </c>
      <c r="BI17" s="19">
        <f t="shared" si="19"/>
        <v>0</v>
      </c>
      <c r="BJ17" s="19">
        <f t="shared" si="20"/>
        <v>0</v>
      </c>
      <c r="BK17" s="19">
        <f t="shared" si="21"/>
        <v>0</v>
      </c>
      <c r="BL17" s="18"/>
      <c r="BN17" s="17">
        <v>2026</v>
      </c>
      <c r="BO17" s="19">
        <f t="shared" si="39"/>
        <v>0</v>
      </c>
      <c r="BP17" s="19">
        <f t="shared" si="22"/>
        <v>199.57261319823169</v>
      </c>
      <c r="BQ17" s="19">
        <f t="shared" si="23"/>
        <v>341.6</v>
      </c>
      <c r="BR17" s="19">
        <f t="shared" si="24"/>
        <v>318.20773829193553</v>
      </c>
      <c r="BS17" s="19">
        <f t="shared" si="25"/>
        <v>230.79999999999998</v>
      </c>
      <c r="BT17" s="19">
        <f t="shared" si="26"/>
        <v>7.2726204304628483</v>
      </c>
      <c r="BU17" s="19">
        <f t="shared" si="27"/>
        <v>0</v>
      </c>
      <c r="BV17" s="19">
        <f t="shared" si="28"/>
        <v>35.890360814280804</v>
      </c>
      <c r="BW17" s="19">
        <f t="shared" si="29"/>
        <v>0</v>
      </c>
      <c r="BX17" s="19">
        <f t="shared" si="30"/>
        <v>0</v>
      </c>
      <c r="BY17" s="19">
        <f t="shared" si="31"/>
        <v>0</v>
      </c>
      <c r="BZ17" s="19">
        <f t="shared" si="32"/>
        <v>0</v>
      </c>
      <c r="CA17" s="19">
        <f t="shared" si="33"/>
        <v>100</v>
      </c>
      <c r="CB17" s="19">
        <f t="shared" si="34"/>
        <v>0</v>
      </c>
      <c r="CC17" s="19">
        <f t="shared" si="35"/>
        <v>0</v>
      </c>
      <c r="CD17" s="19">
        <f t="shared" si="36"/>
        <v>0</v>
      </c>
      <c r="CE17" s="19">
        <f t="shared" si="37"/>
        <v>0</v>
      </c>
      <c r="CF17" s="18"/>
    </row>
    <row r="18" spans="1:84" x14ac:dyDescent="0.25">
      <c r="A18" s="17">
        <f t="shared" si="40"/>
        <v>2027</v>
      </c>
      <c r="B18" s="19">
        <v>0</v>
      </c>
      <c r="C18" s="19">
        <v>70.172178273005443</v>
      </c>
      <c r="D18" s="19">
        <v>103.24157670252767</v>
      </c>
      <c r="E18" s="19">
        <v>99.929046546467106</v>
      </c>
      <c r="F18" s="19">
        <v>69.754554751005216</v>
      </c>
      <c r="G18" s="19">
        <v>2.1979999999999995</v>
      </c>
      <c r="H18" s="19">
        <v>0</v>
      </c>
      <c r="I18" s="19">
        <v>4.5619499999999995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8"/>
      <c r="W18" s="17">
        <v>2027</v>
      </c>
      <c r="X18" s="19">
        <v>0</v>
      </c>
      <c r="Y18" s="19">
        <v>70.172178273005443</v>
      </c>
      <c r="Z18" s="19">
        <v>103.24157670252767</v>
      </c>
      <c r="AA18" s="19">
        <v>99.929046546467106</v>
      </c>
      <c r="AB18" s="19">
        <v>69.754554751005216</v>
      </c>
      <c r="AC18" s="19">
        <v>2.1979999999999995</v>
      </c>
      <c r="AD18" s="19">
        <v>0</v>
      </c>
      <c r="AE18" s="19">
        <v>4.5619499999999995</v>
      </c>
      <c r="AF18" s="19">
        <v>0</v>
      </c>
      <c r="AG18" s="19">
        <v>0</v>
      </c>
      <c r="AH18" s="19">
        <v>0</v>
      </c>
      <c r="AI18" s="19">
        <v>0</v>
      </c>
      <c r="AJ18" s="19">
        <v>100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8"/>
      <c r="AR18" s="17">
        <v>2027</v>
      </c>
      <c r="AS18" s="19">
        <f t="shared" si="38"/>
        <v>0</v>
      </c>
      <c r="AT18" s="19">
        <f t="shared" si="4"/>
        <v>199.57261319823169</v>
      </c>
      <c r="AU18" s="19">
        <f t="shared" si="5"/>
        <v>341.6</v>
      </c>
      <c r="AV18" s="19">
        <f t="shared" si="6"/>
        <v>318.20773829193553</v>
      </c>
      <c r="AW18" s="19">
        <f t="shared" si="7"/>
        <v>230.79999999999998</v>
      </c>
      <c r="AX18" s="19">
        <f t="shared" si="8"/>
        <v>7.2726204304628483</v>
      </c>
      <c r="AY18" s="19">
        <f t="shared" si="9"/>
        <v>0</v>
      </c>
      <c r="AZ18" s="19">
        <f t="shared" si="10"/>
        <v>35.890360814280804</v>
      </c>
      <c r="BA18" s="19">
        <f t="shared" si="11"/>
        <v>0</v>
      </c>
      <c r="BB18" s="19">
        <f t="shared" si="12"/>
        <v>0</v>
      </c>
      <c r="BC18" s="19">
        <f t="shared" si="13"/>
        <v>0</v>
      </c>
      <c r="BD18" s="19">
        <f t="shared" si="14"/>
        <v>0</v>
      </c>
      <c r="BE18" s="19">
        <f t="shared" si="15"/>
        <v>0</v>
      </c>
      <c r="BF18" s="19">
        <f t="shared" si="16"/>
        <v>0</v>
      </c>
      <c r="BG18" s="19">
        <f t="shared" si="17"/>
        <v>0</v>
      </c>
      <c r="BH18" s="19">
        <f t="shared" si="18"/>
        <v>0</v>
      </c>
      <c r="BI18" s="19">
        <f t="shared" si="19"/>
        <v>0</v>
      </c>
      <c r="BJ18" s="19">
        <f t="shared" si="20"/>
        <v>0</v>
      </c>
      <c r="BK18" s="19">
        <f t="shared" si="21"/>
        <v>0</v>
      </c>
      <c r="BL18" s="18"/>
      <c r="BN18" s="17">
        <v>2027</v>
      </c>
      <c r="BO18" s="19">
        <f t="shared" si="39"/>
        <v>0</v>
      </c>
      <c r="BP18" s="19">
        <f t="shared" si="22"/>
        <v>199.57261319823169</v>
      </c>
      <c r="BQ18" s="19">
        <f t="shared" si="23"/>
        <v>341.6</v>
      </c>
      <c r="BR18" s="19">
        <f t="shared" si="24"/>
        <v>318.20773829193553</v>
      </c>
      <c r="BS18" s="19">
        <f t="shared" si="25"/>
        <v>230.79999999999998</v>
      </c>
      <c r="BT18" s="19">
        <f t="shared" si="26"/>
        <v>7.2726204304628483</v>
      </c>
      <c r="BU18" s="19">
        <f t="shared" si="27"/>
        <v>0</v>
      </c>
      <c r="BV18" s="19">
        <f t="shared" si="28"/>
        <v>35.890360814280804</v>
      </c>
      <c r="BW18" s="19">
        <f t="shared" si="29"/>
        <v>0</v>
      </c>
      <c r="BX18" s="19">
        <f t="shared" si="30"/>
        <v>0</v>
      </c>
      <c r="BY18" s="19">
        <f t="shared" si="31"/>
        <v>0</v>
      </c>
      <c r="BZ18" s="19">
        <f t="shared" si="32"/>
        <v>0</v>
      </c>
      <c r="CA18" s="19">
        <f t="shared" si="33"/>
        <v>100</v>
      </c>
      <c r="CB18" s="19">
        <f t="shared" si="34"/>
        <v>0</v>
      </c>
      <c r="CC18" s="19">
        <f t="shared" si="35"/>
        <v>0</v>
      </c>
      <c r="CD18" s="19">
        <f t="shared" si="36"/>
        <v>0</v>
      </c>
      <c r="CE18" s="19">
        <f t="shared" si="37"/>
        <v>0</v>
      </c>
      <c r="CF18" s="18"/>
    </row>
    <row r="19" spans="1:84" x14ac:dyDescent="0.25">
      <c r="A19" s="17">
        <f t="shared" si="40"/>
        <v>2028</v>
      </c>
      <c r="B19" s="19">
        <v>0</v>
      </c>
      <c r="C19" s="19">
        <v>70.172178273005443</v>
      </c>
      <c r="D19" s="19">
        <v>103.24157670252767</v>
      </c>
      <c r="E19" s="19">
        <v>99.929046546467106</v>
      </c>
      <c r="F19" s="19">
        <v>69.754554751005216</v>
      </c>
      <c r="G19" s="19">
        <v>2.1979999999999995</v>
      </c>
      <c r="H19" s="19">
        <v>0</v>
      </c>
      <c r="I19" s="19">
        <v>4.5619499999999995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8"/>
      <c r="W19" s="17">
        <v>2028</v>
      </c>
      <c r="X19" s="19">
        <v>0</v>
      </c>
      <c r="Y19" s="19">
        <v>70.172178273005443</v>
      </c>
      <c r="Z19" s="19">
        <v>103.24157670252767</v>
      </c>
      <c r="AA19" s="19">
        <v>99.929046546467106</v>
      </c>
      <c r="AB19" s="19">
        <v>69.754554751005216</v>
      </c>
      <c r="AC19" s="19">
        <v>2.1979999999999995</v>
      </c>
      <c r="AD19" s="19">
        <v>0</v>
      </c>
      <c r="AE19" s="19">
        <v>4.5619499999999995</v>
      </c>
      <c r="AF19" s="19">
        <v>0</v>
      </c>
      <c r="AG19" s="19">
        <v>0</v>
      </c>
      <c r="AH19" s="19">
        <v>0</v>
      </c>
      <c r="AI19" s="19">
        <v>0</v>
      </c>
      <c r="AJ19" s="19">
        <v>100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8"/>
      <c r="AR19" s="17">
        <v>2028</v>
      </c>
      <c r="AS19" s="19">
        <f t="shared" si="38"/>
        <v>0</v>
      </c>
      <c r="AT19" s="19">
        <f t="shared" si="4"/>
        <v>199.57261319823169</v>
      </c>
      <c r="AU19" s="19">
        <f t="shared" si="5"/>
        <v>341.6</v>
      </c>
      <c r="AV19" s="19">
        <f t="shared" si="6"/>
        <v>318.20773829193553</v>
      </c>
      <c r="AW19" s="19">
        <f t="shared" si="7"/>
        <v>230.79999999999998</v>
      </c>
      <c r="AX19" s="19">
        <f t="shared" si="8"/>
        <v>7.2726204304628483</v>
      </c>
      <c r="AY19" s="19">
        <f t="shared" si="9"/>
        <v>0</v>
      </c>
      <c r="AZ19" s="19">
        <f t="shared" si="10"/>
        <v>35.890360814280804</v>
      </c>
      <c r="BA19" s="19">
        <f t="shared" si="11"/>
        <v>0</v>
      </c>
      <c r="BB19" s="19">
        <f t="shared" si="12"/>
        <v>0</v>
      </c>
      <c r="BC19" s="19">
        <f t="shared" si="13"/>
        <v>0</v>
      </c>
      <c r="BD19" s="19">
        <f t="shared" si="14"/>
        <v>0</v>
      </c>
      <c r="BE19" s="19">
        <f t="shared" si="15"/>
        <v>0</v>
      </c>
      <c r="BF19" s="19">
        <f t="shared" si="16"/>
        <v>0</v>
      </c>
      <c r="BG19" s="19">
        <f t="shared" si="17"/>
        <v>0</v>
      </c>
      <c r="BH19" s="19">
        <f t="shared" si="18"/>
        <v>0</v>
      </c>
      <c r="BI19" s="19">
        <f t="shared" si="19"/>
        <v>0</v>
      </c>
      <c r="BJ19" s="19">
        <f t="shared" si="20"/>
        <v>0</v>
      </c>
      <c r="BK19" s="19">
        <f t="shared" si="21"/>
        <v>0</v>
      </c>
      <c r="BL19" s="18"/>
      <c r="BN19" s="17">
        <v>2028</v>
      </c>
      <c r="BO19" s="19">
        <f t="shared" si="39"/>
        <v>0</v>
      </c>
      <c r="BP19" s="19">
        <f t="shared" si="22"/>
        <v>199.57261319823169</v>
      </c>
      <c r="BQ19" s="19">
        <f t="shared" si="23"/>
        <v>341.6</v>
      </c>
      <c r="BR19" s="19">
        <f t="shared" si="24"/>
        <v>318.20773829193553</v>
      </c>
      <c r="BS19" s="19">
        <f t="shared" si="25"/>
        <v>230.79999999999998</v>
      </c>
      <c r="BT19" s="19">
        <f t="shared" si="26"/>
        <v>7.2726204304628483</v>
      </c>
      <c r="BU19" s="19">
        <f t="shared" si="27"/>
        <v>0</v>
      </c>
      <c r="BV19" s="19">
        <f t="shared" si="28"/>
        <v>35.890360814280804</v>
      </c>
      <c r="BW19" s="19">
        <f t="shared" si="29"/>
        <v>0</v>
      </c>
      <c r="BX19" s="19">
        <f t="shared" si="30"/>
        <v>0</v>
      </c>
      <c r="BY19" s="19">
        <f t="shared" si="31"/>
        <v>0</v>
      </c>
      <c r="BZ19" s="19">
        <f t="shared" si="32"/>
        <v>0</v>
      </c>
      <c r="CA19" s="19">
        <f t="shared" si="33"/>
        <v>100</v>
      </c>
      <c r="CB19" s="19">
        <f t="shared" si="34"/>
        <v>0</v>
      </c>
      <c r="CC19" s="19">
        <f t="shared" si="35"/>
        <v>0</v>
      </c>
      <c r="CD19" s="19">
        <f t="shared" si="36"/>
        <v>0</v>
      </c>
      <c r="CE19" s="19">
        <f t="shared" si="37"/>
        <v>0</v>
      </c>
      <c r="CF19" s="18"/>
    </row>
    <row r="20" spans="1:84" x14ac:dyDescent="0.25">
      <c r="A20" s="17">
        <f t="shared" si="40"/>
        <v>2029</v>
      </c>
      <c r="B20" s="19">
        <v>0</v>
      </c>
      <c r="C20" s="19">
        <v>70.172178273005443</v>
      </c>
      <c r="D20" s="19">
        <v>103.24157670252767</v>
      </c>
      <c r="E20" s="19">
        <v>99.929046546467106</v>
      </c>
      <c r="F20" s="19">
        <v>69.754554751005216</v>
      </c>
      <c r="G20" s="19">
        <v>2.1979999999999995</v>
      </c>
      <c r="H20" s="19">
        <v>0</v>
      </c>
      <c r="I20" s="19">
        <v>4.5619499999999995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8"/>
      <c r="W20" s="17">
        <v>2029</v>
      </c>
      <c r="X20" s="19">
        <v>0</v>
      </c>
      <c r="Y20" s="19">
        <v>70.172178273005443</v>
      </c>
      <c r="Z20" s="19">
        <v>103.24157670252767</v>
      </c>
      <c r="AA20" s="19">
        <v>99.929046546467106</v>
      </c>
      <c r="AB20" s="19">
        <v>69.754554751005216</v>
      </c>
      <c r="AC20" s="19">
        <v>2.1979999999999995</v>
      </c>
      <c r="AD20" s="19">
        <v>0</v>
      </c>
      <c r="AE20" s="19">
        <v>4.5619499999999995</v>
      </c>
      <c r="AF20" s="19">
        <v>0</v>
      </c>
      <c r="AG20" s="19">
        <v>0</v>
      </c>
      <c r="AH20" s="19">
        <v>0</v>
      </c>
      <c r="AI20" s="19">
        <v>0</v>
      </c>
      <c r="AJ20" s="19">
        <v>100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8"/>
      <c r="AR20" s="17">
        <v>2029</v>
      </c>
      <c r="AS20" s="19">
        <f t="shared" si="38"/>
        <v>0</v>
      </c>
      <c r="AT20" s="19">
        <f t="shared" si="4"/>
        <v>199.57261319823169</v>
      </c>
      <c r="AU20" s="19">
        <f t="shared" si="5"/>
        <v>341.6</v>
      </c>
      <c r="AV20" s="19">
        <f t="shared" si="6"/>
        <v>318.20773829193553</v>
      </c>
      <c r="AW20" s="19">
        <f t="shared" si="7"/>
        <v>230.79999999999998</v>
      </c>
      <c r="AX20" s="19">
        <f t="shared" si="8"/>
        <v>7.2726204304628483</v>
      </c>
      <c r="AY20" s="19">
        <f t="shared" si="9"/>
        <v>0</v>
      </c>
      <c r="AZ20" s="19">
        <f t="shared" si="10"/>
        <v>35.890360814280804</v>
      </c>
      <c r="BA20" s="19">
        <f t="shared" si="11"/>
        <v>0</v>
      </c>
      <c r="BB20" s="19">
        <f t="shared" si="12"/>
        <v>0</v>
      </c>
      <c r="BC20" s="19">
        <f t="shared" si="13"/>
        <v>0</v>
      </c>
      <c r="BD20" s="19">
        <f t="shared" si="14"/>
        <v>0</v>
      </c>
      <c r="BE20" s="19">
        <f t="shared" si="15"/>
        <v>0</v>
      </c>
      <c r="BF20" s="19">
        <f t="shared" si="16"/>
        <v>0</v>
      </c>
      <c r="BG20" s="19">
        <f t="shared" si="17"/>
        <v>0</v>
      </c>
      <c r="BH20" s="19">
        <f t="shared" si="18"/>
        <v>0</v>
      </c>
      <c r="BI20" s="19">
        <f t="shared" si="19"/>
        <v>0</v>
      </c>
      <c r="BJ20" s="19">
        <f t="shared" si="20"/>
        <v>0</v>
      </c>
      <c r="BK20" s="19">
        <f t="shared" si="21"/>
        <v>0</v>
      </c>
      <c r="BL20" s="18"/>
      <c r="BN20" s="17">
        <v>2029</v>
      </c>
      <c r="BO20" s="19">
        <f t="shared" si="39"/>
        <v>0</v>
      </c>
      <c r="BP20" s="19">
        <f t="shared" si="22"/>
        <v>199.57261319823169</v>
      </c>
      <c r="BQ20" s="19">
        <f t="shared" si="23"/>
        <v>341.6</v>
      </c>
      <c r="BR20" s="19">
        <f t="shared" si="24"/>
        <v>318.20773829193553</v>
      </c>
      <c r="BS20" s="19">
        <f t="shared" si="25"/>
        <v>230.79999999999998</v>
      </c>
      <c r="BT20" s="19">
        <f t="shared" si="26"/>
        <v>7.2726204304628483</v>
      </c>
      <c r="BU20" s="19">
        <f t="shared" si="27"/>
        <v>0</v>
      </c>
      <c r="BV20" s="19">
        <f t="shared" si="28"/>
        <v>35.890360814280804</v>
      </c>
      <c r="BW20" s="19">
        <f t="shared" si="29"/>
        <v>0</v>
      </c>
      <c r="BX20" s="19">
        <f t="shared" si="30"/>
        <v>0</v>
      </c>
      <c r="BY20" s="19">
        <f t="shared" si="31"/>
        <v>0</v>
      </c>
      <c r="BZ20" s="19">
        <f t="shared" si="32"/>
        <v>0</v>
      </c>
      <c r="CA20" s="19">
        <f t="shared" si="33"/>
        <v>100</v>
      </c>
      <c r="CB20" s="19">
        <f t="shared" si="34"/>
        <v>0</v>
      </c>
      <c r="CC20" s="19">
        <f t="shared" si="35"/>
        <v>0</v>
      </c>
      <c r="CD20" s="19">
        <f t="shared" si="36"/>
        <v>0</v>
      </c>
      <c r="CE20" s="19">
        <f t="shared" si="37"/>
        <v>0</v>
      </c>
      <c r="CF20" s="18"/>
    </row>
    <row r="21" spans="1:84" x14ac:dyDescent="0.25">
      <c r="A21" s="17">
        <f t="shared" si="40"/>
        <v>2030</v>
      </c>
      <c r="B21" s="19">
        <v>0</v>
      </c>
      <c r="C21" s="19">
        <v>70.172178273005443</v>
      </c>
      <c r="D21" s="19">
        <v>103.24157670252767</v>
      </c>
      <c r="E21" s="19">
        <v>99.929046546467106</v>
      </c>
      <c r="F21" s="19">
        <v>69.754554751005216</v>
      </c>
      <c r="G21" s="19">
        <v>2.1979999999999995</v>
      </c>
      <c r="H21" s="19">
        <v>0</v>
      </c>
      <c r="I21" s="19">
        <v>4.5619499999999995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8"/>
      <c r="W21" s="17">
        <v>2030</v>
      </c>
      <c r="X21" s="19">
        <v>0</v>
      </c>
      <c r="Y21" s="19">
        <v>70.172178273005443</v>
      </c>
      <c r="Z21" s="19">
        <v>103.24157670252767</v>
      </c>
      <c r="AA21" s="19">
        <v>99.929046546467106</v>
      </c>
      <c r="AB21" s="19">
        <v>69.754554751005216</v>
      </c>
      <c r="AC21" s="19">
        <v>2.1979999999999995</v>
      </c>
      <c r="AD21" s="19">
        <v>0</v>
      </c>
      <c r="AE21" s="19">
        <v>4.5619499999999995</v>
      </c>
      <c r="AF21" s="19">
        <v>0</v>
      </c>
      <c r="AG21" s="19">
        <v>0</v>
      </c>
      <c r="AH21" s="19">
        <v>0</v>
      </c>
      <c r="AI21" s="19">
        <v>0</v>
      </c>
      <c r="AJ21" s="19">
        <v>100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8"/>
      <c r="AR21" s="17">
        <v>2030</v>
      </c>
      <c r="AS21" s="19">
        <f t="shared" si="38"/>
        <v>0</v>
      </c>
      <c r="AT21" s="19">
        <f t="shared" si="4"/>
        <v>199.57261319823169</v>
      </c>
      <c r="AU21" s="19">
        <f t="shared" si="5"/>
        <v>341.6</v>
      </c>
      <c r="AV21" s="19">
        <f t="shared" si="6"/>
        <v>318.20773829193553</v>
      </c>
      <c r="AW21" s="19">
        <f t="shared" si="7"/>
        <v>230.79999999999998</v>
      </c>
      <c r="AX21" s="19">
        <f t="shared" si="8"/>
        <v>7.2726204304628483</v>
      </c>
      <c r="AY21" s="19">
        <f t="shared" si="9"/>
        <v>0</v>
      </c>
      <c r="AZ21" s="19">
        <f t="shared" si="10"/>
        <v>35.890360814280804</v>
      </c>
      <c r="BA21" s="19">
        <f t="shared" si="11"/>
        <v>0</v>
      </c>
      <c r="BB21" s="19">
        <f t="shared" si="12"/>
        <v>0</v>
      </c>
      <c r="BC21" s="19">
        <f t="shared" si="13"/>
        <v>0</v>
      </c>
      <c r="BD21" s="19">
        <f t="shared" si="14"/>
        <v>0</v>
      </c>
      <c r="BE21" s="19">
        <f t="shared" si="15"/>
        <v>0</v>
      </c>
      <c r="BF21" s="19">
        <f t="shared" si="16"/>
        <v>0</v>
      </c>
      <c r="BG21" s="19">
        <f t="shared" si="17"/>
        <v>0</v>
      </c>
      <c r="BH21" s="19">
        <f t="shared" si="18"/>
        <v>0</v>
      </c>
      <c r="BI21" s="19">
        <f t="shared" si="19"/>
        <v>0</v>
      </c>
      <c r="BJ21" s="19">
        <f t="shared" si="20"/>
        <v>0</v>
      </c>
      <c r="BK21" s="19">
        <f t="shared" si="21"/>
        <v>0</v>
      </c>
      <c r="BL21" s="18"/>
      <c r="BN21" s="17">
        <v>2030</v>
      </c>
      <c r="BO21" s="19">
        <f t="shared" si="39"/>
        <v>0</v>
      </c>
      <c r="BP21" s="19">
        <f t="shared" si="22"/>
        <v>199.57261319823169</v>
      </c>
      <c r="BQ21" s="19">
        <f t="shared" si="23"/>
        <v>341.6</v>
      </c>
      <c r="BR21" s="19">
        <f t="shared" si="24"/>
        <v>318.20773829193553</v>
      </c>
      <c r="BS21" s="19">
        <f t="shared" si="25"/>
        <v>230.79999999999998</v>
      </c>
      <c r="BT21" s="19">
        <f t="shared" si="26"/>
        <v>7.2726204304628483</v>
      </c>
      <c r="BU21" s="19">
        <f t="shared" si="27"/>
        <v>0</v>
      </c>
      <c r="BV21" s="19">
        <f t="shared" si="28"/>
        <v>35.890360814280804</v>
      </c>
      <c r="BW21" s="19">
        <f t="shared" si="29"/>
        <v>0</v>
      </c>
      <c r="BX21" s="19">
        <f t="shared" si="30"/>
        <v>0</v>
      </c>
      <c r="BY21" s="19">
        <f t="shared" si="31"/>
        <v>0</v>
      </c>
      <c r="BZ21" s="19">
        <f t="shared" si="32"/>
        <v>0</v>
      </c>
      <c r="CA21" s="19">
        <f t="shared" si="33"/>
        <v>100</v>
      </c>
      <c r="CB21" s="19">
        <f t="shared" si="34"/>
        <v>0</v>
      </c>
      <c r="CC21" s="19">
        <f t="shared" si="35"/>
        <v>0</v>
      </c>
      <c r="CD21" s="19">
        <f t="shared" si="36"/>
        <v>0</v>
      </c>
      <c r="CE21" s="19">
        <f t="shared" si="37"/>
        <v>0</v>
      </c>
      <c r="CF21" s="18"/>
    </row>
    <row r="22" spans="1:84" x14ac:dyDescent="0.25">
      <c r="A22" s="17">
        <f t="shared" si="40"/>
        <v>2031</v>
      </c>
      <c r="B22" s="19">
        <v>0</v>
      </c>
      <c r="C22" s="19">
        <v>70.172178273005443</v>
      </c>
      <c r="D22" s="19">
        <v>103.24157670252767</v>
      </c>
      <c r="E22" s="19">
        <v>99.929046546467106</v>
      </c>
      <c r="F22" s="19">
        <v>69.754554751005216</v>
      </c>
      <c r="G22" s="19">
        <v>2.1979999999999995</v>
      </c>
      <c r="H22" s="19">
        <v>0</v>
      </c>
      <c r="I22" s="19">
        <v>4.5619499999999995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8"/>
      <c r="W22" s="17">
        <v>2031</v>
      </c>
      <c r="X22" s="19">
        <v>0</v>
      </c>
      <c r="Y22" s="19">
        <v>70.172178273005443</v>
      </c>
      <c r="Z22" s="19">
        <v>103.24157670252767</v>
      </c>
      <c r="AA22" s="19">
        <v>99.929046546467106</v>
      </c>
      <c r="AB22" s="19">
        <v>69.754554751005216</v>
      </c>
      <c r="AC22" s="19">
        <v>2.1979999999999995</v>
      </c>
      <c r="AD22" s="19">
        <v>0</v>
      </c>
      <c r="AE22" s="19">
        <v>4.5619499999999995</v>
      </c>
      <c r="AF22" s="19">
        <v>0</v>
      </c>
      <c r="AG22" s="19">
        <v>0</v>
      </c>
      <c r="AH22" s="19">
        <v>0</v>
      </c>
      <c r="AI22" s="19">
        <v>0</v>
      </c>
      <c r="AJ22" s="19">
        <v>100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8"/>
      <c r="AR22" s="17">
        <v>2031</v>
      </c>
      <c r="AS22" s="19">
        <f t="shared" si="38"/>
        <v>0</v>
      </c>
      <c r="AT22" s="19">
        <f t="shared" si="4"/>
        <v>199.57261319823169</v>
      </c>
      <c r="AU22" s="19">
        <f t="shared" si="5"/>
        <v>341.6</v>
      </c>
      <c r="AV22" s="19">
        <f t="shared" si="6"/>
        <v>318.20773829193553</v>
      </c>
      <c r="AW22" s="19">
        <f t="shared" si="7"/>
        <v>230.79999999999998</v>
      </c>
      <c r="AX22" s="19">
        <f t="shared" si="8"/>
        <v>7.2726204304628483</v>
      </c>
      <c r="AY22" s="19">
        <f t="shared" si="9"/>
        <v>0</v>
      </c>
      <c r="AZ22" s="19">
        <f t="shared" si="10"/>
        <v>35.890360814280804</v>
      </c>
      <c r="BA22" s="19">
        <f t="shared" si="11"/>
        <v>0</v>
      </c>
      <c r="BB22" s="19">
        <f t="shared" si="12"/>
        <v>0</v>
      </c>
      <c r="BC22" s="19">
        <f t="shared" si="13"/>
        <v>0</v>
      </c>
      <c r="BD22" s="19">
        <f t="shared" si="14"/>
        <v>0</v>
      </c>
      <c r="BE22" s="19">
        <f t="shared" si="15"/>
        <v>0</v>
      </c>
      <c r="BF22" s="19">
        <f t="shared" si="16"/>
        <v>0</v>
      </c>
      <c r="BG22" s="19">
        <f t="shared" si="17"/>
        <v>0</v>
      </c>
      <c r="BH22" s="19">
        <f t="shared" si="18"/>
        <v>0</v>
      </c>
      <c r="BI22" s="19">
        <f t="shared" si="19"/>
        <v>0</v>
      </c>
      <c r="BJ22" s="19">
        <f t="shared" si="20"/>
        <v>0</v>
      </c>
      <c r="BK22" s="19">
        <f t="shared" si="21"/>
        <v>0</v>
      </c>
      <c r="BL22" s="18"/>
      <c r="BN22" s="17">
        <v>2031</v>
      </c>
      <c r="BO22" s="19">
        <f t="shared" si="39"/>
        <v>0</v>
      </c>
      <c r="BP22" s="19">
        <f t="shared" si="22"/>
        <v>199.57261319823169</v>
      </c>
      <c r="BQ22" s="19">
        <f t="shared" si="23"/>
        <v>341.6</v>
      </c>
      <c r="BR22" s="19">
        <f t="shared" si="24"/>
        <v>318.20773829193553</v>
      </c>
      <c r="BS22" s="19">
        <f t="shared" si="25"/>
        <v>230.79999999999998</v>
      </c>
      <c r="BT22" s="19">
        <f t="shared" si="26"/>
        <v>7.2726204304628483</v>
      </c>
      <c r="BU22" s="19">
        <f t="shared" si="27"/>
        <v>0</v>
      </c>
      <c r="BV22" s="19">
        <f t="shared" si="28"/>
        <v>35.890360814280804</v>
      </c>
      <c r="BW22" s="19">
        <f t="shared" si="29"/>
        <v>0</v>
      </c>
      <c r="BX22" s="19">
        <f t="shared" si="30"/>
        <v>0</v>
      </c>
      <c r="BY22" s="19">
        <f t="shared" si="31"/>
        <v>0</v>
      </c>
      <c r="BZ22" s="19">
        <f t="shared" si="32"/>
        <v>0</v>
      </c>
      <c r="CA22" s="19">
        <f t="shared" si="33"/>
        <v>100</v>
      </c>
      <c r="CB22" s="19">
        <f t="shared" si="34"/>
        <v>0</v>
      </c>
      <c r="CC22" s="19">
        <f t="shared" si="35"/>
        <v>0</v>
      </c>
      <c r="CD22" s="19">
        <f t="shared" si="36"/>
        <v>0</v>
      </c>
      <c r="CE22" s="19">
        <f t="shared" si="37"/>
        <v>0</v>
      </c>
      <c r="CF22" s="18"/>
    </row>
    <row r="23" spans="1:84" x14ac:dyDescent="0.25">
      <c r="A23" s="17">
        <f t="shared" si="40"/>
        <v>2032</v>
      </c>
      <c r="B23" s="19">
        <v>0</v>
      </c>
      <c r="C23" s="19">
        <v>70.172178273005443</v>
      </c>
      <c r="D23" s="19">
        <v>103.24157670252767</v>
      </c>
      <c r="E23" s="19">
        <v>99.929046546467106</v>
      </c>
      <c r="F23" s="19">
        <v>69.754554751005216</v>
      </c>
      <c r="G23" s="19">
        <v>2.1979999999999995</v>
      </c>
      <c r="H23" s="19">
        <v>0</v>
      </c>
      <c r="I23" s="19">
        <v>4.5619499999999995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8"/>
      <c r="W23" s="17">
        <v>2032</v>
      </c>
      <c r="X23" s="19">
        <v>0</v>
      </c>
      <c r="Y23" s="19">
        <v>70.172178273005443</v>
      </c>
      <c r="Z23" s="19">
        <v>103.24157670252767</v>
      </c>
      <c r="AA23" s="19">
        <v>99.929046546467106</v>
      </c>
      <c r="AB23" s="19">
        <v>69.754554751005216</v>
      </c>
      <c r="AC23" s="19">
        <v>2.1979999999999995</v>
      </c>
      <c r="AD23" s="19">
        <v>0</v>
      </c>
      <c r="AE23" s="19">
        <v>4.5619499999999995</v>
      </c>
      <c r="AF23" s="19">
        <v>0</v>
      </c>
      <c r="AG23" s="19">
        <v>0</v>
      </c>
      <c r="AH23" s="19">
        <v>0</v>
      </c>
      <c r="AI23" s="19">
        <v>0</v>
      </c>
      <c r="AJ23" s="19">
        <v>100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8"/>
      <c r="AR23" s="17">
        <v>2032</v>
      </c>
      <c r="AS23" s="19">
        <f t="shared" si="38"/>
        <v>0</v>
      </c>
      <c r="AT23" s="19">
        <f t="shared" si="4"/>
        <v>199.57261319823169</v>
      </c>
      <c r="AU23" s="19">
        <f t="shared" si="5"/>
        <v>341.6</v>
      </c>
      <c r="AV23" s="19">
        <f t="shared" si="6"/>
        <v>318.20773829193553</v>
      </c>
      <c r="AW23" s="19">
        <f t="shared" si="7"/>
        <v>230.79999999999998</v>
      </c>
      <c r="AX23" s="19">
        <f t="shared" si="8"/>
        <v>7.2726204304628483</v>
      </c>
      <c r="AY23" s="19">
        <f t="shared" si="9"/>
        <v>0</v>
      </c>
      <c r="AZ23" s="19">
        <f t="shared" si="10"/>
        <v>35.890360814280804</v>
      </c>
      <c r="BA23" s="19">
        <f t="shared" si="11"/>
        <v>0</v>
      </c>
      <c r="BB23" s="19">
        <f t="shared" si="12"/>
        <v>0</v>
      </c>
      <c r="BC23" s="19">
        <f t="shared" si="13"/>
        <v>0</v>
      </c>
      <c r="BD23" s="19">
        <f t="shared" si="14"/>
        <v>0</v>
      </c>
      <c r="BE23" s="19">
        <f t="shared" si="15"/>
        <v>0</v>
      </c>
      <c r="BF23" s="19">
        <f t="shared" si="16"/>
        <v>0</v>
      </c>
      <c r="BG23" s="19">
        <f t="shared" si="17"/>
        <v>0</v>
      </c>
      <c r="BH23" s="19">
        <f t="shared" si="18"/>
        <v>0</v>
      </c>
      <c r="BI23" s="19">
        <f t="shared" si="19"/>
        <v>0</v>
      </c>
      <c r="BJ23" s="19">
        <f t="shared" si="20"/>
        <v>0</v>
      </c>
      <c r="BK23" s="19">
        <f t="shared" si="21"/>
        <v>0</v>
      </c>
      <c r="BL23" s="18"/>
      <c r="BN23" s="17">
        <v>2032</v>
      </c>
      <c r="BO23" s="19">
        <f t="shared" si="39"/>
        <v>0</v>
      </c>
      <c r="BP23" s="19">
        <f t="shared" si="22"/>
        <v>199.57261319823169</v>
      </c>
      <c r="BQ23" s="19">
        <f t="shared" si="23"/>
        <v>341.6</v>
      </c>
      <c r="BR23" s="19">
        <f t="shared" si="24"/>
        <v>318.20773829193553</v>
      </c>
      <c r="BS23" s="19">
        <f t="shared" si="25"/>
        <v>230.79999999999998</v>
      </c>
      <c r="BT23" s="19">
        <f t="shared" si="26"/>
        <v>7.2726204304628483</v>
      </c>
      <c r="BU23" s="19">
        <f t="shared" si="27"/>
        <v>0</v>
      </c>
      <c r="BV23" s="19">
        <f t="shared" si="28"/>
        <v>35.890360814280804</v>
      </c>
      <c r="BW23" s="19">
        <f t="shared" si="29"/>
        <v>0</v>
      </c>
      <c r="BX23" s="19">
        <f t="shared" si="30"/>
        <v>0</v>
      </c>
      <c r="BY23" s="19">
        <f t="shared" si="31"/>
        <v>0</v>
      </c>
      <c r="BZ23" s="19">
        <f t="shared" si="32"/>
        <v>0</v>
      </c>
      <c r="CA23" s="19">
        <f t="shared" si="33"/>
        <v>100</v>
      </c>
      <c r="CB23" s="19">
        <f t="shared" si="34"/>
        <v>0</v>
      </c>
      <c r="CC23" s="19">
        <f t="shared" si="35"/>
        <v>0</v>
      </c>
      <c r="CD23" s="19">
        <f t="shared" si="36"/>
        <v>0</v>
      </c>
      <c r="CE23" s="19">
        <f t="shared" si="37"/>
        <v>0</v>
      </c>
      <c r="CF23" s="18"/>
    </row>
    <row r="24" spans="1:84" x14ac:dyDescent="0.25">
      <c r="A24" s="17">
        <f t="shared" si="40"/>
        <v>2033</v>
      </c>
      <c r="B24" s="19">
        <v>0</v>
      </c>
      <c r="C24" s="19">
        <v>70.172178273005443</v>
      </c>
      <c r="D24" s="19">
        <v>103.24157670252767</v>
      </c>
      <c r="E24" s="19">
        <v>99.929046546467106</v>
      </c>
      <c r="F24" s="19">
        <v>69.754554751005216</v>
      </c>
      <c r="G24" s="19">
        <v>2.1979999999999995</v>
      </c>
      <c r="H24" s="19">
        <v>0</v>
      </c>
      <c r="I24" s="19">
        <v>4.5619499999999995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8"/>
      <c r="W24" s="17">
        <v>2033</v>
      </c>
      <c r="X24" s="19">
        <v>0</v>
      </c>
      <c r="Y24" s="19">
        <v>70.172178273005443</v>
      </c>
      <c r="Z24" s="19">
        <v>103.24157670252767</v>
      </c>
      <c r="AA24" s="19">
        <v>99.929046546467106</v>
      </c>
      <c r="AB24" s="19">
        <v>69.754554751005216</v>
      </c>
      <c r="AC24" s="19">
        <v>2.1979999999999995</v>
      </c>
      <c r="AD24" s="19">
        <v>0</v>
      </c>
      <c r="AE24" s="19">
        <v>4.5619499999999995</v>
      </c>
      <c r="AF24" s="19">
        <v>0</v>
      </c>
      <c r="AG24" s="19">
        <v>0</v>
      </c>
      <c r="AH24" s="19">
        <v>0</v>
      </c>
      <c r="AI24" s="19">
        <v>0</v>
      </c>
      <c r="AJ24" s="19">
        <v>100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8"/>
      <c r="AR24" s="17">
        <v>2033</v>
      </c>
      <c r="AS24" s="19">
        <f t="shared" si="38"/>
        <v>0</v>
      </c>
      <c r="AT24" s="19">
        <f t="shared" si="4"/>
        <v>199.57261319823169</v>
      </c>
      <c r="AU24" s="19">
        <f t="shared" si="5"/>
        <v>341.6</v>
      </c>
      <c r="AV24" s="19">
        <f t="shared" si="6"/>
        <v>318.20773829193553</v>
      </c>
      <c r="AW24" s="19">
        <f t="shared" si="7"/>
        <v>230.79999999999998</v>
      </c>
      <c r="AX24" s="19">
        <f t="shared" si="8"/>
        <v>7.2726204304628483</v>
      </c>
      <c r="AY24" s="19">
        <f t="shared" si="9"/>
        <v>0</v>
      </c>
      <c r="AZ24" s="19">
        <f t="shared" si="10"/>
        <v>35.890360814280804</v>
      </c>
      <c r="BA24" s="19">
        <f t="shared" si="11"/>
        <v>0</v>
      </c>
      <c r="BB24" s="19">
        <f t="shared" si="12"/>
        <v>0</v>
      </c>
      <c r="BC24" s="19">
        <f t="shared" si="13"/>
        <v>0</v>
      </c>
      <c r="BD24" s="19">
        <f t="shared" si="14"/>
        <v>0</v>
      </c>
      <c r="BE24" s="19">
        <f t="shared" si="15"/>
        <v>0</v>
      </c>
      <c r="BF24" s="19">
        <f t="shared" si="16"/>
        <v>0</v>
      </c>
      <c r="BG24" s="19">
        <f t="shared" si="17"/>
        <v>0</v>
      </c>
      <c r="BH24" s="19">
        <f t="shared" si="18"/>
        <v>0</v>
      </c>
      <c r="BI24" s="19">
        <f t="shared" si="19"/>
        <v>0</v>
      </c>
      <c r="BJ24" s="19">
        <f t="shared" si="20"/>
        <v>0</v>
      </c>
      <c r="BK24" s="19">
        <f t="shared" si="21"/>
        <v>0</v>
      </c>
      <c r="BL24" s="18"/>
      <c r="BN24" s="17">
        <v>2033</v>
      </c>
      <c r="BO24" s="19">
        <f t="shared" si="39"/>
        <v>0</v>
      </c>
      <c r="BP24" s="19">
        <f t="shared" si="22"/>
        <v>199.57261319823169</v>
      </c>
      <c r="BQ24" s="19">
        <f t="shared" si="23"/>
        <v>341.6</v>
      </c>
      <c r="BR24" s="19">
        <f t="shared" si="24"/>
        <v>318.20773829193553</v>
      </c>
      <c r="BS24" s="19">
        <f t="shared" si="25"/>
        <v>230.79999999999998</v>
      </c>
      <c r="BT24" s="19">
        <f t="shared" si="26"/>
        <v>7.2726204304628483</v>
      </c>
      <c r="BU24" s="19">
        <f t="shared" si="27"/>
        <v>0</v>
      </c>
      <c r="BV24" s="19">
        <f t="shared" si="28"/>
        <v>35.890360814280804</v>
      </c>
      <c r="BW24" s="19">
        <f t="shared" si="29"/>
        <v>0</v>
      </c>
      <c r="BX24" s="19">
        <f t="shared" si="30"/>
        <v>0</v>
      </c>
      <c r="BY24" s="19">
        <f t="shared" si="31"/>
        <v>0</v>
      </c>
      <c r="BZ24" s="19">
        <f t="shared" si="32"/>
        <v>0</v>
      </c>
      <c r="CA24" s="19">
        <f t="shared" si="33"/>
        <v>100</v>
      </c>
      <c r="CB24" s="19">
        <f t="shared" si="34"/>
        <v>0</v>
      </c>
      <c r="CC24" s="19">
        <f t="shared" si="35"/>
        <v>0</v>
      </c>
      <c r="CD24" s="19">
        <f t="shared" si="36"/>
        <v>0</v>
      </c>
      <c r="CE24" s="19">
        <f t="shared" si="37"/>
        <v>0</v>
      </c>
      <c r="CF24" s="18"/>
    </row>
    <row r="25" spans="1:84" x14ac:dyDescent="0.25">
      <c r="A25" s="17">
        <f t="shared" si="40"/>
        <v>2034</v>
      </c>
      <c r="B25" s="19">
        <v>0</v>
      </c>
      <c r="C25" s="19">
        <v>70.172178273005443</v>
      </c>
      <c r="D25" s="19">
        <v>103.24157670252767</v>
      </c>
      <c r="E25" s="19">
        <v>99.929046546467106</v>
      </c>
      <c r="F25" s="19">
        <v>69.754554751005216</v>
      </c>
      <c r="G25" s="19">
        <v>2.1979999999999995</v>
      </c>
      <c r="H25" s="19">
        <v>0</v>
      </c>
      <c r="I25" s="19">
        <v>4.5619499999999995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8"/>
      <c r="W25" s="17">
        <v>2034</v>
      </c>
      <c r="X25" s="19">
        <v>0</v>
      </c>
      <c r="Y25" s="19">
        <v>70.172178273005443</v>
      </c>
      <c r="Z25" s="19">
        <v>103.24157670252767</v>
      </c>
      <c r="AA25" s="19">
        <v>99.929046546467106</v>
      </c>
      <c r="AB25" s="19">
        <v>69.754554751005216</v>
      </c>
      <c r="AC25" s="19">
        <v>2.1979999999999995</v>
      </c>
      <c r="AD25" s="19">
        <v>0</v>
      </c>
      <c r="AE25" s="19">
        <v>4.5619499999999995</v>
      </c>
      <c r="AF25" s="19">
        <v>0</v>
      </c>
      <c r="AG25" s="19">
        <v>0</v>
      </c>
      <c r="AH25" s="19">
        <v>0</v>
      </c>
      <c r="AI25" s="19">
        <v>0</v>
      </c>
      <c r="AJ25" s="19">
        <v>100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8"/>
      <c r="AR25" s="17">
        <v>2034</v>
      </c>
      <c r="AS25" s="19">
        <f t="shared" si="38"/>
        <v>0</v>
      </c>
      <c r="AT25" s="19">
        <f t="shared" si="4"/>
        <v>199.57261319823169</v>
      </c>
      <c r="AU25" s="19">
        <f t="shared" si="5"/>
        <v>341.6</v>
      </c>
      <c r="AV25" s="19">
        <f t="shared" si="6"/>
        <v>318.20773829193553</v>
      </c>
      <c r="AW25" s="19">
        <f t="shared" si="7"/>
        <v>230.79999999999998</v>
      </c>
      <c r="AX25" s="19">
        <f t="shared" si="8"/>
        <v>7.2726204304628483</v>
      </c>
      <c r="AY25" s="19">
        <f t="shared" si="9"/>
        <v>0</v>
      </c>
      <c r="AZ25" s="19">
        <f t="shared" si="10"/>
        <v>35.890360814280804</v>
      </c>
      <c r="BA25" s="19">
        <f t="shared" si="11"/>
        <v>0</v>
      </c>
      <c r="BB25" s="19">
        <f t="shared" si="12"/>
        <v>0</v>
      </c>
      <c r="BC25" s="19">
        <f t="shared" si="13"/>
        <v>0</v>
      </c>
      <c r="BD25" s="19">
        <f t="shared" si="14"/>
        <v>0</v>
      </c>
      <c r="BE25" s="19">
        <f t="shared" si="15"/>
        <v>0</v>
      </c>
      <c r="BF25" s="19">
        <f t="shared" si="16"/>
        <v>0</v>
      </c>
      <c r="BG25" s="19">
        <f t="shared" si="17"/>
        <v>0</v>
      </c>
      <c r="BH25" s="19">
        <f t="shared" si="18"/>
        <v>0</v>
      </c>
      <c r="BI25" s="19">
        <f t="shared" si="19"/>
        <v>0</v>
      </c>
      <c r="BJ25" s="19">
        <f t="shared" si="20"/>
        <v>0</v>
      </c>
      <c r="BK25" s="19">
        <f t="shared" si="21"/>
        <v>0</v>
      </c>
      <c r="BL25" s="18"/>
      <c r="BN25" s="17">
        <v>2034</v>
      </c>
      <c r="BO25" s="19">
        <f t="shared" si="39"/>
        <v>0</v>
      </c>
      <c r="BP25" s="19">
        <f t="shared" si="22"/>
        <v>199.57261319823169</v>
      </c>
      <c r="BQ25" s="19">
        <f t="shared" si="23"/>
        <v>341.6</v>
      </c>
      <c r="BR25" s="19">
        <f t="shared" si="24"/>
        <v>318.20773829193553</v>
      </c>
      <c r="BS25" s="19">
        <f t="shared" si="25"/>
        <v>230.79999999999998</v>
      </c>
      <c r="BT25" s="19">
        <f t="shared" si="26"/>
        <v>7.2726204304628483</v>
      </c>
      <c r="BU25" s="19">
        <f t="shared" si="27"/>
        <v>0</v>
      </c>
      <c r="BV25" s="19">
        <f t="shared" si="28"/>
        <v>35.890360814280804</v>
      </c>
      <c r="BW25" s="19">
        <f t="shared" si="29"/>
        <v>0</v>
      </c>
      <c r="BX25" s="19">
        <f t="shared" si="30"/>
        <v>0</v>
      </c>
      <c r="BY25" s="19">
        <f t="shared" si="31"/>
        <v>0</v>
      </c>
      <c r="BZ25" s="19">
        <f t="shared" si="32"/>
        <v>0</v>
      </c>
      <c r="CA25" s="19">
        <f t="shared" si="33"/>
        <v>100</v>
      </c>
      <c r="CB25" s="19">
        <f t="shared" si="34"/>
        <v>0</v>
      </c>
      <c r="CC25" s="19">
        <f t="shared" si="35"/>
        <v>0</v>
      </c>
      <c r="CD25" s="19">
        <f t="shared" si="36"/>
        <v>0</v>
      </c>
      <c r="CE25" s="19">
        <f t="shared" si="37"/>
        <v>0</v>
      </c>
      <c r="CF25" s="18"/>
    </row>
    <row r="26" spans="1:84" ht="20.25" customHeight="1" x14ac:dyDescent="0.25">
      <c r="A26" s="17">
        <f t="shared" si="40"/>
        <v>2035</v>
      </c>
      <c r="B26" s="19">
        <v>0</v>
      </c>
      <c r="C26" s="19">
        <v>70.172178273005443</v>
      </c>
      <c r="D26" s="19">
        <v>103.24157670252767</v>
      </c>
      <c r="E26" s="19">
        <v>99.929046546467106</v>
      </c>
      <c r="F26" s="19">
        <v>69.754554751005216</v>
      </c>
      <c r="G26" s="19">
        <v>2.1979999999999995</v>
      </c>
      <c r="H26" s="19">
        <v>0</v>
      </c>
      <c r="I26" s="19">
        <v>4.5619499999999995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8"/>
      <c r="W26" s="17">
        <v>2035</v>
      </c>
      <c r="X26" s="19">
        <v>0</v>
      </c>
      <c r="Y26" s="19">
        <v>70.172178273005443</v>
      </c>
      <c r="Z26" s="19">
        <v>103.24157670252767</v>
      </c>
      <c r="AA26" s="19">
        <v>99.929046546467106</v>
      </c>
      <c r="AB26" s="19">
        <v>69.754554751005216</v>
      </c>
      <c r="AC26" s="19">
        <v>2.1979999999999995</v>
      </c>
      <c r="AD26" s="19">
        <v>0</v>
      </c>
      <c r="AE26" s="19">
        <v>4.5619499999999995</v>
      </c>
      <c r="AF26" s="19">
        <v>0</v>
      </c>
      <c r="AG26" s="19">
        <v>0</v>
      </c>
      <c r="AH26" s="19">
        <v>0</v>
      </c>
      <c r="AI26" s="19">
        <v>0</v>
      </c>
      <c r="AJ26" s="19">
        <v>100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8"/>
      <c r="AR26" s="17">
        <v>2035</v>
      </c>
      <c r="AS26" s="19">
        <f t="shared" si="38"/>
        <v>0</v>
      </c>
      <c r="AT26" s="19">
        <f t="shared" si="4"/>
        <v>199.57261319823169</v>
      </c>
      <c r="AU26" s="19">
        <f t="shared" si="5"/>
        <v>341.6</v>
      </c>
      <c r="AV26" s="19">
        <f t="shared" si="6"/>
        <v>318.20773829193553</v>
      </c>
      <c r="AW26" s="19">
        <f t="shared" si="7"/>
        <v>230.79999999999998</v>
      </c>
      <c r="AX26" s="19">
        <f t="shared" si="8"/>
        <v>7.2726204304628483</v>
      </c>
      <c r="AY26" s="19">
        <f t="shared" si="9"/>
        <v>0</v>
      </c>
      <c r="AZ26" s="19">
        <f t="shared" si="10"/>
        <v>35.890360814280804</v>
      </c>
      <c r="BA26" s="19">
        <f t="shared" si="11"/>
        <v>0</v>
      </c>
      <c r="BB26" s="19">
        <f t="shared" si="12"/>
        <v>0</v>
      </c>
      <c r="BC26" s="19">
        <f t="shared" si="13"/>
        <v>0</v>
      </c>
      <c r="BD26" s="19">
        <f t="shared" si="14"/>
        <v>0</v>
      </c>
      <c r="BE26" s="19">
        <f t="shared" si="15"/>
        <v>0</v>
      </c>
      <c r="BF26" s="19">
        <f t="shared" si="16"/>
        <v>0</v>
      </c>
      <c r="BG26" s="19">
        <f t="shared" si="17"/>
        <v>0</v>
      </c>
      <c r="BH26" s="19">
        <f t="shared" si="18"/>
        <v>0</v>
      </c>
      <c r="BI26" s="19">
        <f t="shared" si="19"/>
        <v>0</v>
      </c>
      <c r="BJ26" s="19">
        <f t="shared" si="20"/>
        <v>0</v>
      </c>
      <c r="BK26" s="19">
        <f t="shared" si="21"/>
        <v>0</v>
      </c>
      <c r="BL26" s="18"/>
      <c r="BN26" s="17">
        <v>2035</v>
      </c>
      <c r="BO26" s="19">
        <f t="shared" si="39"/>
        <v>0</v>
      </c>
      <c r="BP26" s="19">
        <f t="shared" si="22"/>
        <v>199.57261319823169</v>
      </c>
      <c r="BQ26" s="19">
        <f t="shared" si="23"/>
        <v>341.6</v>
      </c>
      <c r="BR26" s="19">
        <f t="shared" si="24"/>
        <v>318.20773829193553</v>
      </c>
      <c r="BS26" s="19">
        <f t="shared" si="25"/>
        <v>230.79999999999998</v>
      </c>
      <c r="BT26" s="19">
        <f t="shared" si="26"/>
        <v>7.2726204304628483</v>
      </c>
      <c r="BU26" s="19">
        <f t="shared" si="27"/>
        <v>0</v>
      </c>
      <c r="BV26" s="19">
        <f t="shared" si="28"/>
        <v>35.890360814280804</v>
      </c>
      <c r="BW26" s="19">
        <f t="shared" si="29"/>
        <v>0</v>
      </c>
      <c r="BX26" s="19">
        <f t="shared" si="30"/>
        <v>0</v>
      </c>
      <c r="BY26" s="19">
        <f t="shared" si="31"/>
        <v>0</v>
      </c>
      <c r="BZ26" s="19">
        <f t="shared" si="32"/>
        <v>0</v>
      </c>
      <c r="CA26" s="19">
        <f t="shared" si="33"/>
        <v>100</v>
      </c>
      <c r="CB26" s="19">
        <f t="shared" si="34"/>
        <v>0</v>
      </c>
      <c r="CC26" s="19">
        <f t="shared" si="35"/>
        <v>0</v>
      </c>
      <c r="CD26" s="19">
        <f t="shared" si="36"/>
        <v>0</v>
      </c>
      <c r="CE26" s="19">
        <f t="shared" si="37"/>
        <v>0</v>
      </c>
      <c r="CF26" s="18"/>
    </row>
    <row r="27" spans="1:84" ht="20.25" customHeight="1" x14ac:dyDescent="0.25">
      <c r="A27" s="17">
        <f t="shared" si="40"/>
        <v>2036</v>
      </c>
      <c r="B27" s="19">
        <v>0</v>
      </c>
      <c r="C27" s="19">
        <v>70.172178273005443</v>
      </c>
      <c r="D27" s="19">
        <v>103.24157670252767</v>
      </c>
      <c r="E27" s="19">
        <v>99.929046546467106</v>
      </c>
      <c r="F27" s="19">
        <v>69.754554751005216</v>
      </c>
      <c r="G27" s="19">
        <v>2.1979999999999995</v>
      </c>
      <c r="H27" s="19">
        <v>0</v>
      </c>
      <c r="I27" s="19">
        <v>4.5619499999999995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8"/>
      <c r="W27" s="17">
        <v>2035</v>
      </c>
      <c r="X27" s="19">
        <v>0</v>
      </c>
      <c r="Y27" s="19">
        <v>70.172178273005443</v>
      </c>
      <c r="Z27" s="19">
        <v>103.24157670252767</v>
      </c>
      <c r="AA27" s="19">
        <v>99.929046546467106</v>
      </c>
      <c r="AB27" s="19">
        <v>69.754554751005216</v>
      </c>
      <c r="AC27" s="19">
        <v>2.1979999999999995</v>
      </c>
      <c r="AD27" s="19">
        <v>0</v>
      </c>
      <c r="AE27" s="19">
        <v>4.5619499999999995</v>
      </c>
      <c r="AF27" s="19">
        <v>0</v>
      </c>
      <c r="AG27" s="19">
        <v>0</v>
      </c>
      <c r="AH27" s="19">
        <v>0</v>
      </c>
      <c r="AI27" s="19">
        <v>0</v>
      </c>
      <c r="AJ27" s="19">
        <v>100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8"/>
      <c r="AR27" s="17">
        <v>2035</v>
      </c>
      <c r="AS27" s="19">
        <f t="shared" ref="AS27:AS29" si="41">B27/B$6</f>
        <v>0</v>
      </c>
      <c r="AT27" s="19">
        <f t="shared" ref="AT27:AT29" si="42">C27/C$6</f>
        <v>199.57261319823169</v>
      </c>
      <c r="AU27" s="19">
        <f t="shared" ref="AU27:AU29" si="43">D27/D$6</f>
        <v>341.6</v>
      </c>
      <c r="AV27" s="19">
        <f t="shared" ref="AV27:AV29" si="44">E27/E$6</f>
        <v>318.20773829193553</v>
      </c>
      <c r="AW27" s="19">
        <f t="shared" ref="AW27:AW29" si="45">F27/F$6</f>
        <v>230.79999999999998</v>
      </c>
      <c r="AX27" s="19">
        <f t="shared" ref="AX27:AX29" si="46">G27/G$6</f>
        <v>7.2726204304628483</v>
      </c>
      <c r="AY27" s="19">
        <f t="shared" ref="AY27:AY29" si="47">H27/H$6</f>
        <v>0</v>
      </c>
      <c r="AZ27" s="19">
        <f t="shared" ref="AZ27:AZ29" si="48">I27/I$6</f>
        <v>35.890360814280804</v>
      </c>
      <c r="BA27" s="19">
        <f t="shared" ref="BA27:BA29" si="49">J27/J$6</f>
        <v>0</v>
      </c>
      <c r="BB27" s="19">
        <f t="shared" ref="BB27:BB29" si="50">K27/K$6</f>
        <v>0</v>
      </c>
      <c r="BC27" s="19">
        <f t="shared" ref="BC27:BC29" si="51">L27/L$6</f>
        <v>0</v>
      </c>
      <c r="BD27" s="19">
        <f t="shared" ref="BD27:BD29" si="52">M27/M$6</f>
        <v>0</v>
      </c>
      <c r="BE27" s="19">
        <f t="shared" ref="BE27:BE29" si="53">N27/N$6</f>
        <v>0</v>
      </c>
      <c r="BF27" s="19">
        <f t="shared" ref="BF27:BF29" si="54">O27/O$6</f>
        <v>0</v>
      </c>
      <c r="BG27" s="19">
        <f t="shared" ref="BG27:BG29" si="55">P27/P$6</f>
        <v>0</v>
      </c>
      <c r="BH27" s="19">
        <f t="shared" ref="BH27:BH29" si="56">Q27/Q$6</f>
        <v>0</v>
      </c>
      <c r="BI27" s="19">
        <f t="shared" ref="BI27:BI29" si="57">R27/R$6</f>
        <v>0</v>
      </c>
      <c r="BJ27" s="19">
        <f t="shared" ref="BJ27:BJ29" si="58">S27/S$6</f>
        <v>0</v>
      </c>
      <c r="BK27" s="19">
        <f t="shared" ref="BK27:BK29" si="59">T27/T$6</f>
        <v>0</v>
      </c>
      <c r="BL27" s="18"/>
      <c r="BN27" s="17">
        <v>2035</v>
      </c>
      <c r="BO27" s="19">
        <f t="shared" ref="BO27:BO29" si="60">X27/X$6</f>
        <v>0</v>
      </c>
      <c r="BP27" s="19">
        <f t="shared" ref="BP27:BP29" si="61">Y27/Y$6</f>
        <v>199.57261319823169</v>
      </c>
      <c r="BQ27" s="19">
        <f t="shared" ref="BQ27:BQ29" si="62">Z27/Z$6</f>
        <v>341.6</v>
      </c>
      <c r="BR27" s="19">
        <f t="shared" ref="BR27:BR29" si="63">AA27/AA$6</f>
        <v>318.20773829193553</v>
      </c>
      <c r="BS27" s="19">
        <f t="shared" ref="BS27:BS29" si="64">AB27/AB$6</f>
        <v>230.79999999999998</v>
      </c>
      <c r="BT27" s="19">
        <f t="shared" ref="BT27:BT29" si="65">AC27/AC$6</f>
        <v>7.2726204304628483</v>
      </c>
      <c r="BU27" s="19">
        <f t="shared" ref="BU27:BU29" si="66">AD27/AD$6</f>
        <v>0</v>
      </c>
      <c r="BV27" s="19">
        <f t="shared" ref="BV27:BV29" si="67">AE27/AE$6</f>
        <v>35.890360814280804</v>
      </c>
      <c r="BW27" s="19">
        <f t="shared" ref="BW27:BW29" si="68">AF27/AF$6</f>
        <v>0</v>
      </c>
      <c r="BX27" s="19">
        <f t="shared" ref="BX27:BX29" si="69">AG27/AG$6</f>
        <v>0</v>
      </c>
      <c r="BY27" s="19">
        <f t="shared" ref="BY27:BY29" si="70">AH27/AH$6</f>
        <v>0</v>
      </c>
      <c r="BZ27" s="19">
        <f t="shared" ref="BZ27:BZ29" si="71">AI27/AI$6</f>
        <v>0</v>
      </c>
      <c r="CA27" s="19">
        <f t="shared" ref="CA27:CA29" si="72">AJ27/AJ$6</f>
        <v>100</v>
      </c>
      <c r="CB27" s="19">
        <f t="shared" ref="CB27:CB29" si="73">AK27/AK$6</f>
        <v>0</v>
      </c>
      <c r="CC27" s="19">
        <f t="shared" ref="CC27:CC29" si="74">AL27/AL$6</f>
        <v>0</v>
      </c>
      <c r="CD27" s="19">
        <f t="shared" ref="CD27:CD29" si="75">AM27/AM$6</f>
        <v>0</v>
      </c>
      <c r="CE27" s="19">
        <f t="shared" ref="CE27:CE29" si="76">AN27/AN$6</f>
        <v>0</v>
      </c>
      <c r="CF27" s="18"/>
    </row>
    <row r="28" spans="1:84" ht="20.25" customHeight="1" x14ac:dyDescent="0.25">
      <c r="A28" s="17">
        <f t="shared" si="40"/>
        <v>2037</v>
      </c>
      <c r="B28" s="19">
        <v>0</v>
      </c>
      <c r="C28" s="19">
        <v>70.172178273005443</v>
      </c>
      <c r="D28" s="19">
        <v>103.24157670252767</v>
      </c>
      <c r="E28" s="19">
        <v>99.929046546467106</v>
      </c>
      <c r="F28" s="19">
        <v>69.754554751005216</v>
      </c>
      <c r="G28" s="19">
        <v>2.1979999999999995</v>
      </c>
      <c r="H28" s="19">
        <v>0</v>
      </c>
      <c r="I28" s="19">
        <v>4.5619499999999995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8"/>
      <c r="W28" s="17">
        <v>2035</v>
      </c>
      <c r="X28" s="19">
        <v>0</v>
      </c>
      <c r="Y28" s="19">
        <v>70.172178273005443</v>
      </c>
      <c r="Z28" s="19">
        <v>103.24157670252767</v>
      </c>
      <c r="AA28" s="19">
        <v>99.929046546467106</v>
      </c>
      <c r="AB28" s="19">
        <v>69.754554751005216</v>
      </c>
      <c r="AC28" s="19">
        <v>2.1979999999999995</v>
      </c>
      <c r="AD28" s="19">
        <v>0</v>
      </c>
      <c r="AE28" s="19">
        <v>4.5619499999999995</v>
      </c>
      <c r="AF28" s="19">
        <v>0</v>
      </c>
      <c r="AG28" s="19">
        <v>0</v>
      </c>
      <c r="AH28" s="19">
        <v>0</v>
      </c>
      <c r="AI28" s="19">
        <v>0</v>
      </c>
      <c r="AJ28" s="19">
        <v>100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8"/>
      <c r="AR28" s="17">
        <v>2035</v>
      </c>
      <c r="AS28" s="19">
        <f t="shared" si="41"/>
        <v>0</v>
      </c>
      <c r="AT28" s="19">
        <f t="shared" si="42"/>
        <v>199.57261319823169</v>
      </c>
      <c r="AU28" s="19">
        <f t="shared" si="43"/>
        <v>341.6</v>
      </c>
      <c r="AV28" s="19">
        <f t="shared" si="44"/>
        <v>318.20773829193553</v>
      </c>
      <c r="AW28" s="19">
        <f t="shared" si="45"/>
        <v>230.79999999999998</v>
      </c>
      <c r="AX28" s="19">
        <f t="shared" si="46"/>
        <v>7.2726204304628483</v>
      </c>
      <c r="AY28" s="19">
        <f t="shared" si="47"/>
        <v>0</v>
      </c>
      <c r="AZ28" s="19">
        <f t="shared" si="48"/>
        <v>35.890360814280804</v>
      </c>
      <c r="BA28" s="19">
        <f t="shared" si="49"/>
        <v>0</v>
      </c>
      <c r="BB28" s="19">
        <f t="shared" si="50"/>
        <v>0</v>
      </c>
      <c r="BC28" s="19">
        <f t="shared" si="51"/>
        <v>0</v>
      </c>
      <c r="BD28" s="19">
        <f t="shared" si="52"/>
        <v>0</v>
      </c>
      <c r="BE28" s="19">
        <f t="shared" si="53"/>
        <v>0</v>
      </c>
      <c r="BF28" s="19">
        <f t="shared" si="54"/>
        <v>0</v>
      </c>
      <c r="BG28" s="19">
        <f t="shared" si="55"/>
        <v>0</v>
      </c>
      <c r="BH28" s="19">
        <f t="shared" si="56"/>
        <v>0</v>
      </c>
      <c r="BI28" s="19">
        <f t="shared" si="57"/>
        <v>0</v>
      </c>
      <c r="BJ28" s="19">
        <f t="shared" si="58"/>
        <v>0</v>
      </c>
      <c r="BK28" s="19">
        <f t="shared" si="59"/>
        <v>0</v>
      </c>
      <c r="BL28" s="18"/>
      <c r="BN28" s="17">
        <v>2035</v>
      </c>
      <c r="BO28" s="19">
        <f t="shared" si="60"/>
        <v>0</v>
      </c>
      <c r="BP28" s="19">
        <f t="shared" si="61"/>
        <v>199.57261319823169</v>
      </c>
      <c r="BQ28" s="19">
        <f t="shared" si="62"/>
        <v>341.6</v>
      </c>
      <c r="BR28" s="19">
        <f t="shared" si="63"/>
        <v>318.20773829193553</v>
      </c>
      <c r="BS28" s="19">
        <f t="shared" si="64"/>
        <v>230.79999999999998</v>
      </c>
      <c r="BT28" s="19">
        <f t="shared" si="65"/>
        <v>7.2726204304628483</v>
      </c>
      <c r="BU28" s="19">
        <f t="shared" si="66"/>
        <v>0</v>
      </c>
      <c r="BV28" s="19">
        <f t="shared" si="67"/>
        <v>35.890360814280804</v>
      </c>
      <c r="BW28" s="19">
        <f t="shared" si="68"/>
        <v>0</v>
      </c>
      <c r="BX28" s="19">
        <f t="shared" si="69"/>
        <v>0</v>
      </c>
      <c r="BY28" s="19">
        <f t="shared" si="70"/>
        <v>0</v>
      </c>
      <c r="BZ28" s="19">
        <f t="shared" si="71"/>
        <v>0</v>
      </c>
      <c r="CA28" s="19">
        <f t="shared" si="72"/>
        <v>100</v>
      </c>
      <c r="CB28" s="19">
        <f t="shared" si="73"/>
        <v>0</v>
      </c>
      <c r="CC28" s="19">
        <f t="shared" si="74"/>
        <v>0</v>
      </c>
      <c r="CD28" s="19">
        <f t="shared" si="75"/>
        <v>0</v>
      </c>
      <c r="CE28" s="19">
        <f t="shared" si="76"/>
        <v>0</v>
      </c>
      <c r="CF28" s="18"/>
    </row>
    <row r="29" spans="1:84" x14ac:dyDescent="0.25">
      <c r="A29" s="17">
        <f t="shared" si="40"/>
        <v>2038</v>
      </c>
      <c r="B29" s="21">
        <v>0</v>
      </c>
      <c r="C29" s="21">
        <v>70.172178273005443</v>
      </c>
      <c r="D29" s="21">
        <v>103.24157670252767</v>
      </c>
      <c r="E29" s="21">
        <v>99.929046546467106</v>
      </c>
      <c r="F29" s="21">
        <v>69.754554751005216</v>
      </c>
      <c r="G29" s="21">
        <v>2.1979999999999995</v>
      </c>
      <c r="H29" s="21">
        <v>0</v>
      </c>
      <c r="I29" s="21">
        <v>4.5619499999999995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16"/>
      <c r="W29" s="20">
        <v>2035</v>
      </c>
      <c r="X29" s="21">
        <v>0</v>
      </c>
      <c r="Y29" s="21">
        <v>70.172178273005443</v>
      </c>
      <c r="Z29" s="21">
        <v>103.24157670252767</v>
      </c>
      <c r="AA29" s="21">
        <v>99.929046546467106</v>
      </c>
      <c r="AB29" s="21">
        <v>69.754554751005216</v>
      </c>
      <c r="AC29" s="21">
        <v>2.1979999999999995</v>
      </c>
      <c r="AD29" s="21">
        <v>0</v>
      </c>
      <c r="AE29" s="21">
        <v>4.5619499999999995</v>
      </c>
      <c r="AF29" s="21">
        <v>0</v>
      </c>
      <c r="AG29" s="21">
        <v>0</v>
      </c>
      <c r="AH29" s="21">
        <v>0</v>
      </c>
      <c r="AI29" s="21">
        <v>0</v>
      </c>
      <c r="AJ29" s="21">
        <v>100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16"/>
      <c r="AR29" s="20">
        <v>2035</v>
      </c>
      <c r="AS29" s="21">
        <f t="shared" si="41"/>
        <v>0</v>
      </c>
      <c r="AT29" s="21">
        <f t="shared" si="42"/>
        <v>199.57261319823169</v>
      </c>
      <c r="AU29" s="21">
        <f t="shared" si="43"/>
        <v>341.6</v>
      </c>
      <c r="AV29" s="21">
        <f t="shared" si="44"/>
        <v>318.20773829193553</v>
      </c>
      <c r="AW29" s="21">
        <f t="shared" si="45"/>
        <v>230.79999999999998</v>
      </c>
      <c r="AX29" s="21">
        <f t="shared" si="46"/>
        <v>7.2726204304628483</v>
      </c>
      <c r="AY29" s="21">
        <f t="shared" si="47"/>
        <v>0</v>
      </c>
      <c r="AZ29" s="21">
        <f t="shared" si="48"/>
        <v>35.890360814280804</v>
      </c>
      <c r="BA29" s="21">
        <f t="shared" si="49"/>
        <v>0</v>
      </c>
      <c r="BB29" s="21">
        <f t="shared" si="50"/>
        <v>0</v>
      </c>
      <c r="BC29" s="21">
        <f t="shared" si="51"/>
        <v>0</v>
      </c>
      <c r="BD29" s="21">
        <f t="shared" si="52"/>
        <v>0</v>
      </c>
      <c r="BE29" s="21">
        <f t="shared" si="53"/>
        <v>0</v>
      </c>
      <c r="BF29" s="21">
        <f t="shared" si="54"/>
        <v>0</v>
      </c>
      <c r="BG29" s="21">
        <f t="shared" si="55"/>
        <v>0</v>
      </c>
      <c r="BH29" s="21">
        <f t="shared" si="56"/>
        <v>0</v>
      </c>
      <c r="BI29" s="21">
        <f t="shared" si="57"/>
        <v>0</v>
      </c>
      <c r="BJ29" s="21">
        <f t="shared" si="58"/>
        <v>0</v>
      </c>
      <c r="BK29" s="21">
        <f t="shared" si="59"/>
        <v>0</v>
      </c>
      <c r="BL29" s="16"/>
      <c r="BN29" s="20">
        <v>2035</v>
      </c>
      <c r="BO29" s="19">
        <f t="shared" si="60"/>
        <v>0</v>
      </c>
      <c r="BP29" s="19">
        <f t="shared" si="61"/>
        <v>199.57261319823169</v>
      </c>
      <c r="BQ29" s="19">
        <f t="shared" si="62"/>
        <v>341.6</v>
      </c>
      <c r="BR29" s="19">
        <f t="shared" si="63"/>
        <v>318.20773829193553</v>
      </c>
      <c r="BS29" s="19">
        <f t="shared" si="64"/>
        <v>230.79999999999998</v>
      </c>
      <c r="BT29" s="19">
        <f t="shared" si="65"/>
        <v>7.2726204304628483</v>
      </c>
      <c r="BU29" s="19">
        <f t="shared" si="66"/>
        <v>0</v>
      </c>
      <c r="BV29" s="19">
        <f t="shared" si="67"/>
        <v>35.890360814280804</v>
      </c>
      <c r="BW29" s="19">
        <f t="shared" si="68"/>
        <v>0</v>
      </c>
      <c r="BX29" s="19">
        <f t="shared" si="69"/>
        <v>0</v>
      </c>
      <c r="BY29" s="19">
        <f t="shared" si="70"/>
        <v>0</v>
      </c>
      <c r="BZ29" s="19">
        <f t="shared" si="71"/>
        <v>0</v>
      </c>
      <c r="CA29" s="19">
        <f t="shared" si="72"/>
        <v>100</v>
      </c>
      <c r="CB29" s="19">
        <f t="shared" si="73"/>
        <v>0</v>
      </c>
      <c r="CC29" s="19">
        <f t="shared" si="74"/>
        <v>0</v>
      </c>
      <c r="CD29" s="19">
        <f t="shared" si="75"/>
        <v>0</v>
      </c>
      <c r="CE29" s="19">
        <f t="shared" si="76"/>
        <v>0</v>
      </c>
      <c r="CF29" s="16"/>
    </row>
    <row r="31" spans="1:84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19"/>
      <c r="AB31" s="45"/>
      <c r="AT31" s="42"/>
      <c r="AY31" s="47"/>
    </row>
    <row r="32" spans="1:84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19"/>
      <c r="AB32" s="45"/>
    </row>
    <row r="33" spans="1:28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19"/>
      <c r="AB33" s="45"/>
    </row>
    <row r="34" spans="1:28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19"/>
      <c r="AB34" s="45"/>
    </row>
    <row r="35" spans="1:28" x14ac:dyDescent="0.2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19"/>
      <c r="AB35" s="45"/>
    </row>
    <row r="36" spans="1:28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19"/>
      <c r="AB36" s="45"/>
    </row>
    <row r="37" spans="1:28" x14ac:dyDescent="0.2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19"/>
      <c r="AB37" s="45"/>
    </row>
    <row r="38" spans="1:28" x14ac:dyDescent="0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19"/>
      <c r="AB38" s="45"/>
    </row>
    <row r="39" spans="1:28" x14ac:dyDescent="0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19"/>
      <c r="AB39" s="45"/>
    </row>
    <row r="40" spans="1:28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19"/>
      <c r="AB40" s="45"/>
    </row>
    <row r="41" spans="1:28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19"/>
      <c r="AB41" s="45"/>
    </row>
    <row r="42" spans="1:28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19"/>
      <c r="AB42" s="45"/>
    </row>
    <row r="43" spans="1:28" x14ac:dyDescent="0.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19"/>
      <c r="AB43" s="45"/>
    </row>
    <row r="44" spans="1:28" x14ac:dyDescent="0.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19"/>
      <c r="AB44" s="45"/>
    </row>
    <row r="45" spans="1:28" x14ac:dyDescent="0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19"/>
      <c r="AB45" s="45"/>
    </row>
    <row r="46" spans="1:28" x14ac:dyDescent="0.2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19"/>
      <c r="AB46" s="45"/>
    </row>
    <row r="47" spans="1:28" x14ac:dyDescent="0.2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19"/>
      <c r="AB47" s="45"/>
    </row>
    <row r="48" spans="1:28" x14ac:dyDescent="0.2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19"/>
      <c r="AB48" s="45"/>
    </row>
    <row r="49" spans="1:28" x14ac:dyDescent="0.2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19"/>
      <c r="AB49" s="45"/>
    </row>
    <row r="50" spans="1:28" x14ac:dyDescent="0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19"/>
      <c r="AB50" s="45"/>
    </row>
    <row r="51" spans="1:28" x14ac:dyDescent="0.2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</row>
  </sheetData>
  <pageMargins left="0.7" right="0.7" top="0.75" bottom="0.75" header="0.3" footer="0.3"/>
  <pageSetup scale="46" orientation="portrait" r:id="rId1"/>
  <colBreaks count="3" manualBreakCount="3">
    <brk id="21" max="1048575" man="1"/>
    <brk id="42" max="1048575" man="1"/>
    <brk id="6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Base</vt:lpstr>
      <vt:lpstr>AC</vt:lpstr>
      <vt:lpstr>Displacement</vt:lpstr>
      <vt:lpstr>AC!Print_Area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Alpay, Ebru</dc:creator>
  <cp:lastModifiedBy>Fred Nass</cp:lastModifiedBy>
  <dcterms:created xsi:type="dcterms:W3CDTF">2017-06-01T23:56:35Z</dcterms:created>
  <dcterms:modified xsi:type="dcterms:W3CDTF">2020-04-10T16:02:22Z</dcterms:modified>
</cp:coreProperties>
</file>