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cificorp.us\dfs\SLCCO\SHR02\PD\SLREG1\ARCHIVE\2019\UT GRC (12_19 base, 12_21 Forecast)\Direct Testimony and Exhibits\"/>
    </mc:Choice>
  </mc:AlternateContent>
  <bookViews>
    <workbookView xWindow="0" yWindow="0" windowWidth="28800" windowHeight="10935"/>
  </bookViews>
  <sheets>
    <sheet name="Exhibit RMP__(SRM-9)" sheetId="1" r:id="rId1"/>
  </sheets>
  <externalReferences>
    <externalReference r:id="rId2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Order1" hidden="1">255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PropertyTax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hidden="1">{#N/A,#N/A,FALSE,"Cover";#N/A,#N/A,FALSE,"Lead Sheet";#N/A,#N/A,FALSE,"T-Accounts";#N/A,#N/A,FALSE,"Ins &amp; Prem ActualEstimates"}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43" i="1" s="1"/>
  <c r="D38" i="1"/>
  <c r="C34" i="1"/>
  <c r="D33" i="1"/>
  <c r="D34" i="1" s="1"/>
  <c r="D29" i="1"/>
  <c r="D31" i="1" s="1"/>
  <c r="C27" i="1"/>
  <c r="D21" i="1"/>
  <c r="D20" i="1"/>
  <c r="D19" i="1"/>
  <c r="D18" i="1"/>
  <c r="D17" i="1"/>
  <c r="D16" i="1"/>
  <c r="D15" i="1"/>
  <c r="D14" i="1"/>
  <c r="D40" i="1" l="1"/>
  <c r="D44" i="1" s="1"/>
  <c r="D22" i="1"/>
  <c r="C31" i="1"/>
  <c r="C40" i="1"/>
  <c r="D27" i="1"/>
  <c r="C43" i="1"/>
  <c r="C22" i="1"/>
  <c r="C35" i="1" s="1"/>
  <c r="D35" i="1" l="1"/>
  <c r="D10" i="1" s="1"/>
  <c r="C44" i="1"/>
  <c r="C10" i="1" s="1"/>
</calcChain>
</file>

<file path=xl/sharedStrings.xml><?xml version="1.0" encoding="utf-8"?>
<sst xmlns="http://schemas.openxmlformats.org/spreadsheetml/2006/main" count="46" uniqueCount="44">
  <si>
    <t>Revenue</t>
  </si>
  <si>
    <t>Total</t>
  </si>
  <si>
    <r>
      <t>UT Allocated</t>
    </r>
    <r>
      <rPr>
        <vertAlign val="superscript"/>
        <sz val="10"/>
        <color theme="1"/>
        <rFont val="Arial"/>
        <family val="2"/>
      </rPr>
      <t>1</t>
    </r>
  </si>
  <si>
    <t>Revenue Requirement</t>
  </si>
  <si>
    <t>Expenses</t>
  </si>
  <si>
    <t>Distribution - Situs</t>
  </si>
  <si>
    <t>Vegetation Inspections, Mitigation, Pole Clearing - Distribution</t>
  </si>
  <si>
    <t>FHCA Inspections detail sound and bore; IR/Corona - Distribution</t>
  </si>
  <si>
    <t>Condition Corrections - Distribution</t>
  </si>
  <si>
    <t>Wood pole wrap - Distribution</t>
  </si>
  <si>
    <t>Weather Station maint, tool development, Community Mtgs, Advertising - Other</t>
  </si>
  <si>
    <t>Fault Anticipator - Other</t>
  </si>
  <si>
    <t>Patrolling costs, field response (PSPS) - Other</t>
  </si>
  <si>
    <t>Alert Wildfire Cameras - other</t>
  </si>
  <si>
    <r>
      <t>Total Distribution O&amp;M</t>
    </r>
    <r>
      <rPr>
        <vertAlign val="superscript"/>
        <sz val="10"/>
        <color theme="1"/>
        <rFont val="Arial"/>
        <family val="2"/>
      </rPr>
      <t>2</t>
    </r>
  </si>
  <si>
    <t>Transmission - SG</t>
  </si>
  <si>
    <t>Vegetation Inspections, Mitigation, Pole Clearing - Transmission</t>
  </si>
  <si>
    <t xml:space="preserve">FHCA Inspections - Transmission </t>
  </si>
  <si>
    <t>Condition Corrections - Transmission</t>
  </si>
  <si>
    <r>
      <t>Total Transmission O&amp;M</t>
    </r>
    <r>
      <rPr>
        <vertAlign val="superscript"/>
        <sz val="10"/>
        <color theme="1"/>
        <rFont val="Arial"/>
        <family val="2"/>
      </rPr>
      <t>2</t>
    </r>
  </si>
  <si>
    <t>Depreciation Expense</t>
  </si>
  <si>
    <t>Distribution Depreciation Expense - Situs</t>
  </si>
  <si>
    <t>Transmission Depreciation Expense - SG</t>
  </si>
  <si>
    <r>
      <t>Total Depreciation Expense</t>
    </r>
    <r>
      <rPr>
        <vertAlign val="superscript"/>
        <sz val="10"/>
        <color theme="1"/>
        <rFont val="Arial"/>
        <family val="2"/>
      </rPr>
      <t>3</t>
    </r>
  </si>
  <si>
    <t>Taxes</t>
  </si>
  <si>
    <r>
      <t>Total Taxes</t>
    </r>
    <r>
      <rPr>
        <vertAlign val="superscript"/>
        <sz val="10"/>
        <color theme="1"/>
        <rFont val="Arial"/>
        <family val="2"/>
      </rPr>
      <t>4</t>
    </r>
  </si>
  <si>
    <t>Total Expenses</t>
  </si>
  <si>
    <t>Rate Base</t>
  </si>
  <si>
    <t>EPIS</t>
  </si>
  <si>
    <t>Distribution Accum Depr - Situs</t>
  </si>
  <si>
    <t>Transmission Accum Depr - SG</t>
  </si>
  <si>
    <t>Less Accum Depreciation</t>
  </si>
  <si>
    <t>Total Rate Base</t>
  </si>
  <si>
    <t>Pre-tax Return on Rate Base</t>
  </si>
  <si>
    <t>Footnotes:</t>
  </si>
  <si>
    <t>1- 2021 UT GRC allocation factors, SG allocation UT: 43.997%.</t>
  </si>
  <si>
    <t>2- O&amp;M expense as reflected in Exhibit RMP__(SRM-3)</t>
  </si>
  <si>
    <t>3- 2021 Composite Dist. and Trans. Depr. rates are 2.541% and Trans: 1.719%, respectively.</t>
  </si>
  <si>
    <t>4- Property taxes were assumed at 1.23% as reflected in Exhibit RMP__(SRM-5)</t>
  </si>
  <si>
    <t>Rocky Mountain Power</t>
  </si>
  <si>
    <t>Utah General Rate Case - December 2021</t>
  </si>
  <si>
    <t>Utah Wildland Fire Mitigation Balancing Account - Base Calculation</t>
  </si>
  <si>
    <t>Wildland Fire Mitigation Balancing Account</t>
  </si>
  <si>
    <t>Property Tax - Utah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</si>
</sst>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0"/>
      <name val="Geneva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Geneva"/>
      <family val="2"/>
    </font>
    <font>
      <vertAlign val="superscript"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3" applyFont="1" applyAlignment="1">
      <alignment horizontal="right"/>
    </xf>
    <xf numFmtId="0" fontId="2" fillId="0" borderId="0" xfId="3" applyFont="1"/>
    <xf numFmtId="0" fontId="2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164" fontId="2" fillId="0" borderId="0" xfId="1" applyNumberFormat="1" applyFont="1" applyAlignment="1">
      <alignment horizontal="center"/>
    </xf>
    <xf numFmtId="0" fontId="2" fillId="0" borderId="0" xfId="3" applyFont="1" applyAlignment="1">
      <alignment horizontal="left" indent="1"/>
    </xf>
    <xf numFmtId="0" fontId="6" fillId="0" borderId="0" xfId="3" applyFont="1" applyAlignment="1">
      <alignment horizontal="right"/>
    </xf>
    <xf numFmtId="0" fontId="7" fillId="0" borderId="0" xfId="3" applyFont="1" applyFill="1" applyAlignment="1">
      <alignment horizontal="left"/>
    </xf>
    <xf numFmtId="164" fontId="7" fillId="0" borderId="0" xfId="1" applyNumberFormat="1" applyFont="1" applyFill="1"/>
    <xf numFmtId="164" fontId="2" fillId="0" borderId="0" xfId="1" applyNumberFormat="1" applyFont="1"/>
    <xf numFmtId="0" fontId="2" fillId="0" borderId="0" xfId="3" applyFont="1" applyAlignment="1">
      <alignment horizontal="left" indent="2"/>
    </xf>
    <xf numFmtId="0" fontId="2" fillId="0" borderId="0" xfId="3" applyFont="1" applyBorder="1" applyAlignment="1">
      <alignment horizontal="left" indent="2"/>
    </xf>
    <xf numFmtId="164" fontId="2" fillId="0" borderId="1" xfId="1" applyNumberFormat="1" applyFont="1" applyBorder="1"/>
    <xf numFmtId="0" fontId="2" fillId="0" borderId="0" xfId="3" applyFont="1" applyBorder="1" applyAlignment="1">
      <alignment horizontal="left" indent="1"/>
    </xf>
    <xf numFmtId="164" fontId="2" fillId="0" borderId="0" xfId="1" applyNumberFormat="1" applyFont="1" applyBorder="1"/>
    <xf numFmtId="164" fontId="2" fillId="0" borderId="0" xfId="3" applyNumberFormat="1" applyFont="1"/>
    <xf numFmtId="37" fontId="2" fillId="0" borderId="0" xfId="3" applyNumberFormat="1" applyFont="1" applyFill="1" applyBorder="1" applyAlignment="1">
      <alignment horizontal="left" indent="2"/>
    </xf>
    <xf numFmtId="164" fontId="2" fillId="0" borderId="1" xfId="3" applyNumberFormat="1" applyFont="1" applyBorder="1"/>
    <xf numFmtId="37" fontId="2" fillId="0" borderId="1" xfId="3" applyNumberFormat="1" applyFont="1" applyBorder="1" applyAlignment="1">
      <alignment horizontal="left" indent="1"/>
    </xf>
    <xf numFmtId="0" fontId="7" fillId="0" borderId="0" xfId="3" applyFont="1" applyAlignment="1">
      <alignment horizontal="left"/>
    </xf>
    <xf numFmtId="164" fontId="7" fillId="0" borderId="0" xfId="1" applyNumberFormat="1" applyFont="1"/>
    <xf numFmtId="164" fontId="2" fillId="0" borderId="0" xfId="1" applyNumberFormat="1" applyFont="1" applyFill="1"/>
    <xf numFmtId="164" fontId="2" fillId="0" borderId="1" xfId="1" applyNumberFormat="1" applyFont="1" applyFill="1" applyBorder="1"/>
    <xf numFmtId="0" fontId="2" fillId="0" borderId="1" xfId="3" applyFont="1" applyBorder="1" applyAlignment="1">
      <alignment horizontal="left" indent="1"/>
    </xf>
    <xf numFmtId="10" fontId="2" fillId="0" borderId="0" xfId="2" applyNumberFormat="1" applyFont="1"/>
    <xf numFmtId="10" fontId="7" fillId="0" borderId="0" xfId="3" applyNumberFormat="1" applyFont="1"/>
    <xf numFmtId="0" fontId="2" fillId="0" borderId="0" xfId="3" applyFont="1" applyAlignment="1">
      <alignment horizontal="left" wrapText="1"/>
    </xf>
    <xf numFmtId="0" fontId="7" fillId="0" borderId="0" xfId="3" applyFont="1"/>
    <xf numFmtId="0" fontId="8" fillId="0" borderId="1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2" fillId="0" borderId="0" xfId="3" applyFont="1" applyAlignment="1">
      <alignment horizontal="left" wrapText="1"/>
    </xf>
  </cellXfs>
  <cellStyles count="4">
    <cellStyle name="Comma" xfId="1" builtinId="3"/>
    <cellStyle name="Normal" xfId="0" builtinId="0"/>
    <cellStyle name="Normal 9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tabSelected="1" zoomScale="80" zoomScaleNormal="80" workbookViewId="0">
      <selection activeCell="B3" sqref="B3"/>
    </sheetView>
  </sheetViews>
  <sheetFormatPr defaultColWidth="8.7109375" defaultRowHeight="12.75" outlineLevelRow="1"/>
  <cols>
    <col min="1" max="1" width="1.85546875" style="2" customWidth="1"/>
    <col min="2" max="2" width="71.5703125" style="3" customWidth="1"/>
    <col min="3" max="3" width="14.28515625" style="2" bestFit="1" customWidth="1"/>
    <col min="4" max="4" width="14.28515625" style="2" customWidth="1"/>
    <col min="5" max="5" width="2.85546875" style="2" customWidth="1"/>
    <col min="6" max="6" width="13.85546875" style="2" bestFit="1" customWidth="1"/>
    <col min="7" max="16384" width="8.7109375" style="2"/>
  </cols>
  <sheetData>
    <row r="1" spans="1:6">
      <c r="A1" s="28" t="s">
        <v>39</v>
      </c>
    </row>
    <row r="2" spans="1:6">
      <c r="A2" s="28" t="s">
        <v>40</v>
      </c>
    </row>
    <row r="3" spans="1:6">
      <c r="A3" s="28" t="s">
        <v>42</v>
      </c>
    </row>
    <row r="4" spans="1:6">
      <c r="A4" s="28"/>
    </row>
    <row r="5" spans="1:6">
      <c r="A5" s="28"/>
    </row>
    <row r="7" spans="1:6" ht="15.75">
      <c r="B7" s="29" t="s">
        <v>41</v>
      </c>
      <c r="C7" s="29"/>
      <c r="D7" s="29"/>
      <c r="E7" s="1"/>
      <c r="F7" s="1"/>
    </row>
    <row r="8" spans="1:6">
      <c r="C8" s="30">
        <v>2021</v>
      </c>
      <c r="D8" s="30"/>
      <c r="E8" s="1"/>
      <c r="F8" s="1"/>
    </row>
    <row r="9" spans="1:6" ht="14.25">
      <c r="B9" s="4" t="s">
        <v>0</v>
      </c>
      <c r="C9" s="5" t="s">
        <v>1</v>
      </c>
      <c r="D9" s="6" t="s">
        <v>2</v>
      </c>
      <c r="E9" s="7"/>
      <c r="F9" s="7"/>
    </row>
    <row r="10" spans="1:6">
      <c r="B10" s="8" t="s">
        <v>3</v>
      </c>
      <c r="C10" s="9">
        <f>C46*C44+C35</f>
        <v>12870461.562235177</v>
      </c>
      <c r="D10" s="9">
        <f>D46*D44+D35</f>
        <v>10283902.602292813</v>
      </c>
      <c r="E10" s="1"/>
      <c r="F10" s="1"/>
    </row>
    <row r="11" spans="1:6">
      <c r="C11" s="10"/>
      <c r="D11" s="10"/>
    </row>
    <row r="12" spans="1:6">
      <c r="B12" s="4" t="s">
        <v>4</v>
      </c>
      <c r="C12" s="10"/>
      <c r="D12" s="10"/>
    </row>
    <row r="13" spans="1:6" hidden="1" outlineLevel="1">
      <c r="B13" s="6" t="s">
        <v>5</v>
      </c>
      <c r="C13" s="10"/>
      <c r="D13" s="10"/>
    </row>
    <row r="14" spans="1:6" hidden="1" outlineLevel="1">
      <c r="B14" s="11" t="s">
        <v>6</v>
      </c>
      <c r="C14" s="10">
        <v>1898665.243732082</v>
      </c>
      <c r="D14" s="10">
        <f>C14</f>
        <v>1898665.243732082</v>
      </c>
    </row>
    <row r="15" spans="1:6" hidden="1" outlineLevel="1">
      <c r="B15" s="11" t="s">
        <v>7</v>
      </c>
      <c r="C15" s="10">
        <v>634929.9901082553</v>
      </c>
      <c r="D15" s="10">
        <f t="shared" ref="D15:D21" si="0">C15</f>
        <v>634929.9901082553</v>
      </c>
    </row>
    <row r="16" spans="1:6" hidden="1" outlineLevel="1">
      <c r="B16" s="11" t="s">
        <v>8</v>
      </c>
      <c r="C16" s="10">
        <v>381774.62427731109</v>
      </c>
      <c r="D16" s="10">
        <f t="shared" si="0"/>
        <v>381774.62427731109</v>
      </c>
    </row>
    <row r="17" spans="2:4" hidden="1" outlineLevel="1">
      <c r="B17" s="11" t="s">
        <v>9</v>
      </c>
      <c r="C17" s="10">
        <v>0</v>
      </c>
      <c r="D17" s="10">
        <f t="shared" si="0"/>
        <v>0</v>
      </c>
    </row>
    <row r="18" spans="2:4" hidden="1" outlineLevel="1">
      <c r="B18" s="11" t="s">
        <v>10</v>
      </c>
      <c r="C18" s="10">
        <v>129734.97947400081</v>
      </c>
      <c r="D18" s="10">
        <f t="shared" si="0"/>
        <v>129734.97947400081</v>
      </c>
    </row>
    <row r="19" spans="2:4" hidden="1" outlineLevel="1">
      <c r="B19" s="11" t="s">
        <v>11</v>
      </c>
      <c r="C19" s="10">
        <v>0</v>
      </c>
      <c r="D19" s="10">
        <f t="shared" si="0"/>
        <v>0</v>
      </c>
    </row>
    <row r="20" spans="2:4" hidden="1" outlineLevel="1">
      <c r="B20" s="11" t="s">
        <v>12</v>
      </c>
      <c r="C20" s="10">
        <v>83092.124107414755</v>
      </c>
      <c r="D20" s="10">
        <f t="shared" si="0"/>
        <v>83092.124107414755</v>
      </c>
    </row>
    <row r="21" spans="2:4" hidden="1" outlineLevel="1">
      <c r="B21" s="12" t="s">
        <v>13</v>
      </c>
      <c r="C21" s="13">
        <v>0</v>
      </c>
      <c r="D21" s="13">
        <f t="shared" si="0"/>
        <v>0</v>
      </c>
    </row>
    <row r="22" spans="2:4" ht="14.25" collapsed="1">
      <c r="B22" s="14" t="s">
        <v>14</v>
      </c>
      <c r="C22" s="10">
        <f>SUM(C14:C21)</f>
        <v>3128196.9616990634</v>
      </c>
      <c r="D22" s="10">
        <f>SUM(D14:D21)</f>
        <v>3128196.9616990634</v>
      </c>
    </row>
    <row r="23" spans="2:4" hidden="1" outlineLevel="1">
      <c r="B23" s="14" t="s">
        <v>15</v>
      </c>
      <c r="C23" s="10"/>
      <c r="D23" s="10"/>
    </row>
    <row r="24" spans="2:4" hidden="1" outlineLevel="1">
      <c r="B24" s="12" t="s">
        <v>16</v>
      </c>
      <c r="C24" s="10">
        <v>343305.71386745834</v>
      </c>
      <c r="D24" s="10">
        <v>151045.92504681554</v>
      </c>
    </row>
    <row r="25" spans="2:4" hidden="1" outlineLevel="1">
      <c r="B25" s="12" t="s">
        <v>17</v>
      </c>
      <c r="C25" s="10">
        <v>111069.49566300123</v>
      </c>
      <c r="D25" s="10">
        <v>48867.799279852086</v>
      </c>
    </row>
    <row r="26" spans="2:4" hidden="1" outlineLevel="1">
      <c r="B26" s="12" t="s">
        <v>18</v>
      </c>
      <c r="C26" s="13">
        <v>66641.69739780073</v>
      </c>
      <c r="D26" s="13">
        <v>29320.679567911251</v>
      </c>
    </row>
    <row r="27" spans="2:4" ht="14.25" collapsed="1">
      <c r="B27" s="14" t="s">
        <v>19</v>
      </c>
      <c r="C27" s="10">
        <f>SUM(C24:C26)</f>
        <v>521016.90692826035</v>
      </c>
      <c r="D27" s="10">
        <f>SUM(D24:D26)</f>
        <v>229234.40389457886</v>
      </c>
    </row>
    <row r="28" spans="2:4" hidden="1" outlineLevel="1">
      <c r="B28" s="14" t="s">
        <v>20</v>
      </c>
      <c r="C28" s="10"/>
      <c r="D28" s="10"/>
    </row>
    <row r="29" spans="2:4" hidden="1" outlineLevel="1">
      <c r="B29" s="11" t="s">
        <v>21</v>
      </c>
      <c r="C29" s="15">
        <v>1060117.860180439</v>
      </c>
      <c r="D29" s="16">
        <f>C29</f>
        <v>1060117.860180439</v>
      </c>
    </row>
    <row r="30" spans="2:4" hidden="1" outlineLevel="1">
      <c r="B30" s="11" t="s">
        <v>22</v>
      </c>
      <c r="C30" s="13">
        <v>635635.1909619153</v>
      </c>
      <c r="D30" s="13">
        <v>279663.58127152763</v>
      </c>
    </row>
    <row r="31" spans="2:4" ht="14.25" collapsed="1">
      <c r="B31" s="6" t="s">
        <v>23</v>
      </c>
      <c r="C31" s="15">
        <f>SUM(C29:C30)</f>
        <v>1695753.0511423543</v>
      </c>
      <c r="D31" s="15">
        <f>SUM(D29:D30)</f>
        <v>1339781.4414519665</v>
      </c>
    </row>
    <row r="32" spans="2:4" hidden="1" outlineLevel="1">
      <c r="B32" s="6" t="s">
        <v>24</v>
      </c>
      <c r="C32" s="15"/>
      <c r="D32" s="15"/>
    </row>
    <row r="33" spans="2:6" hidden="1" outlineLevel="1">
      <c r="B33" s="17" t="s">
        <v>43</v>
      </c>
      <c r="C33" s="13">
        <v>180446.60586140034</v>
      </c>
      <c r="D33" s="18">
        <f>C33</f>
        <v>180446.60586140034</v>
      </c>
      <c r="F33" s="16"/>
    </row>
    <row r="34" spans="2:6" ht="14.25" collapsed="1">
      <c r="B34" s="19" t="s">
        <v>25</v>
      </c>
      <c r="C34" s="13">
        <f>SUM(C33)</f>
        <v>180446.60586140034</v>
      </c>
      <c r="D34" s="13">
        <f>SUM(D33)</f>
        <v>180446.60586140034</v>
      </c>
    </row>
    <row r="35" spans="2:6">
      <c r="B35" s="20" t="s">
        <v>26</v>
      </c>
      <c r="C35" s="21">
        <f>SUM(C27,C22,C31,C34)</f>
        <v>5525413.5256310785</v>
      </c>
      <c r="D35" s="21">
        <f>SUM(D27,D22,D31,D34)</f>
        <v>4877659.412907009</v>
      </c>
    </row>
    <row r="36" spans="2:6">
      <c r="B36" s="20"/>
      <c r="C36" s="21"/>
      <c r="D36" s="21"/>
    </row>
    <row r="37" spans="2:6">
      <c r="B37" s="4" t="s">
        <v>27</v>
      </c>
      <c r="C37" s="10"/>
      <c r="D37" s="10"/>
    </row>
    <row r="38" spans="2:6" hidden="1" outlineLevel="1">
      <c r="B38" s="11" t="s">
        <v>5</v>
      </c>
      <c r="C38" s="22">
        <v>41677050.419230752</v>
      </c>
      <c r="D38" s="16">
        <f>C38</f>
        <v>41677050.419230752</v>
      </c>
      <c r="F38" s="10"/>
    </row>
    <row r="39" spans="2:6" hidden="1" outlineLevel="1">
      <c r="B39" s="12" t="s">
        <v>15</v>
      </c>
      <c r="C39" s="13">
        <v>36923287.62791238</v>
      </c>
      <c r="D39" s="13">
        <v>16245322.784463899</v>
      </c>
      <c r="F39"/>
    </row>
    <row r="40" spans="2:6" collapsed="1">
      <c r="B40" s="6" t="s">
        <v>28</v>
      </c>
      <c r="C40" s="22">
        <f>C38+C39</f>
        <v>78600338.047143131</v>
      </c>
      <c r="D40" s="22">
        <f>D38+D39</f>
        <v>57922373.203694649</v>
      </c>
      <c r="F40" s="10"/>
    </row>
    <row r="41" spans="2:6" hidden="1" outlineLevel="1">
      <c r="B41" s="11" t="s">
        <v>29</v>
      </c>
      <c r="C41" s="22">
        <v>-751109.28854185762</v>
      </c>
      <c r="D41" s="16">
        <f>C41</f>
        <v>-751109.28854185762</v>
      </c>
      <c r="F41" s="10"/>
    </row>
    <row r="42" spans="2:6" hidden="1" outlineLevel="1">
      <c r="B42" s="12" t="s">
        <v>30</v>
      </c>
      <c r="C42" s="23">
        <v>-435105.52473752171</v>
      </c>
      <c r="D42" s="23">
        <v>-191435.54511980023</v>
      </c>
      <c r="F42" s="10"/>
    </row>
    <row r="43" spans="2:6" collapsed="1">
      <c r="B43" s="24" t="s">
        <v>31</v>
      </c>
      <c r="C43" s="23">
        <f>C41+C42</f>
        <v>-1186214.8132793794</v>
      </c>
      <c r="D43" s="23">
        <f>D41+D42</f>
        <v>-942544.83366165787</v>
      </c>
      <c r="F43" s="25"/>
    </row>
    <row r="44" spans="2:6">
      <c r="B44" s="20" t="s">
        <v>32</v>
      </c>
      <c r="C44" s="9">
        <f>C40+C43</f>
        <v>77414123.233863756</v>
      </c>
      <c r="D44" s="9">
        <f>D40+D43</f>
        <v>56979828.370032988</v>
      </c>
    </row>
    <row r="46" spans="2:6">
      <c r="B46" s="20" t="s">
        <v>33</v>
      </c>
      <c r="C46" s="26">
        <v>9.4879948642124609E-2</v>
      </c>
      <c r="D46" s="26">
        <v>9.4879948642124609E-2</v>
      </c>
    </row>
    <row r="48" spans="2:6">
      <c r="B48" s="20" t="s">
        <v>34</v>
      </c>
    </row>
    <row r="49" spans="2:2">
      <c r="B49" s="2" t="s">
        <v>35</v>
      </c>
    </row>
    <row r="50" spans="2:2">
      <c r="B50" s="3" t="s">
        <v>36</v>
      </c>
    </row>
    <row r="51" spans="2:2">
      <c r="B51" s="2" t="s">
        <v>37</v>
      </c>
    </row>
    <row r="52" spans="2:2">
      <c r="B52" s="2" t="s">
        <v>38</v>
      </c>
    </row>
    <row r="53" spans="2:2">
      <c r="B53" s="2"/>
    </row>
    <row r="75" spans="2:4">
      <c r="B75" s="31"/>
      <c r="C75" s="31"/>
      <c r="D75" s="27"/>
    </row>
    <row r="76" spans="2:4">
      <c r="B76" s="31"/>
      <c r="C76" s="31"/>
      <c r="D76" s="27"/>
    </row>
  </sheetData>
  <mergeCells count="3">
    <mergeCell ref="B7:D7"/>
    <mergeCell ref="C8:D8"/>
    <mergeCell ref="B75:C7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RMP__(SRM-9)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Highsmith, Nicholas</dc:creator>
  <cp:lastModifiedBy>McDougal, Steven</cp:lastModifiedBy>
  <dcterms:created xsi:type="dcterms:W3CDTF">2020-04-27T18:59:32Z</dcterms:created>
  <dcterms:modified xsi:type="dcterms:W3CDTF">2020-05-01T17:48:46Z</dcterms:modified>
</cp:coreProperties>
</file>