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1245" windowWidth="12120" windowHeight="9120" activeTab="0"/>
  </bookViews>
  <sheets>
    <sheet name="GAPRI98G.WK1 (3)" sheetId="1" r:id="rId1"/>
  </sheets>
  <definedNames>
    <definedName name="_xlnm.Print_Area" localSheetId="0">'GAPRI98G.WK1 (3)'!$A$1:$L$42</definedName>
  </definedNames>
  <calcPr fullCalcOnLoad="1"/>
</workbook>
</file>

<file path=xl/sharedStrings.xml><?xml version="1.0" encoding="utf-8"?>
<sst xmlns="http://schemas.openxmlformats.org/spreadsheetml/2006/main" count="61" uniqueCount="49">
  <si>
    <t>Company</t>
  </si>
  <si>
    <t>Tkr</t>
  </si>
  <si>
    <t>Avg</t>
  </si>
  <si>
    <t>Annual</t>
  </si>
  <si>
    <t>Yield</t>
  </si>
  <si>
    <t>Price</t>
  </si>
  <si>
    <t>Divd</t>
  </si>
  <si>
    <t>Plus</t>
  </si>
  <si>
    <t>Growth</t>
  </si>
  <si>
    <t>High</t>
  </si>
  <si>
    <t>Low</t>
  </si>
  <si>
    <t>Dividend</t>
  </si>
  <si>
    <t xml:space="preserve">Adjusted </t>
  </si>
  <si>
    <t>Monthly High and Low Stock Prices</t>
  </si>
  <si>
    <t>Questar Gas</t>
  </si>
  <si>
    <t>Dividend Yields for  Natural Gas Distribution Companies</t>
  </si>
  <si>
    <t>AGL Resources</t>
  </si>
  <si>
    <t>ATG</t>
  </si>
  <si>
    <t>Atmos Energy</t>
  </si>
  <si>
    <t>ATO</t>
  </si>
  <si>
    <t>Energen Corp</t>
  </si>
  <si>
    <t>EGN</t>
  </si>
  <si>
    <t>NJ Resources</t>
  </si>
  <si>
    <t>NJR</t>
  </si>
  <si>
    <t>Northwest Natural</t>
  </si>
  <si>
    <t>NWN</t>
  </si>
  <si>
    <t>Piedmont Natural</t>
  </si>
  <si>
    <t>PNY</t>
  </si>
  <si>
    <t>National Fuel Gas</t>
  </si>
  <si>
    <t>NFG</t>
  </si>
  <si>
    <t>Line</t>
  </si>
  <si>
    <t>Value</t>
  </si>
  <si>
    <t>Peoples Energy</t>
  </si>
  <si>
    <t>PGL</t>
  </si>
  <si>
    <t>Value Line</t>
  </si>
  <si>
    <t>forecast</t>
  </si>
  <si>
    <t>growth</t>
  </si>
  <si>
    <t xml:space="preserve">dps  </t>
  </si>
  <si>
    <t xml:space="preserve">eps </t>
  </si>
  <si>
    <t>Yield Plus Growth Using Value Line Earnings Growth Forecasts</t>
  </si>
  <si>
    <t>eps growth</t>
  </si>
  <si>
    <t>Median</t>
  </si>
  <si>
    <t>Means</t>
  </si>
  <si>
    <t>Sym</t>
  </si>
  <si>
    <t>Jun</t>
  </si>
  <si>
    <t>July</t>
  </si>
  <si>
    <t>Aug</t>
  </si>
  <si>
    <t>Growth Source:  Value Line June 21, 2002</t>
  </si>
  <si>
    <t>Excluding Questar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</si>
</sst>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00_)"/>
    <numFmt numFmtId="167" formatCode="0_)"/>
    <numFmt numFmtId="168" formatCode="0.0%"/>
    <numFmt numFmtId="169" formatCode="0.000"/>
    <numFmt numFmtId="170" formatCode="d"/>
    <numFmt numFmtId="171" formatCode="0.0000"/>
    <numFmt numFmtId="172" formatCode="0.000%"/>
    <numFmt numFmtId="173" formatCode="0.000000000000000%"/>
    <numFmt numFmtId="174" formatCode="0.0000%"/>
  </numFmts>
  <fonts count="7">
    <font>
      <sz val="7.25"/>
      <name val="Courier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Palatino"/>
      <family val="0"/>
    </font>
    <font>
      <sz val="9"/>
      <name val="Palatino"/>
      <family val="0"/>
    </font>
    <font>
      <b/>
      <sz val="9"/>
      <name val="Palatin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 applyProtection="1">
      <alignment horizontal="center"/>
      <protection/>
    </xf>
    <xf numFmtId="164" fontId="5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center"/>
      <protection/>
    </xf>
    <xf numFmtId="171" fontId="5" fillId="0" borderId="0" xfId="0" applyNumberFormat="1" applyFont="1" applyAlignment="1">
      <alignment horizontal="center"/>
    </xf>
    <xf numFmtId="171" fontId="5" fillId="0" borderId="0" xfId="0" applyNumberFormat="1" applyFont="1" applyBorder="1" applyAlignment="1" applyProtection="1">
      <alignment horizontal="center"/>
      <protection/>
    </xf>
    <xf numFmtId="169" fontId="5" fillId="0" borderId="0" xfId="0" applyNumberFormat="1" applyFont="1" applyBorder="1" applyAlignment="1" applyProtection="1">
      <alignment horizontal="center"/>
      <protection/>
    </xf>
    <xf numFmtId="10" fontId="5" fillId="0" borderId="0" xfId="0" applyNumberFormat="1" applyFont="1" applyBorder="1" applyAlignment="1" applyProtection="1">
      <alignment horizontal="center"/>
      <protection/>
    </xf>
    <xf numFmtId="10" fontId="5" fillId="0" borderId="0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center" vertical="top"/>
    </xf>
    <xf numFmtId="10" fontId="5" fillId="0" borderId="0" xfId="0" applyNumberFormat="1" applyFont="1" applyBorder="1" applyAlignment="1">
      <alignment horizontal="center"/>
    </xf>
    <xf numFmtId="10" fontId="5" fillId="0" borderId="0" xfId="0" applyNumberFormat="1" applyFont="1" applyFill="1" applyBorder="1" applyAlignment="1" applyProtection="1">
      <alignment horizontal="center"/>
      <protection/>
    </xf>
    <xf numFmtId="10" fontId="5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164" fontId="5" fillId="0" borderId="0" xfId="0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M266"/>
  <sheetViews>
    <sheetView tabSelected="1" zoomScale="150" zoomScaleNormal="150" workbookViewId="0" topLeftCell="A1">
      <selection activeCell="J1" sqref="J1"/>
    </sheetView>
  </sheetViews>
  <sheetFormatPr defaultColWidth="9.83203125" defaultRowHeight="9.75"/>
  <cols>
    <col min="1" max="1" width="4.83203125" style="1" customWidth="1"/>
    <col min="2" max="2" width="18.83203125" style="1" customWidth="1"/>
    <col min="3" max="3" width="6.16015625" style="1" customWidth="1"/>
    <col min="4" max="4" width="11" style="1" customWidth="1"/>
    <col min="5" max="5" width="11.83203125" style="1" customWidth="1"/>
    <col min="6" max="6" width="11.33203125" style="1" customWidth="1"/>
    <col min="7" max="10" width="8.83203125" style="1" customWidth="1"/>
    <col min="11" max="11" width="7.83203125" style="1" customWidth="1"/>
    <col min="12" max="15" width="8.83203125" style="1" customWidth="1"/>
    <col min="16" max="16" width="9.83203125" style="1" customWidth="1"/>
    <col min="17" max="17" width="8" style="1" customWidth="1"/>
    <col min="18" max="18" width="8.16015625" style="1" customWidth="1"/>
    <col min="19" max="19" width="27" style="1" customWidth="1"/>
    <col min="20" max="20" width="5.16015625" style="1" customWidth="1"/>
    <col min="21" max="21" width="7.83203125" style="1" customWidth="1"/>
    <col min="22" max="22" width="9.83203125" style="1" customWidth="1"/>
    <col min="23" max="23" width="10" style="1" customWidth="1"/>
    <col min="24" max="28" width="7.33203125" style="1" customWidth="1"/>
    <col min="29" max="29" width="7" style="1" customWidth="1"/>
    <col min="30" max="30" width="33" style="1" customWidth="1"/>
    <col min="31" max="31" width="9.83203125" style="1" customWidth="1"/>
    <col min="32" max="32" width="7.33203125" style="1" customWidth="1"/>
    <col min="33" max="34" width="9.83203125" style="1" customWidth="1"/>
    <col min="35" max="37" width="8.83203125" style="1" customWidth="1"/>
    <col min="38" max="38" width="7.83203125" style="1" customWidth="1"/>
    <col min="39" max="39" width="8.83203125" style="1" customWidth="1"/>
    <col min="40" max="40" width="10.16015625" style="1" customWidth="1"/>
    <col min="41" max="41" width="9.83203125" style="1" customWidth="1"/>
    <col min="42" max="42" width="7.83203125" style="1" customWidth="1"/>
    <col min="43" max="47" width="9.83203125" style="1" customWidth="1"/>
    <col min="48" max="51" width="7.83203125" style="1" customWidth="1"/>
    <col min="52" max="53" width="9.83203125" style="1" customWidth="1"/>
    <col min="54" max="54" width="20.83203125" style="1" customWidth="1"/>
    <col min="55" max="16384" width="9.83203125" style="1" customWidth="1"/>
  </cols>
  <sheetData>
    <row r="1" spans="2:15" ht="12">
      <c r="B1" s="1" t="s">
        <v>14</v>
      </c>
      <c r="C1" s="2"/>
      <c r="N1" s="2"/>
      <c r="O1" s="2"/>
    </row>
    <row r="2" spans="3:15" ht="12">
      <c r="C2" s="2"/>
      <c r="N2" s="2"/>
      <c r="O2" s="2"/>
    </row>
    <row r="3" spans="2:15" ht="9.75" customHeight="1">
      <c r="B3" s="2"/>
      <c r="C3" s="2" t="s">
        <v>15</v>
      </c>
      <c r="D3" s="2"/>
      <c r="E3" s="2"/>
      <c r="N3" s="2"/>
      <c r="O3" s="2"/>
    </row>
    <row r="4" spans="14:15" ht="12">
      <c r="N4" s="2"/>
      <c r="O4" s="2"/>
    </row>
    <row r="5" spans="2:4" ht="9.75" customHeight="1">
      <c r="B5" s="1" t="s">
        <v>0</v>
      </c>
      <c r="C5" s="1" t="s">
        <v>1</v>
      </c>
      <c r="D5" s="1" t="s">
        <v>13</v>
      </c>
    </row>
    <row r="6" spans="3:13" ht="12">
      <c r="C6" s="1" t="s">
        <v>43</v>
      </c>
      <c r="M6" s="4"/>
    </row>
    <row r="7" spans="3:12" ht="9.75" customHeight="1">
      <c r="C7" s="3"/>
      <c r="D7" s="4" t="s">
        <v>44</v>
      </c>
      <c r="E7" s="4"/>
      <c r="F7" s="4" t="s">
        <v>45</v>
      </c>
      <c r="G7" s="4"/>
      <c r="H7" s="4" t="s">
        <v>46</v>
      </c>
      <c r="I7" s="4"/>
      <c r="J7" s="1" t="s">
        <v>2</v>
      </c>
      <c r="K7" s="1" t="s">
        <v>3</v>
      </c>
      <c r="L7" s="1" t="s">
        <v>4</v>
      </c>
    </row>
    <row r="8" spans="3:11" ht="9.75" customHeight="1">
      <c r="C8" s="3"/>
      <c r="D8" s="7">
        <v>2002</v>
      </c>
      <c r="E8" s="7"/>
      <c r="F8" s="7">
        <v>2002</v>
      </c>
      <c r="G8" s="7"/>
      <c r="H8" s="7">
        <v>2002</v>
      </c>
      <c r="I8" s="7"/>
      <c r="J8" s="5"/>
      <c r="K8" s="5"/>
    </row>
    <row r="9" spans="4:12" ht="12">
      <c r="D9" s="4" t="s">
        <v>9</v>
      </c>
      <c r="E9" s="4" t="s">
        <v>10</v>
      </c>
      <c r="F9" s="4" t="s">
        <v>9</v>
      </c>
      <c r="G9" s="4" t="s">
        <v>10</v>
      </c>
      <c r="H9" s="4" t="s">
        <v>9</v>
      </c>
      <c r="I9" s="4" t="s">
        <v>10</v>
      </c>
      <c r="J9" s="5" t="s">
        <v>5</v>
      </c>
      <c r="K9" s="5" t="s">
        <v>6</v>
      </c>
      <c r="L9" s="5"/>
    </row>
    <row r="10" spans="4:17" ht="12">
      <c r="D10" s="4" t="s">
        <v>48</v>
      </c>
      <c r="E10" s="4"/>
      <c r="F10" s="4"/>
      <c r="G10" s="4"/>
      <c r="H10" s="4"/>
      <c r="I10" s="4"/>
      <c r="J10" s="4"/>
      <c r="K10" s="4"/>
      <c r="L10" s="4"/>
      <c r="M10" s="23"/>
      <c r="N10" s="23"/>
      <c r="O10" s="23"/>
      <c r="P10" s="4"/>
      <c r="Q10" s="4"/>
    </row>
    <row r="11" spans="1:65" ht="10.5" customHeight="1">
      <c r="A11" s="4">
        <v>1</v>
      </c>
      <c r="B11" s="2" t="s">
        <v>16</v>
      </c>
      <c r="C11" s="2" t="s">
        <v>17</v>
      </c>
      <c r="D11" s="8">
        <v>23.5</v>
      </c>
      <c r="E11" s="8">
        <v>21.5156</v>
      </c>
      <c r="F11" s="8">
        <v>23.3438</v>
      </c>
      <c r="G11" s="8">
        <v>17.25</v>
      </c>
      <c r="H11" s="8">
        <v>23.2813</v>
      </c>
      <c r="I11" s="8">
        <v>20.5</v>
      </c>
      <c r="J11" s="9">
        <f>AVERAGE(D11:I11)</f>
        <v>21.565116666666665</v>
      </c>
      <c r="K11" s="10">
        <v>1.08</v>
      </c>
      <c r="L11" s="11">
        <f>K11/J11</f>
        <v>0.05008087907399837</v>
      </c>
      <c r="BE11" s="12"/>
      <c r="BF11" s="12"/>
      <c r="BJ11" s="12"/>
      <c r="BK11" s="12"/>
      <c r="BL11" s="12"/>
      <c r="BM11" s="12"/>
    </row>
    <row r="12" spans="1:65" ht="10.5" customHeight="1">
      <c r="A12" s="4">
        <v>2</v>
      </c>
      <c r="B12" s="1" t="s">
        <v>18</v>
      </c>
      <c r="C12" s="1" t="s">
        <v>19</v>
      </c>
      <c r="D12" s="13">
        <v>23.6563</v>
      </c>
      <c r="E12" s="13">
        <v>21</v>
      </c>
      <c r="F12" s="13">
        <v>23.4688</v>
      </c>
      <c r="G12" s="13">
        <v>17.5625</v>
      </c>
      <c r="H12" s="13">
        <v>22.9531</v>
      </c>
      <c r="I12" s="13">
        <v>20.4063</v>
      </c>
      <c r="J12" s="9">
        <f aca="true" t="shared" si="0" ref="J12:J18">AVERAGE(D12:I12)</f>
        <v>21.507833333333338</v>
      </c>
      <c r="K12" s="14">
        <v>1.18</v>
      </c>
      <c r="L12" s="11">
        <f aca="true" t="shared" si="1" ref="L12:L18">K12/J12</f>
        <v>0.054863731818639704</v>
      </c>
      <c r="BE12" s="12"/>
      <c r="BF12" s="12"/>
      <c r="BJ12" s="12"/>
      <c r="BK12" s="12"/>
      <c r="BL12" s="12"/>
      <c r="BM12" s="12"/>
    </row>
    <row r="13" spans="1:65" ht="12">
      <c r="A13" s="4">
        <v>3</v>
      </c>
      <c r="B13" s="2" t="s">
        <v>20</v>
      </c>
      <c r="C13" s="2" t="s">
        <v>21</v>
      </c>
      <c r="D13" s="8">
        <v>27.81215</v>
      </c>
      <c r="E13" s="8">
        <v>24.7031</v>
      </c>
      <c r="F13" s="8">
        <v>27.5313</v>
      </c>
      <c r="G13" s="8">
        <v>21.6563</v>
      </c>
      <c r="H13" s="8">
        <v>27.2031</v>
      </c>
      <c r="I13" s="8">
        <v>24.2969</v>
      </c>
      <c r="J13" s="9">
        <f t="shared" si="0"/>
        <v>25.53380833333333</v>
      </c>
      <c r="K13" s="10">
        <v>0.72</v>
      </c>
      <c r="L13" s="11">
        <f t="shared" si="1"/>
        <v>0.028197908850912373</v>
      </c>
      <c r="BE13" s="12"/>
      <c r="BF13" s="12"/>
      <c r="BJ13" s="12"/>
      <c r="BK13" s="12"/>
      <c r="BL13" s="12"/>
      <c r="BM13" s="12"/>
    </row>
    <row r="14" spans="1:65" ht="12">
      <c r="A14" s="4">
        <v>4</v>
      </c>
      <c r="B14" s="6" t="s">
        <v>22</v>
      </c>
      <c r="C14" s="6" t="s">
        <v>23</v>
      </c>
      <c r="D14" s="13">
        <v>30.7031</v>
      </c>
      <c r="E14" s="13">
        <v>28.4531</v>
      </c>
      <c r="F14" s="13">
        <v>31.0938</v>
      </c>
      <c r="G14" s="13">
        <v>24.3438</v>
      </c>
      <c r="H14" s="8">
        <v>32.875</v>
      </c>
      <c r="I14" s="13">
        <v>29.5</v>
      </c>
      <c r="J14" s="9">
        <f t="shared" si="0"/>
        <v>29.494799999999998</v>
      </c>
      <c r="K14" s="15">
        <v>1.2</v>
      </c>
      <c r="L14" s="11">
        <f t="shared" si="1"/>
        <v>0.04068513771919118</v>
      </c>
      <c r="BE14" s="12"/>
      <c r="BF14" s="12"/>
      <c r="BJ14" s="12"/>
      <c r="BK14" s="12"/>
      <c r="BL14" s="12"/>
      <c r="BM14" s="12"/>
    </row>
    <row r="15" spans="1:65" ht="12">
      <c r="A15" s="4">
        <v>5</v>
      </c>
      <c r="B15" s="6" t="s">
        <v>24</v>
      </c>
      <c r="C15" s="6" t="s">
        <v>25</v>
      </c>
      <c r="D15" s="13">
        <v>30.0938</v>
      </c>
      <c r="E15" s="13">
        <v>27.5838</v>
      </c>
      <c r="F15" s="13">
        <v>30.2031</v>
      </c>
      <c r="G15" s="13">
        <v>23.4531</v>
      </c>
      <c r="H15" s="8">
        <v>29.7031</v>
      </c>
      <c r="I15" s="13">
        <v>27.5313</v>
      </c>
      <c r="J15" s="9">
        <f t="shared" si="0"/>
        <v>28.0947</v>
      </c>
      <c r="K15" s="15">
        <v>1.26</v>
      </c>
      <c r="L15" s="11">
        <f t="shared" si="1"/>
        <v>0.04484831658640242</v>
      </c>
      <c r="BE15" s="12"/>
      <c r="BF15" s="12"/>
      <c r="BJ15" s="12"/>
      <c r="BK15" s="12"/>
      <c r="BL15" s="12"/>
      <c r="BM15" s="12"/>
    </row>
    <row r="16" spans="1:65" ht="12">
      <c r="A16" s="4">
        <v>6</v>
      </c>
      <c r="B16" s="6" t="s">
        <v>26</v>
      </c>
      <c r="C16" s="6" t="s">
        <v>27</v>
      </c>
      <c r="D16" s="13">
        <v>37.9375</v>
      </c>
      <c r="E16" s="13">
        <v>33.6875</v>
      </c>
      <c r="F16" s="13">
        <v>37.7031</v>
      </c>
      <c r="G16" s="13">
        <v>27.3438</v>
      </c>
      <c r="H16" s="8">
        <v>37.2031</v>
      </c>
      <c r="I16" s="13">
        <v>32.7969</v>
      </c>
      <c r="J16" s="9">
        <f t="shared" si="0"/>
        <v>34.44531666666666</v>
      </c>
      <c r="K16" s="15">
        <v>1.6</v>
      </c>
      <c r="L16" s="11">
        <f t="shared" si="1"/>
        <v>0.04645043665829753</v>
      </c>
      <c r="BE16" s="12"/>
      <c r="BF16" s="12"/>
      <c r="BJ16" s="12"/>
      <c r="BK16" s="12"/>
      <c r="BL16" s="12"/>
      <c r="BM16" s="12"/>
    </row>
    <row r="17" spans="1:12" ht="12">
      <c r="A17" s="4">
        <v>8</v>
      </c>
      <c r="B17" s="1" t="s">
        <v>28</v>
      </c>
      <c r="C17" s="1" t="s">
        <v>29</v>
      </c>
      <c r="D17" s="13">
        <v>23.25</v>
      </c>
      <c r="E17" s="13">
        <v>21.375</v>
      </c>
      <c r="F17" s="13">
        <v>22.8438</v>
      </c>
      <c r="G17" s="13">
        <v>15.6094</v>
      </c>
      <c r="H17" s="13">
        <v>21</v>
      </c>
      <c r="I17" s="13">
        <v>18.5938</v>
      </c>
      <c r="J17" s="9">
        <f t="shared" si="0"/>
        <v>20.445333333333334</v>
      </c>
      <c r="K17" s="14">
        <v>1.04</v>
      </c>
      <c r="L17" s="11">
        <f t="shared" si="1"/>
        <v>0.05086735359332203</v>
      </c>
    </row>
    <row r="18" spans="1:12" ht="12">
      <c r="A18" s="4">
        <v>9</v>
      </c>
      <c r="B18" s="1" t="s">
        <v>32</v>
      </c>
      <c r="C18" s="1" t="s">
        <v>33</v>
      </c>
      <c r="D18" s="13">
        <v>39.4063</v>
      </c>
      <c r="E18" s="9">
        <v>36.0469</v>
      </c>
      <c r="F18" s="13">
        <v>37.9688</v>
      </c>
      <c r="G18" s="13">
        <v>29.0635</v>
      </c>
      <c r="H18" s="13">
        <v>33.9531</v>
      </c>
      <c r="I18" s="13">
        <v>27.7969</v>
      </c>
      <c r="J18" s="9">
        <f t="shared" si="0"/>
        <v>34.03925</v>
      </c>
      <c r="K18" s="14">
        <v>2.08</v>
      </c>
      <c r="L18" s="11">
        <f t="shared" si="1"/>
        <v>0.061105929184691196</v>
      </c>
    </row>
    <row r="19" spans="1:12" ht="12">
      <c r="A19" s="4"/>
      <c r="D19" s="13"/>
      <c r="E19" s="9"/>
      <c r="F19" s="13"/>
      <c r="G19" s="13"/>
      <c r="H19" s="13"/>
      <c r="I19" s="13"/>
      <c r="J19" s="9"/>
      <c r="K19" s="14"/>
      <c r="L19" s="11"/>
    </row>
    <row r="20" ht="12">
      <c r="E20" s="2"/>
    </row>
    <row r="21" ht="12">
      <c r="D21" s="2" t="s">
        <v>39</v>
      </c>
    </row>
    <row r="22" ht="12">
      <c r="D22" s="2"/>
    </row>
    <row r="23" spans="8:17" ht="12">
      <c r="H23" s="4"/>
      <c r="I23" s="26" t="s">
        <v>34</v>
      </c>
      <c r="J23" s="26"/>
      <c r="K23"/>
      <c r="L23"/>
      <c r="M23"/>
      <c r="N23" s="25"/>
      <c r="O23" s="25"/>
      <c r="P23" s="25"/>
      <c r="Q23" s="25"/>
    </row>
    <row r="24" spans="4:15" ht="12">
      <c r="D24" s="4"/>
      <c r="E24" s="4" t="s">
        <v>31</v>
      </c>
      <c r="F24" s="4" t="s">
        <v>12</v>
      </c>
      <c r="G24" s="5" t="s">
        <v>4</v>
      </c>
      <c r="H24"/>
      <c r="I24" s="4" t="s">
        <v>38</v>
      </c>
      <c r="J24" s="4" t="s">
        <v>37</v>
      </c>
      <c r="K24"/>
      <c r="L24"/>
      <c r="M24"/>
      <c r="N24" s="23"/>
      <c r="O24" s="23"/>
    </row>
    <row r="25" spans="4:15" ht="12">
      <c r="D25" s="5" t="s">
        <v>11</v>
      </c>
      <c r="E25" s="4" t="s">
        <v>30</v>
      </c>
      <c r="F25" s="4" t="s">
        <v>11</v>
      </c>
      <c r="G25" s="5" t="s">
        <v>7</v>
      </c>
      <c r="H25"/>
      <c r="I25" s="4" t="s">
        <v>36</v>
      </c>
      <c r="J25" s="4" t="s">
        <v>36</v>
      </c>
      <c r="K25"/>
      <c r="L25"/>
      <c r="M25"/>
      <c r="N25" s="23"/>
      <c r="O25" s="23"/>
    </row>
    <row r="26" spans="4:15" ht="12">
      <c r="D26" s="4" t="s">
        <v>4</v>
      </c>
      <c r="E26" s="5" t="s">
        <v>40</v>
      </c>
      <c r="F26" s="4" t="s">
        <v>4</v>
      </c>
      <c r="G26" s="5" t="s">
        <v>8</v>
      </c>
      <c r="H26"/>
      <c r="I26" s="3" t="s">
        <v>35</v>
      </c>
      <c r="J26" s="3" t="s">
        <v>35</v>
      </c>
      <c r="K26"/>
      <c r="L26"/>
      <c r="M26"/>
      <c r="N26"/>
      <c r="O26"/>
    </row>
    <row r="27" spans="8:15" ht="12">
      <c r="H27"/>
      <c r="K27"/>
      <c r="L27"/>
      <c r="M27"/>
      <c r="N27"/>
      <c r="O27"/>
    </row>
    <row r="28" spans="1:15" ht="12">
      <c r="A28" s="5">
        <f aca="true" t="shared" si="2" ref="A28:C33">A11</f>
        <v>1</v>
      </c>
      <c r="B28" s="2" t="str">
        <f t="shared" si="2"/>
        <v>AGL Resources</v>
      </c>
      <c r="C28" s="2" t="str">
        <f t="shared" si="2"/>
        <v>ATG</v>
      </c>
      <c r="D28" s="16">
        <f aca="true" t="shared" si="3" ref="D28:D35">L11</f>
        <v>0.05008087907399837</v>
      </c>
      <c r="E28" s="24">
        <f>I28</f>
        <v>0.095</v>
      </c>
      <c r="F28" s="16">
        <f>(1+E28)*D28</f>
        <v>0.05483856258602821</v>
      </c>
      <c r="G28" s="17">
        <f aca="true" t="shared" si="4" ref="G28:G35">E28+F28</f>
        <v>0.1498385625860282</v>
      </c>
      <c r="H28"/>
      <c r="I28" s="24">
        <v>0.095</v>
      </c>
      <c r="J28" s="24">
        <v>0.01</v>
      </c>
      <c r="K28"/>
      <c r="L28"/>
      <c r="M28"/>
      <c r="N28"/>
      <c r="O28"/>
    </row>
    <row r="29" spans="1:15" ht="12">
      <c r="A29" s="5">
        <f t="shared" si="2"/>
        <v>2</v>
      </c>
      <c r="B29" s="2" t="str">
        <f t="shared" si="2"/>
        <v>Atmos Energy</v>
      </c>
      <c r="C29" s="2" t="str">
        <f t="shared" si="2"/>
        <v>ATO</v>
      </c>
      <c r="D29" s="16">
        <f t="shared" si="3"/>
        <v>0.054863731818639704</v>
      </c>
      <c r="E29" s="24">
        <f aca="true" t="shared" si="5" ref="E29:E35">I29</f>
        <v>0.09</v>
      </c>
      <c r="F29" s="16">
        <f aca="true" t="shared" si="6" ref="F29:F35">(1+E29)*D29</f>
        <v>0.05980146768231728</v>
      </c>
      <c r="G29" s="17">
        <f t="shared" si="4"/>
        <v>0.14980146768231728</v>
      </c>
      <c r="H29"/>
      <c r="I29" s="24">
        <v>0.09</v>
      </c>
      <c r="J29" s="24">
        <v>0.025</v>
      </c>
      <c r="K29"/>
      <c r="L29"/>
      <c r="M29"/>
      <c r="N29"/>
      <c r="O29"/>
    </row>
    <row r="30" spans="1:15" ht="12">
      <c r="A30" s="5">
        <f t="shared" si="2"/>
        <v>3</v>
      </c>
      <c r="B30" s="2" t="str">
        <f t="shared" si="2"/>
        <v>Energen Corp</v>
      </c>
      <c r="C30" s="2" t="str">
        <f t="shared" si="2"/>
        <v>EGN</v>
      </c>
      <c r="D30" s="16">
        <f t="shared" si="3"/>
        <v>0.028197908850912373</v>
      </c>
      <c r="E30" s="24">
        <f t="shared" si="5"/>
        <v>0.055</v>
      </c>
      <c r="F30" s="16">
        <f t="shared" si="6"/>
        <v>0.02974879383771255</v>
      </c>
      <c r="G30" s="17">
        <f t="shared" si="4"/>
        <v>0.08474879383771255</v>
      </c>
      <c r="H30"/>
      <c r="I30" s="24">
        <v>0.055</v>
      </c>
      <c r="J30" s="24">
        <v>0.03</v>
      </c>
      <c r="K30"/>
      <c r="L30"/>
      <c r="M30"/>
      <c r="N30"/>
      <c r="O30"/>
    </row>
    <row r="31" spans="1:15" ht="12">
      <c r="A31" s="5">
        <f t="shared" si="2"/>
        <v>4</v>
      </c>
      <c r="B31" s="2" t="str">
        <f t="shared" si="2"/>
        <v>NJ Resources</v>
      </c>
      <c r="C31" s="2" t="str">
        <f t="shared" si="2"/>
        <v>NJR</v>
      </c>
      <c r="D31" s="16">
        <f t="shared" si="3"/>
        <v>0.04068513771919118</v>
      </c>
      <c r="E31" s="24">
        <f t="shared" si="5"/>
        <v>0.095</v>
      </c>
      <c r="F31" s="16">
        <f t="shared" si="6"/>
        <v>0.044550225802514345</v>
      </c>
      <c r="G31" s="17">
        <f t="shared" si="4"/>
        <v>0.13955022580251436</v>
      </c>
      <c r="H31"/>
      <c r="I31" s="24">
        <v>0.095</v>
      </c>
      <c r="J31" s="24">
        <v>0.02</v>
      </c>
      <c r="K31"/>
      <c r="L31"/>
      <c r="M31"/>
      <c r="N31"/>
      <c r="O31"/>
    </row>
    <row r="32" spans="1:15" ht="12">
      <c r="A32" s="5">
        <f t="shared" si="2"/>
        <v>5</v>
      </c>
      <c r="B32" s="2" t="str">
        <f t="shared" si="2"/>
        <v>Northwest Natural</v>
      </c>
      <c r="C32" s="2" t="str">
        <f t="shared" si="2"/>
        <v>NWN</v>
      </c>
      <c r="D32" s="16">
        <f t="shared" si="3"/>
        <v>0.04484831658640242</v>
      </c>
      <c r="E32" s="24">
        <f t="shared" si="5"/>
        <v>0.065</v>
      </c>
      <c r="F32" s="16">
        <f t="shared" si="6"/>
        <v>0.047763457164518575</v>
      </c>
      <c r="G32" s="17">
        <f t="shared" si="4"/>
        <v>0.11276345716451858</v>
      </c>
      <c r="H32"/>
      <c r="I32" s="24">
        <v>0.065</v>
      </c>
      <c r="J32" s="24">
        <v>0.015</v>
      </c>
      <c r="K32"/>
      <c r="L32"/>
      <c r="M32"/>
      <c r="N32"/>
      <c r="O32"/>
    </row>
    <row r="33" spans="1:15" ht="12">
      <c r="A33" s="5">
        <f t="shared" si="2"/>
        <v>6</v>
      </c>
      <c r="B33" s="2" t="str">
        <f t="shared" si="2"/>
        <v>Piedmont Natural</v>
      </c>
      <c r="C33" s="2" t="str">
        <f t="shared" si="2"/>
        <v>PNY</v>
      </c>
      <c r="D33" s="16">
        <f t="shared" si="3"/>
        <v>0.04645043665829753</v>
      </c>
      <c r="E33" s="24">
        <f t="shared" si="5"/>
        <v>0.065</v>
      </c>
      <c r="F33" s="16">
        <f t="shared" si="6"/>
        <v>0.04946971504108687</v>
      </c>
      <c r="G33" s="17">
        <f t="shared" si="4"/>
        <v>0.11446971504108687</v>
      </c>
      <c r="H33"/>
      <c r="I33" s="24">
        <v>0.065</v>
      </c>
      <c r="J33" s="24">
        <v>0.04</v>
      </c>
      <c r="K33"/>
      <c r="L33"/>
      <c r="M33"/>
      <c r="N33"/>
      <c r="O33"/>
    </row>
    <row r="34" spans="1:15" ht="12">
      <c r="A34" s="5">
        <f aca="true" t="shared" si="7" ref="A34:C35">A17</f>
        <v>8</v>
      </c>
      <c r="B34" s="2" t="str">
        <f t="shared" si="7"/>
        <v>National Fuel Gas</v>
      </c>
      <c r="C34" s="2" t="str">
        <f t="shared" si="7"/>
        <v>NFG</v>
      </c>
      <c r="D34" s="16">
        <f t="shared" si="3"/>
        <v>0.05086735359332203</v>
      </c>
      <c r="E34" s="24">
        <f t="shared" si="5"/>
        <v>0.1</v>
      </c>
      <c r="F34" s="16">
        <f t="shared" si="6"/>
        <v>0.05595408895265423</v>
      </c>
      <c r="G34" s="17">
        <f t="shared" si="4"/>
        <v>0.15595408895265422</v>
      </c>
      <c r="H34"/>
      <c r="I34" s="24">
        <v>0.1</v>
      </c>
      <c r="J34" s="24">
        <v>0.06</v>
      </c>
      <c r="K34"/>
      <c r="L34"/>
      <c r="M34"/>
      <c r="N34"/>
      <c r="O34"/>
    </row>
    <row r="35" spans="1:15" ht="12">
      <c r="A35" s="5">
        <f t="shared" si="7"/>
        <v>9</v>
      </c>
      <c r="B35" s="2" t="str">
        <f t="shared" si="7"/>
        <v>Peoples Energy</v>
      </c>
      <c r="C35" s="2" t="str">
        <f t="shared" si="7"/>
        <v>PGL</v>
      </c>
      <c r="D35" s="16">
        <f t="shared" si="3"/>
        <v>0.061105929184691196</v>
      </c>
      <c r="E35" s="24">
        <f t="shared" si="5"/>
        <v>0.075</v>
      </c>
      <c r="F35" s="16">
        <f t="shared" si="6"/>
        <v>0.06568887387354304</v>
      </c>
      <c r="G35" s="17">
        <f t="shared" si="4"/>
        <v>0.14068887387354304</v>
      </c>
      <c r="H35"/>
      <c r="I35" s="24">
        <v>0.075</v>
      </c>
      <c r="J35" s="24">
        <v>0.02</v>
      </c>
      <c r="K35"/>
      <c r="L35"/>
      <c r="M35"/>
      <c r="N35"/>
      <c r="O35"/>
    </row>
    <row r="36" spans="4:15" ht="12">
      <c r="D36" s="3"/>
      <c r="E36" s="3"/>
      <c r="F36" s="4"/>
      <c r="G36" s="4"/>
      <c r="H36"/>
      <c r="K36"/>
      <c r="L36"/>
      <c r="M36"/>
      <c r="N36"/>
      <c r="O36"/>
    </row>
    <row r="37" spans="2:15" ht="12">
      <c r="B37" s="1" t="s">
        <v>42</v>
      </c>
      <c r="D37" s="16">
        <f>AVERAGEA(D28:D35)</f>
        <v>0.04713746168568185</v>
      </c>
      <c r="E37" s="16">
        <f>AVERAGEA(E28:E35)</f>
        <v>0.07999999999999999</v>
      </c>
      <c r="F37" s="16">
        <f>AVERAGEA(F28:F35)</f>
        <v>0.050976898117546895</v>
      </c>
      <c r="G37" s="16">
        <f>AVERAGEA(G28:G35)</f>
        <v>0.13097689811754687</v>
      </c>
      <c r="H37"/>
      <c r="I37" s="16">
        <f>AVERAGEA(I28:I35)</f>
        <v>0.07999999999999999</v>
      </c>
      <c r="J37" s="16">
        <f>AVERAGEA(J28:J35)</f>
        <v>0.0275</v>
      </c>
      <c r="K37"/>
      <c r="L37"/>
      <c r="M37"/>
      <c r="N37"/>
      <c r="O37"/>
    </row>
    <row r="38" spans="2:15" ht="12">
      <c r="B38" s="1" t="s">
        <v>41</v>
      </c>
      <c r="G38" s="19">
        <f>MEDIAN(G28:G35)</f>
        <v>0.1401195498380287</v>
      </c>
      <c r="H38"/>
      <c r="I38"/>
      <c r="J38"/>
      <c r="K38"/>
      <c r="L38"/>
      <c r="M38"/>
      <c r="O38" s="20"/>
    </row>
    <row r="39" spans="2:15" ht="12">
      <c r="B39" s="1" t="s">
        <v>9</v>
      </c>
      <c r="G39" s="16">
        <f>MAXA(G28:G35)</f>
        <v>0.15595408895265422</v>
      </c>
      <c r="H39"/>
      <c r="M39" s="4"/>
      <c r="O39" s="18"/>
    </row>
    <row r="40" spans="2:15" ht="12">
      <c r="B40" s="1" t="s">
        <v>10</v>
      </c>
      <c r="C40" s="2"/>
      <c r="G40" s="16">
        <f>MINA(G28:G35)</f>
        <v>0.08474879383771255</v>
      </c>
      <c r="H40"/>
      <c r="M40" s="4"/>
      <c r="O40" s="18"/>
    </row>
    <row r="41" spans="34:39" ht="12">
      <c r="AH41" s="12"/>
      <c r="AJ41" s="12"/>
      <c r="AL41" s="12"/>
      <c r="AM41" s="12"/>
    </row>
    <row r="42" spans="2:39" ht="12">
      <c r="B42" s="2" t="s">
        <v>47</v>
      </c>
      <c r="AL42" s="12"/>
      <c r="AM42" s="12"/>
    </row>
    <row r="84" spans="2:16" ht="12">
      <c r="B84" s="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2:16" ht="12">
      <c r="B85" s="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2:16" ht="12">
      <c r="B86" s="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2:16" ht="12">
      <c r="B87" s="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2:16" ht="12">
      <c r="B88" s="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2:16" ht="12">
      <c r="B89" s="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2:16" ht="12">
      <c r="B90" s="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2:16" ht="12">
      <c r="B91" s="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ht="12">
      <c r="AI92" s="12"/>
    </row>
    <row r="93" ht="12">
      <c r="AI93" s="12"/>
    </row>
    <row r="94" spans="16:35" ht="12">
      <c r="P94" s="6"/>
      <c r="Q94" s="6"/>
      <c r="R94" s="6"/>
      <c r="AI94" s="12"/>
    </row>
    <row r="95" spans="16:36" ht="12">
      <c r="P95" s="6"/>
      <c r="Q95" s="6"/>
      <c r="R95" s="6"/>
      <c r="AJ95" s="12"/>
    </row>
    <row r="96" spans="2:36" ht="1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AJ96" s="12"/>
    </row>
    <row r="97" spans="2:36" ht="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AI97" s="12"/>
      <c r="AJ97" s="12"/>
    </row>
    <row r="98" spans="2:36" ht="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AI98" s="12"/>
      <c r="AJ98" s="12"/>
    </row>
    <row r="99" spans="2:36" ht="1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AI99" s="12"/>
      <c r="AJ99" s="12"/>
    </row>
    <row r="100" spans="2:36" ht="1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AJ100" s="12"/>
    </row>
    <row r="101" spans="2:18" ht="1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 ht="1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2:18" ht="1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2:18" ht="1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2:36" ht="1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AJ105" s="12"/>
    </row>
    <row r="106" spans="2:18" ht="1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2:18" ht="1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2:18" ht="1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2:18" ht="1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2:18" ht="1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2:35" ht="1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AI111" s="21"/>
    </row>
    <row r="112" spans="2:35" ht="1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AI112" s="12"/>
    </row>
    <row r="113" spans="2:35" ht="1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AI113" s="12"/>
    </row>
    <row r="114" spans="2:35" ht="1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AI114" s="12"/>
    </row>
    <row r="115" spans="2:36" ht="1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AI115" s="12"/>
      <c r="AJ115" s="12"/>
    </row>
    <row r="116" spans="2:36" ht="1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AJ116" s="12"/>
    </row>
    <row r="117" spans="2:18" ht="1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2:36" ht="1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AJ118" s="12"/>
    </row>
    <row r="119" ht="12">
      <c r="AJ119" s="12"/>
    </row>
    <row r="120" ht="12">
      <c r="AJ120" s="12"/>
    </row>
    <row r="121" ht="12">
      <c r="AJ121" s="12"/>
    </row>
    <row r="130" ht="12">
      <c r="AI130" s="12"/>
    </row>
    <row r="131" ht="12">
      <c r="AI131" s="12"/>
    </row>
    <row r="132" ht="12">
      <c r="AI132" s="21"/>
    </row>
    <row r="133" ht="12">
      <c r="AJ133" s="12"/>
    </row>
    <row r="134" ht="12">
      <c r="AJ134" s="12"/>
    </row>
    <row r="135" ht="12">
      <c r="AJ135" s="12"/>
    </row>
    <row r="136" ht="12">
      <c r="AJ136" s="12"/>
    </row>
    <row r="137" ht="12">
      <c r="AJ137" s="12"/>
    </row>
    <row r="138" ht="12">
      <c r="AJ138" s="12"/>
    </row>
    <row r="157" ht="12">
      <c r="AI157" s="12"/>
    </row>
    <row r="158" ht="12">
      <c r="AI158" s="12"/>
    </row>
    <row r="159" ht="12">
      <c r="AI159" s="12"/>
    </row>
    <row r="161" ht="12">
      <c r="AJ161" s="12"/>
    </row>
    <row r="162" ht="12">
      <c r="AI162" s="12"/>
    </row>
    <row r="163" spans="36:42" ht="12">
      <c r="AJ163" s="12"/>
      <c r="AK163" s="12"/>
      <c r="AL163" s="12"/>
      <c r="AM163" s="12"/>
      <c r="AP163" s="22"/>
    </row>
    <row r="164" spans="36:42" ht="12">
      <c r="AJ164" s="12"/>
      <c r="AK164" s="12"/>
      <c r="AL164" s="12"/>
      <c r="AM164" s="12"/>
      <c r="AP164" s="22"/>
    </row>
    <row r="165" spans="36:42" ht="12">
      <c r="AJ165" s="12"/>
      <c r="AK165" s="12"/>
      <c r="AL165" s="12"/>
      <c r="AM165" s="12"/>
      <c r="AP165" s="22"/>
    </row>
    <row r="166" spans="38:42" ht="12">
      <c r="AL166" s="12"/>
      <c r="AM166" s="12"/>
      <c r="AP166" s="22"/>
    </row>
    <row r="167" spans="38:42" ht="12">
      <c r="AL167" s="12"/>
      <c r="AM167" s="12"/>
      <c r="AP167" s="22"/>
    </row>
    <row r="168" spans="38:42" ht="12">
      <c r="AL168" s="12"/>
      <c r="AM168" s="12"/>
      <c r="AP168" s="22"/>
    </row>
    <row r="169" ht="12">
      <c r="AK169" s="12"/>
    </row>
    <row r="170" spans="36:40" ht="12">
      <c r="AJ170" s="12"/>
      <c r="AK170" s="12"/>
      <c r="AL170" s="12"/>
      <c r="AM170" s="12"/>
      <c r="AN170" s="22"/>
    </row>
    <row r="171" spans="38:39" ht="12">
      <c r="AL171" s="12"/>
      <c r="AM171" s="12"/>
    </row>
    <row r="172" spans="38:42" ht="12">
      <c r="AL172" s="12"/>
      <c r="AM172" s="12"/>
      <c r="AP172" s="22"/>
    </row>
    <row r="174" ht="12">
      <c r="AI174" s="21"/>
    </row>
    <row r="175" ht="12">
      <c r="AI175" s="12"/>
    </row>
    <row r="176" ht="12">
      <c r="AI176" s="12"/>
    </row>
    <row r="177" ht="12">
      <c r="AI177" s="12"/>
    </row>
    <row r="178" ht="12">
      <c r="AI178" s="12"/>
    </row>
    <row r="180" spans="36:37" ht="12">
      <c r="AJ180" s="12"/>
      <c r="AK180" s="12"/>
    </row>
    <row r="181" spans="36:42" ht="12">
      <c r="AJ181" s="12"/>
      <c r="AK181" s="12"/>
      <c r="AL181" s="12"/>
      <c r="AM181" s="12"/>
      <c r="AP181" s="12"/>
    </row>
    <row r="182" spans="36:42" ht="12">
      <c r="AJ182" s="12"/>
      <c r="AK182" s="12"/>
      <c r="AL182" s="12"/>
      <c r="AM182" s="12"/>
      <c r="AP182" s="12"/>
    </row>
    <row r="183" spans="36:39" ht="12">
      <c r="AJ183" s="12"/>
      <c r="AK183" s="12"/>
      <c r="AL183" s="12"/>
      <c r="AM183" s="12"/>
    </row>
    <row r="184" spans="36:39" ht="12">
      <c r="AJ184" s="12"/>
      <c r="AK184" s="12"/>
      <c r="AL184" s="12"/>
      <c r="AM184" s="12"/>
    </row>
    <row r="185" spans="36:39" ht="12">
      <c r="AJ185" s="12"/>
      <c r="AL185" s="12"/>
      <c r="AM185" s="12"/>
    </row>
    <row r="187" spans="38:39" ht="12">
      <c r="AL187" s="12"/>
      <c r="AM187" s="12"/>
    </row>
    <row r="193" ht="12">
      <c r="AI193" s="12"/>
    </row>
    <row r="194" ht="12">
      <c r="AI194" s="12"/>
    </row>
    <row r="195" ht="12">
      <c r="AI195" s="21"/>
    </row>
    <row r="198" ht="12">
      <c r="AJ198" s="12"/>
    </row>
    <row r="199" spans="36:39" ht="12">
      <c r="AJ199" s="12"/>
      <c r="AK199" s="12"/>
      <c r="AL199" s="12"/>
      <c r="AM199" s="12"/>
    </row>
    <row r="200" spans="36:39" ht="12">
      <c r="AJ200" s="12"/>
      <c r="AK200" s="12"/>
      <c r="AL200" s="12"/>
      <c r="AM200" s="12"/>
    </row>
    <row r="201" spans="36:39" ht="12">
      <c r="AJ201" s="12"/>
      <c r="AK201" s="12"/>
      <c r="AL201" s="12"/>
      <c r="AM201" s="12"/>
    </row>
    <row r="202" spans="36:39" ht="12">
      <c r="AJ202" s="12"/>
      <c r="AL202" s="12"/>
      <c r="AM202" s="12"/>
    </row>
    <row r="203" spans="36:39" ht="12">
      <c r="AJ203" s="12"/>
      <c r="AK203" s="12"/>
      <c r="AL203" s="12"/>
      <c r="AM203" s="12"/>
    </row>
    <row r="224" ht="12">
      <c r="AJ224" s="12"/>
    </row>
    <row r="226" spans="36:42" ht="12">
      <c r="AJ226" s="12"/>
      <c r="AK226" s="12"/>
      <c r="AL226" s="12"/>
      <c r="AM226" s="12"/>
      <c r="AP226" s="22"/>
    </row>
    <row r="227" spans="36:42" ht="12">
      <c r="AJ227" s="12"/>
      <c r="AK227" s="12"/>
      <c r="AL227" s="12"/>
      <c r="AM227" s="12"/>
      <c r="AP227" s="22"/>
    </row>
    <row r="228" spans="36:42" ht="12">
      <c r="AJ228" s="12"/>
      <c r="AK228" s="12"/>
      <c r="AL228" s="12"/>
      <c r="AM228" s="12"/>
      <c r="AP228" s="22"/>
    </row>
    <row r="229" spans="38:42" ht="12">
      <c r="AL229" s="12"/>
      <c r="AM229" s="12"/>
      <c r="AP229" s="22"/>
    </row>
    <row r="230" spans="38:42" ht="12">
      <c r="AL230" s="12"/>
      <c r="AM230" s="12"/>
      <c r="AP230" s="22"/>
    </row>
    <row r="231" spans="38:42" ht="12">
      <c r="AL231" s="12"/>
      <c r="AM231" s="12"/>
      <c r="AP231" s="22"/>
    </row>
    <row r="232" ht="12">
      <c r="AK232" s="12"/>
    </row>
    <row r="233" spans="36:40" ht="12">
      <c r="AJ233" s="12"/>
      <c r="AK233" s="12"/>
      <c r="AL233" s="12"/>
      <c r="AM233" s="12"/>
      <c r="AN233" s="22"/>
    </row>
    <row r="234" spans="38:39" ht="12">
      <c r="AL234" s="12"/>
      <c r="AM234" s="12"/>
    </row>
    <row r="235" spans="38:42" ht="12">
      <c r="AL235" s="12"/>
      <c r="AM235" s="12"/>
      <c r="AP235" s="22"/>
    </row>
    <row r="243" spans="36:37" ht="12">
      <c r="AJ243" s="12"/>
      <c r="AK243" s="12"/>
    </row>
    <row r="244" spans="36:42" ht="12">
      <c r="AJ244" s="12"/>
      <c r="AK244" s="12"/>
      <c r="AL244" s="12"/>
      <c r="AM244" s="12"/>
      <c r="AP244" s="12"/>
    </row>
    <row r="245" spans="36:42" ht="12">
      <c r="AJ245" s="12"/>
      <c r="AK245" s="12"/>
      <c r="AL245" s="12"/>
      <c r="AM245" s="12"/>
      <c r="AP245" s="12"/>
    </row>
    <row r="246" spans="36:39" ht="12">
      <c r="AJ246" s="12"/>
      <c r="AK246" s="12"/>
      <c r="AL246" s="12"/>
      <c r="AM246" s="12"/>
    </row>
    <row r="247" spans="36:39" ht="12">
      <c r="AJ247" s="12"/>
      <c r="AK247" s="12"/>
      <c r="AL247" s="12"/>
      <c r="AM247" s="12"/>
    </row>
    <row r="248" spans="36:39" ht="12">
      <c r="AJ248" s="12"/>
      <c r="AL248" s="12"/>
      <c r="AM248" s="12"/>
    </row>
    <row r="250" spans="38:39" ht="12">
      <c r="AL250" s="12"/>
      <c r="AM250" s="12"/>
    </row>
    <row r="261" ht="12">
      <c r="AJ261" s="12"/>
    </row>
    <row r="262" spans="36:39" ht="12">
      <c r="AJ262" s="12"/>
      <c r="AK262" s="12"/>
      <c r="AL262" s="12"/>
      <c r="AM262" s="12"/>
    </row>
    <row r="263" spans="36:39" ht="12">
      <c r="AJ263" s="12"/>
      <c r="AK263" s="12"/>
      <c r="AL263" s="12"/>
      <c r="AM263" s="12"/>
    </row>
    <row r="264" spans="36:39" ht="12">
      <c r="AJ264" s="12"/>
      <c r="AK264" s="12"/>
      <c r="AL264" s="12"/>
      <c r="AM264" s="12"/>
    </row>
    <row r="265" spans="36:39" ht="12">
      <c r="AJ265" s="12"/>
      <c r="AL265" s="12"/>
      <c r="AM265" s="12"/>
    </row>
    <row r="266" spans="36:39" ht="12">
      <c r="AJ266" s="12"/>
      <c r="AK266" s="12"/>
      <c r="AL266" s="12"/>
      <c r="AM266" s="12"/>
    </row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</sheetData>
  <mergeCells count="2">
    <mergeCell ref="N23:Q23"/>
    <mergeCell ref="I23:J23"/>
  </mergeCells>
  <printOptions gridLines="1"/>
  <pageMargins left="1.5" right="0.7" top="1.25" bottom="0.6" header="0.5" footer="0.5"/>
  <pageSetup fitToHeight="1" fitToWidth="1" orientation="portrait" scale="85" r:id="rId1"/>
  <headerFooter alignWithMargins="0">
    <oddHeader>&amp;R&amp;"Palatino,Regular"&amp;12Exhibit QGC 3.3RA
Questar Gas Company
Docket No. 02-057-02
</oddHeader>
    <oddFooter>&amp;L&amp;10&amp;D</oddFooter>
  </headerFooter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GaPri98G</dc:title>
  <dc:subject/>
  <dc:creator>J. Peter Williamson</dc:creator>
  <cp:keywords/>
  <dc:description/>
  <cp:lastModifiedBy>sbintz</cp:lastModifiedBy>
  <cp:lastPrinted>2002-10-02T20:35:39Z</cp:lastPrinted>
  <dcterms:created xsi:type="dcterms:W3CDTF">1999-11-30T14:25:09Z</dcterms:created>
  <dcterms:modified xsi:type="dcterms:W3CDTF">2008-07-07T18:28:46Z</dcterms:modified>
  <cp:category>::ODMA\GRPWISE\ASPOSUPT.PUPSC.PUPSCDocs:31117.1</cp:category>
  <cp:version/>
  <cp:contentType/>
  <cp:contentStatus/>
</cp:coreProperties>
</file>