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3980" windowHeight="6210" tabRatio="850" activeTab="0"/>
  </bookViews>
  <sheets>
    <sheet name="Page 1" sheetId="1" r:id="rId1"/>
  </sheets>
  <definedNames>
    <definedName name="ASD" localSheetId="0">'Page 1'!#REF!</definedName>
    <definedName name="ASD">#REF!</definedName>
    <definedName name="NvsASD">"V2007-06-30"</definedName>
    <definedName name="NvsAutoDrillOk">"VY"</definedName>
    <definedName name="NvsElapsedTime" localSheetId="0">0.00109953703940846</definedName>
    <definedName name="NvsElapsedTime">0.000127314815472346</definedName>
    <definedName name="NvsEndTime" localSheetId="0">39276.3644791667</definedName>
    <definedName name="NvsEndTime">39275.6548148148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"V2007-04-20"</definedName>
    <definedName name="NvsPanelSetid">"V01"</definedName>
    <definedName name="NvsReqBU">"V01"</definedName>
    <definedName name="NvsReqBUOnly">"VY"</definedName>
    <definedName name="NvsSheetType" localSheetId="0">"M"</definedName>
    <definedName name="NvsTransLed">"VN"</definedName>
    <definedName name="NvsTreeASD">"V2007-06-30"</definedName>
    <definedName name="NvsValTbl.ACCOUNT">"GL_ACCOUNT_TBL"</definedName>
    <definedName name="NvsValTbl.ACCOUNTING_PERIOD">"CAL_ADJP_TBL"</definedName>
    <definedName name="NvsValTbl.ACTIVITY_ID">"PROJ_ACTIVITY"</definedName>
    <definedName name="NvsValTbl.ANALYSIS_TYPE">"PROJ_ANTYPE_FS"</definedName>
    <definedName name="NvsValTbl.CHARTFIELD1">"CHARTFIELD1_TBL"</definedName>
    <definedName name="NvsValTbl.CURRENCY_CD">"CURRENCY_CD_TBL"</definedName>
    <definedName name="NvsValTbl.DEPTID">"DEPT_TBL"</definedName>
    <definedName name="NvsValTbl.INV_ITEM_ID">"BU_ITEMS_INV"</definedName>
    <definedName name="NvsValTbl.JOURNAL_DATE">"JRNL_DATE_VW"</definedName>
    <definedName name="NvsValTbl.PRODUCT">"PRODUCT_TBL"</definedName>
    <definedName name="NvsValTbl.PROJECT_ID">"PROJ_ACTIVITY"</definedName>
    <definedName name="NvsValTbl.STATISTICS_CODE">"STAT_TBL"</definedName>
    <definedName name="_xlnm.Print_Area" localSheetId="0">'Page 1'!$A$1:$G$32</definedName>
    <definedName name="SFD_QDEPTID">#REF!</definedName>
    <definedName name="SFD_QPRODUCT">#REF!</definedName>
    <definedName name="SFD_QPROJECT_ID">#REF!</definedName>
    <definedName name="SFV_PROJECT_ID">#REF!</definedName>
    <definedName name="SFV_QDEPTID">#REF!</definedName>
    <definedName name="SFV_QPRODUCT">#REF!</definedName>
    <definedName name="SFV_QPROJECT_ID">#REF!</definedName>
  </definedNames>
  <calcPr fullCalcOnLoad="1"/>
</workbook>
</file>

<file path=xl/sharedStrings.xml><?xml version="1.0" encoding="utf-8"?>
<sst xmlns="http://schemas.openxmlformats.org/spreadsheetml/2006/main" count="54" uniqueCount="34">
  <si>
    <t>Program</t>
  </si>
  <si>
    <t>Questar Gas Company</t>
  </si>
  <si>
    <t>Residential Appliance</t>
  </si>
  <si>
    <t>Energy New Star Homes</t>
  </si>
  <si>
    <t>Commercial Rebates</t>
  </si>
  <si>
    <t>Market Transformation</t>
  </si>
  <si>
    <t>Low Income Weatherization</t>
  </si>
  <si>
    <t>Programs Total</t>
  </si>
  <si>
    <t xml:space="preserve">(C)       </t>
  </si>
  <si>
    <t xml:space="preserve">     (B)</t>
  </si>
  <si>
    <t xml:space="preserve">             (A)</t>
  </si>
  <si>
    <t>(D)</t>
  </si>
  <si>
    <t>(E)</t>
  </si>
  <si>
    <t>(F)</t>
  </si>
  <si>
    <t>Budget</t>
  </si>
  <si>
    <t xml:space="preserve">Percent of </t>
  </si>
  <si>
    <t xml:space="preserve">Projected </t>
  </si>
  <si>
    <t>2007 Spending</t>
  </si>
  <si>
    <t>Actual</t>
  </si>
  <si>
    <t>Projected %</t>
  </si>
  <si>
    <t>of Budget</t>
  </si>
  <si>
    <t>DSM PROGRAM BUDGET VARIANCE REPORT</t>
  </si>
  <si>
    <t>Costs</t>
  </si>
  <si>
    <t>N/A</t>
  </si>
  <si>
    <t>Deemed Natural Gas Savings</t>
  </si>
  <si>
    <t>Attachment 1</t>
  </si>
  <si>
    <t>Dth Saved</t>
  </si>
  <si>
    <t>Estimated Dth</t>
  </si>
  <si>
    <t>Estimate</t>
  </si>
  <si>
    <t>Revised</t>
  </si>
  <si>
    <t>2007 Dth</t>
  </si>
  <si>
    <t>of Estimate</t>
  </si>
  <si>
    <t>Residential Audit And Weatherization</t>
  </si>
  <si>
    <t>As of October 31, 2007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</si>
</sst>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.0_);_(* \(#,##0.0\);_(* &quot;-&quot;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#,,"/>
    <numFmt numFmtId="171" formatCode="0.0"/>
    <numFmt numFmtId="172" formatCode="00000000"/>
    <numFmt numFmtId="173" formatCode="0000"/>
    <numFmt numFmtId="174" formatCode="0.0%"/>
    <numFmt numFmtId="175" formatCode="&quot;$&quot;#,##0"/>
    <numFmt numFmtId="176" formatCode="0;[Red]0"/>
    <numFmt numFmtId="177" formatCode="_(* #,##0.0_);_(* \(#,##0.0\);_(* &quot;-&quot;_);_(@_)"/>
    <numFmt numFmtId="178" formatCode="mmm\-yyyy"/>
    <numFmt numFmtId="179" formatCode="[$-409]dddd\,\ mmmm\ dd\,\ yyyy"/>
    <numFmt numFmtId="180" formatCode="[$-409]mmmm\-yy;@"/>
    <numFmt numFmtId="181" formatCode="[$-409]mmm\-yy;@"/>
    <numFmt numFmtId="182" formatCode="&quot;$&quot;#,##0.0_);\(&quot;$&quot;#,##0.0\)"/>
    <numFmt numFmtId="183" formatCode="_(&quot;$&quot;* #,##0.000_);_(&quot;$&quot;* \(#,##0.000\);_(&quot;$&quot;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u val="singleAccounting"/>
      <sz val="11"/>
      <name val="Arial Narrow"/>
      <family val="2"/>
    </font>
    <font>
      <u val="single"/>
      <sz val="11"/>
      <name val="Arial Narrow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168" fontId="5" fillId="0" borderId="0" xfId="15" applyNumberFormat="1" applyFont="1" applyAlignment="1">
      <alignment/>
    </xf>
    <xf numFmtId="0" fontId="5" fillId="0" borderId="0" xfId="0" applyFont="1" applyAlignment="1">
      <alignment vertical="center"/>
    </xf>
    <xf numFmtId="168" fontId="5" fillId="0" borderId="0" xfId="15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7" fillId="0" borderId="0" xfId="15" applyNumberFormat="1" applyFont="1" applyBorder="1" applyAlignment="1">
      <alignment horizontal="center" vertical="center"/>
    </xf>
    <xf numFmtId="164" fontId="5" fillId="0" borderId="0" xfId="17" applyNumberFormat="1" applyFont="1" applyAlignment="1">
      <alignment vertical="center"/>
    </xf>
    <xf numFmtId="10" fontId="5" fillId="0" borderId="0" xfId="22" applyNumberFormat="1" applyFont="1" applyAlignment="1">
      <alignment vertical="center"/>
    </xf>
    <xf numFmtId="164" fontId="8" fillId="0" borderId="0" xfId="17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0" fontId="4" fillId="0" borderId="0" xfId="22" applyNumberFormat="1" applyFont="1" applyAlignment="1">
      <alignment vertical="center"/>
    </xf>
    <xf numFmtId="0" fontId="0" fillId="0" borderId="0" xfId="0" applyAlignment="1">
      <alignment horizontal="center" vertical="center"/>
    </xf>
    <xf numFmtId="168" fontId="8" fillId="0" borderId="0" xfId="15" applyNumberFormat="1" applyFont="1" applyAlignment="1">
      <alignment vertical="center"/>
    </xf>
    <xf numFmtId="168" fontId="7" fillId="0" borderId="0" xfId="15" applyNumberFormat="1" applyFont="1" applyFill="1" applyBorder="1" applyAlignment="1">
      <alignment vertical="center"/>
    </xf>
    <xf numFmtId="168" fontId="4" fillId="0" borderId="0" xfId="15" applyNumberFormat="1" applyFont="1" applyAlignment="1">
      <alignment vertical="center"/>
    </xf>
    <xf numFmtId="168" fontId="0" fillId="0" borderId="0" xfId="15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168" fontId="7" fillId="0" borderId="0" xfId="15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right" vertical="center"/>
    </xf>
    <xf numFmtId="0" fontId="5" fillId="0" borderId="1" xfId="0" applyFont="1" applyBorder="1" applyAlignment="1">
      <alignment horizontal="center" vertical="center"/>
    </xf>
    <xf numFmtId="10" fontId="9" fillId="0" borderId="0" xfId="22" applyNumberFormat="1" applyFont="1" applyAlignment="1">
      <alignment vertical="center"/>
    </xf>
    <xf numFmtId="10" fontId="8" fillId="0" borderId="0" xfId="22" applyNumberFormat="1" applyFont="1" applyAlignment="1">
      <alignment vertical="center"/>
    </xf>
    <xf numFmtId="5" fontId="4" fillId="0" borderId="0" xfId="17" applyNumberFormat="1" applyFont="1" applyFill="1" applyBorder="1" applyAlignment="1">
      <alignment vertical="center"/>
    </xf>
    <xf numFmtId="0" fontId="7" fillId="0" borderId="0" xfId="21" applyFont="1" applyAlignment="1" applyProtection="1">
      <alignment horizontal="right" vertical="center"/>
      <protection/>
    </xf>
    <xf numFmtId="164" fontId="5" fillId="0" borderId="0" xfId="17" applyNumberFormat="1" applyFont="1" applyFill="1" applyBorder="1" applyAlignment="1">
      <alignment vertical="center"/>
    </xf>
    <xf numFmtId="164" fontId="8" fillId="0" borderId="0" xfId="17" applyNumberFormat="1" applyFont="1" applyFill="1" applyBorder="1" applyAlignment="1">
      <alignment vertical="center"/>
    </xf>
    <xf numFmtId="168" fontId="0" fillId="0" borderId="0" xfId="15" applyNumberFormat="1" applyFont="1" applyFill="1" applyBorder="1" applyAlignment="1">
      <alignment vertical="center"/>
    </xf>
    <xf numFmtId="168" fontId="10" fillId="0" borderId="0" xfId="15" applyNumberFormat="1" applyFont="1" applyFill="1" applyBorder="1" applyAlignment="1">
      <alignment vertical="center"/>
    </xf>
    <xf numFmtId="168" fontId="5" fillId="0" borderId="0" xfId="15" applyNumberFormat="1" applyFont="1" applyFill="1" applyAlignment="1">
      <alignment vertical="center"/>
    </xf>
    <xf numFmtId="10" fontId="5" fillId="0" borderId="0" xfId="22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5" fillId="0" borderId="0" xfId="17" applyNumberFormat="1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15" applyNumberFormat="1" applyFont="1" applyFill="1" applyAlignment="1">
      <alignment horizontal="center"/>
    </xf>
    <xf numFmtId="0" fontId="7" fillId="0" borderId="0" xfId="15" applyNumberFormat="1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-057-11 Exhibit 1.1 DSM Am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3">
      <selection activeCell="A1" sqref="A1:G32"/>
    </sheetView>
  </sheetViews>
  <sheetFormatPr defaultColWidth="9.140625" defaultRowHeight="12.75" customHeight="1"/>
  <cols>
    <col min="1" max="1" width="4.7109375" style="16" customWidth="1"/>
    <col min="2" max="2" width="33.140625" style="1" customWidth="1"/>
    <col min="3" max="4" width="14.28125" style="2" customWidth="1"/>
    <col min="5" max="5" width="11.00390625" style="1" customWidth="1"/>
    <col min="6" max="6" width="14.140625" style="1" customWidth="1"/>
    <col min="7" max="7" width="11.57421875" style="1" customWidth="1"/>
    <col min="8" max="16384" width="9.140625" style="1" customWidth="1"/>
  </cols>
  <sheetData>
    <row r="1" spans="1:7" s="3" customFormat="1" ht="15" customHeight="1">
      <c r="A1" s="14"/>
      <c r="C1" s="4"/>
      <c r="D1" s="4"/>
      <c r="G1" s="46" t="s">
        <v>1</v>
      </c>
    </row>
    <row r="2" spans="1:7" s="3" customFormat="1" ht="15" customHeight="1">
      <c r="A2" s="14"/>
      <c r="C2" s="4"/>
      <c r="D2" s="4"/>
      <c r="G2" s="46" t="s">
        <v>25</v>
      </c>
    </row>
    <row r="3" spans="1:5" s="3" customFormat="1" ht="15" customHeight="1">
      <c r="A3" s="14"/>
      <c r="C3" s="4"/>
      <c r="D3" s="4"/>
      <c r="E3" s="5"/>
    </row>
    <row r="4" spans="1:5" s="3" customFormat="1" ht="15" customHeight="1">
      <c r="A4" s="14"/>
      <c r="C4" s="4"/>
      <c r="D4" s="4"/>
      <c r="E4" s="5"/>
    </row>
    <row r="5" spans="2:7" s="19" customFormat="1" ht="15" customHeight="1">
      <c r="B5" s="57" t="s">
        <v>21</v>
      </c>
      <c r="C5" s="57"/>
      <c r="D5" s="57"/>
      <c r="E5" s="57"/>
      <c r="F5" s="57"/>
      <c r="G5" s="57"/>
    </row>
    <row r="6" spans="2:7" s="3" customFormat="1" ht="15" customHeight="1">
      <c r="B6" s="58" t="s">
        <v>33</v>
      </c>
      <c r="C6" s="58"/>
      <c r="D6" s="58"/>
      <c r="E6" s="58"/>
      <c r="F6" s="58"/>
      <c r="G6" s="58"/>
    </row>
    <row r="7" spans="1:4" s="3" customFormat="1" ht="15" customHeight="1">
      <c r="A7" s="6"/>
      <c r="B7" s="7"/>
      <c r="C7" s="7"/>
      <c r="D7" s="7"/>
    </row>
    <row r="8" spans="1:9" s="3" customFormat="1" ht="15" customHeight="1">
      <c r="A8" s="15"/>
      <c r="B8" s="8"/>
      <c r="C8" s="20"/>
      <c r="D8" s="21"/>
      <c r="I8" s="36"/>
    </row>
    <row r="9" spans="1:10" s="3" customFormat="1" ht="15" customHeight="1">
      <c r="A9" s="15"/>
      <c r="B9" s="8"/>
      <c r="C9" s="23" t="s">
        <v>18</v>
      </c>
      <c r="D9" s="22">
        <v>2007</v>
      </c>
      <c r="E9" s="22" t="s">
        <v>15</v>
      </c>
      <c r="F9" s="22" t="s">
        <v>16</v>
      </c>
      <c r="G9" s="22" t="s">
        <v>19</v>
      </c>
      <c r="J9" s="36"/>
    </row>
    <row r="10" spans="1:7" s="18" customFormat="1" ht="15" customHeight="1">
      <c r="A10" s="17"/>
      <c r="B10" s="34" t="s">
        <v>0</v>
      </c>
      <c r="C10" s="35" t="s">
        <v>22</v>
      </c>
      <c r="D10" s="35" t="s">
        <v>14</v>
      </c>
      <c r="E10" s="35" t="s">
        <v>14</v>
      </c>
      <c r="F10" s="35" t="s">
        <v>17</v>
      </c>
      <c r="G10" s="35" t="s">
        <v>20</v>
      </c>
    </row>
    <row r="11" spans="1:8" s="18" customFormat="1" ht="16.5" customHeight="1">
      <c r="A11" s="17"/>
      <c r="B11" s="39" t="s">
        <v>10</v>
      </c>
      <c r="C11" s="40" t="s">
        <v>9</v>
      </c>
      <c r="D11" s="41" t="s">
        <v>8</v>
      </c>
      <c r="E11" s="42" t="s">
        <v>11</v>
      </c>
      <c r="F11" s="42" t="s">
        <v>12</v>
      </c>
      <c r="G11" s="42" t="s">
        <v>13</v>
      </c>
      <c r="H11" s="37"/>
    </row>
    <row r="12" spans="1:7" s="3" customFormat="1" ht="15" customHeight="1">
      <c r="A12" s="9">
        <v>1</v>
      </c>
      <c r="B12" s="8" t="s">
        <v>32</v>
      </c>
      <c r="C12" s="47">
        <v>1316478</v>
      </c>
      <c r="D12" s="24">
        <v>922403</v>
      </c>
      <c r="E12" s="25">
        <f aca="true" t="shared" si="0" ref="E12:E17">C12/D12</f>
        <v>1.4272264942763628</v>
      </c>
      <c r="F12" s="24">
        <v>1708837</v>
      </c>
      <c r="G12" s="25">
        <f>F12/D12</f>
        <v>1.852592630336198</v>
      </c>
    </row>
    <row r="13" spans="1:7" s="3" customFormat="1" ht="15" customHeight="1">
      <c r="A13" s="9">
        <v>2</v>
      </c>
      <c r="B13" s="8" t="s">
        <v>3</v>
      </c>
      <c r="C13" s="47">
        <v>719923</v>
      </c>
      <c r="D13" s="24">
        <v>2797908</v>
      </c>
      <c r="E13" s="25">
        <f t="shared" si="0"/>
        <v>0.2573076026802883</v>
      </c>
      <c r="F13" s="24">
        <v>1087021</v>
      </c>
      <c r="G13" s="25">
        <f aca="true" t="shared" si="1" ref="G13:G18">F13/D13</f>
        <v>0.3885120597246228</v>
      </c>
    </row>
    <row r="14" spans="1:7" s="3" customFormat="1" ht="15" customHeight="1">
      <c r="A14" s="9">
        <v>3</v>
      </c>
      <c r="B14" s="53" t="s">
        <v>2</v>
      </c>
      <c r="C14" s="47">
        <v>1797168</v>
      </c>
      <c r="D14" s="24">
        <v>1846597</v>
      </c>
      <c r="E14" s="25">
        <f t="shared" si="0"/>
        <v>0.9732323836765683</v>
      </c>
      <c r="F14" s="54">
        <f>489155+C14</f>
        <v>2286323</v>
      </c>
      <c r="G14" s="52">
        <f t="shared" si="1"/>
        <v>1.238127756083217</v>
      </c>
    </row>
    <row r="15" spans="1:7" s="3" customFormat="1" ht="15" customHeight="1">
      <c r="A15" s="9">
        <v>4</v>
      </c>
      <c r="B15" s="8" t="s">
        <v>4</v>
      </c>
      <c r="C15" s="47">
        <v>299398</v>
      </c>
      <c r="D15" s="24">
        <v>260914</v>
      </c>
      <c r="E15" s="25">
        <f t="shared" si="0"/>
        <v>1.1474968763653923</v>
      </c>
      <c r="F15" s="24">
        <v>565550</v>
      </c>
      <c r="G15" s="25">
        <f t="shared" si="1"/>
        <v>2.167572456824854</v>
      </c>
    </row>
    <row r="16" spans="1:7" s="3" customFormat="1" ht="15" customHeight="1">
      <c r="A16" s="9">
        <v>5</v>
      </c>
      <c r="B16" s="8" t="s">
        <v>5</v>
      </c>
      <c r="C16" s="47">
        <v>819081</v>
      </c>
      <c r="D16" s="24">
        <v>910680</v>
      </c>
      <c r="E16" s="25">
        <f t="shared" si="0"/>
        <v>0.8994169192251944</v>
      </c>
      <c r="F16" s="24">
        <v>910680</v>
      </c>
      <c r="G16" s="25">
        <f t="shared" si="1"/>
        <v>1</v>
      </c>
    </row>
    <row r="17" spans="1:7" s="3" customFormat="1" ht="15" customHeight="1">
      <c r="A17" s="9">
        <v>6</v>
      </c>
      <c r="B17" s="8" t="s">
        <v>6</v>
      </c>
      <c r="C17" s="48">
        <v>250000</v>
      </c>
      <c r="D17" s="26">
        <v>250000</v>
      </c>
      <c r="E17" s="43">
        <f t="shared" si="0"/>
        <v>1</v>
      </c>
      <c r="F17" s="26">
        <v>250000</v>
      </c>
      <c r="G17" s="43">
        <f t="shared" si="1"/>
        <v>1</v>
      </c>
    </row>
    <row r="18" spans="1:7" s="12" customFormat="1" ht="15" customHeight="1">
      <c r="A18" s="10">
        <v>7</v>
      </c>
      <c r="B18" s="11" t="s">
        <v>7</v>
      </c>
      <c r="C18" s="45">
        <f>SUM(C12:C17)</f>
        <v>5202048</v>
      </c>
      <c r="D18" s="27">
        <f>SUM(D12:D17)</f>
        <v>6988502</v>
      </c>
      <c r="E18" s="28">
        <f>C18/D18</f>
        <v>0.7443723991207272</v>
      </c>
      <c r="F18" s="27">
        <f>SUM(F12:F17)</f>
        <v>6808411</v>
      </c>
      <c r="G18" s="28">
        <f t="shared" si="1"/>
        <v>0.9742303858537924</v>
      </c>
    </row>
    <row r="19" spans="1:7" s="12" customFormat="1" ht="15" customHeight="1">
      <c r="A19" s="10"/>
      <c r="B19" s="11"/>
      <c r="C19" s="45"/>
      <c r="D19" s="27"/>
      <c r="E19" s="28"/>
      <c r="F19" s="27"/>
      <c r="G19" s="28"/>
    </row>
    <row r="20" spans="1:7" s="12" customFormat="1" ht="15" customHeight="1">
      <c r="A20" s="10"/>
      <c r="B20" s="11"/>
      <c r="C20" s="45"/>
      <c r="D20" s="27"/>
      <c r="E20" s="28"/>
      <c r="F20" s="27"/>
      <c r="G20" s="28"/>
    </row>
    <row r="21" spans="1:7" s="12" customFormat="1" ht="15" customHeight="1">
      <c r="A21" s="15"/>
      <c r="B21" s="8"/>
      <c r="C21" s="55" t="s">
        <v>24</v>
      </c>
      <c r="D21" s="56"/>
      <c r="E21" s="56"/>
      <c r="F21" s="56"/>
      <c r="G21" s="56"/>
    </row>
    <row r="22" spans="1:7" s="12" customFormat="1" ht="15" customHeight="1">
      <c r="A22" s="15"/>
      <c r="B22" s="8"/>
      <c r="C22" s="21"/>
      <c r="D22" s="29"/>
      <c r="E22" s="29"/>
      <c r="F22" s="29"/>
      <c r="G22" s="29"/>
    </row>
    <row r="23" spans="1:7" s="12" customFormat="1" ht="15" customHeight="1">
      <c r="A23" s="15"/>
      <c r="B23" s="8"/>
      <c r="C23" s="23" t="s">
        <v>18</v>
      </c>
      <c r="D23" s="22">
        <v>2007</v>
      </c>
      <c r="E23" s="22" t="s">
        <v>15</v>
      </c>
      <c r="F23" s="22" t="s">
        <v>29</v>
      </c>
      <c r="G23" s="22" t="s">
        <v>19</v>
      </c>
    </row>
    <row r="24" spans="1:8" s="13" customFormat="1" ht="15" customHeight="1">
      <c r="A24" s="17"/>
      <c r="B24" s="34" t="s">
        <v>0</v>
      </c>
      <c r="C24" s="35" t="s">
        <v>26</v>
      </c>
      <c r="D24" s="35" t="s">
        <v>27</v>
      </c>
      <c r="E24" s="35" t="s">
        <v>28</v>
      </c>
      <c r="F24" s="35" t="s">
        <v>30</v>
      </c>
      <c r="G24" s="35" t="s">
        <v>31</v>
      </c>
      <c r="H24" s="38"/>
    </row>
    <row r="25" spans="1:8" s="13" customFormat="1" ht="15" customHeight="1">
      <c r="A25" s="17"/>
      <c r="B25" s="39" t="s">
        <v>10</v>
      </c>
      <c r="C25" s="40" t="s">
        <v>9</v>
      </c>
      <c r="D25" s="41" t="s">
        <v>8</v>
      </c>
      <c r="E25" s="42" t="s">
        <v>11</v>
      </c>
      <c r="F25" s="42" t="s">
        <v>12</v>
      </c>
      <c r="G25" s="42" t="s">
        <v>13</v>
      </c>
      <c r="H25" s="38"/>
    </row>
    <row r="26" spans="1:7" s="13" customFormat="1" ht="15" customHeight="1">
      <c r="A26" s="9">
        <v>8</v>
      </c>
      <c r="B26" s="8" t="s">
        <v>32</v>
      </c>
      <c r="C26" s="49">
        <v>26973</v>
      </c>
      <c r="D26" s="4">
        <f>9147+3219</f>
        <v>12366</v>
      </c>
      <c r="E26" s="25">
        <f aca="true" t="shared" si="2" ref="E26:E31">C26/D26</f>
        <v>2.1812227074235806</v>
      </c>
      <c r="F26" s="4">
        <v>40630</v>
      </c>
      <c r="G26" s="25">
        <f>F26/D26</f>
        <v>3.2856218664078924</v>
      </c>
    </row>
    <row r="27" spans="1:7" s="13" customFormat="1" ht="15" customHeight="1">
      <c r="A27" s="9">
        <v>9</v>
      </c>
      <c r="B27" s="8" t="s">
        <v>3</v>
      </c>
      <c r="C27" s="49">
        <v>14018</v>
      </c>
      <c r="D27" s="4">
        <v>64876</v>
      </c>
      <c r="E27" s="25">
        <f t="shared" si="2"/>
        <v>0.21607374067451754</v>
      </c>
      <c r="F27" s="4">
        <v>25459</v>
      </c>
      <c r="G27" s="25">
        <f aca="true" t="shared" si="3" ref="G27:G32">F27/D27</f>
        <v>0.39242555028053516</v>
      </c>
    </row>
    <row r="28" spans="1:7" s="13" customFormat="1" ht="15" customHeight="1">
      <c r="A28" s="9">
        <v>10</v>
      </c>
      <c r="B28" s="53" t="s">
        <v>2</v>
      </c>
      <c r="C28" s="49">
        <v>43184</v>
      </c>
      <c r="D28" s="4">
        <v>45622</v>
      </c>
      <c r="E28" s="25">
        <f t="shared" si="2"/>
        <v>0.9465608697558195</v>
      </c>
      <c r="F28" s="51">
        <v>69803</v>
      </c>
      <c r="G28" s="52">
        <f t="shared" si="3"/>
        <v>1.5300293717943099</v>
      </c>
    </row>
    <row r="29" spans="1:9" s="3" customFormat="1" ht="15" customHeight="1">
      <c r="A29" s="9">
        <v>11</v>
      </c>
      <c r="B29" s="8" t="s">
        <v>4</v>
      </c>
      <c r="C29" s="49">
        <v>33601</v>
      </c>
      <c r="D29" s="4">
        <v>10587</v>
      </c>
      <c r="E29" s="25">
        <f t="shared" si="2"/>
        <v>3.1737980542174364</v>
      </c>
      <c r="F29" s="4">
        <v>40323</v>
      </c>
      <c r="G29" s="25">
        <f t="shared" si="3"/>
        <v>3.808727684896571</v>
      </c>
      <c r="I29" s="13"/>
    </row>
    <row r="30" spans="1:9" s="3" customFormat="1" ht="15" customHeight="1">
      <c r="A30" s="9">
        <v>12</v>
      </c>
      <c r="B30" s="8" t="s">
        <v>5</v>
      </c>
      <c r="C30" s="33" t="s">
        <v>23</v>
      </c>
      <c r="D30" s="33" t="s">
        <v>23</v>
      </c>
      <c r="E30" s="25">
        <v>0</v>
      </c>
      <c r="F30" s="33" t="s">
        <v>23</v>
      </c>
      <c r="G30" s="25">
        <v>0</v>
      </c>
      <c r="I30" s="13"/>
    </row>
    <row r="31" spans="1:9" s="3" customFormat="1" ht="15" customHeight="1">
      <c r="A31" s="9">
        <v>13</v>
      </c>
      <c r="B31" s="8" t="s">
        <v>6</v>
      </c>
      <c r="C31" s="50">
        <v>2541</v>
      </c>
      <c r="D31" s="30">
        <v>2541</v>
      </c>
      <c r="E31" s="44">
        <f t="shared" si="2"/>
        <v>1</v>
      </c>
      <c r="F31" s="30">
        <v>2541</v>
      </c>
      <c r="G31" s="44">
        <f t="shared" si="3"/>
        <v>1</v>
      </c>
      <c r="I31" s="13"/>
    </row>
    <row r="32" spans="1:7" s="3" customFormat="1" ht="15" customHeight="1">
      <c r="A32" s="10">
        <v>14</v>
      </c>
      <c r="B32" s="11" t="s">
        <v>7</v>
      </c>
      <c r="C32" s="31">
        <f>SUM(C26:C31)</f>
        <v>120317</v>
      </c>
      <c r="D32" s="32">
        <f>SUM(D26:D31)</f>
        <v>135992</v>
      </c>
      <c r="E32" s="28">
        <f>C32/D32</f>
        <v>0.884735866815695</v>
      </c>
      <c r="F32" s="32">
        <f>SUM(F26:F31)</f>
        <v>178756</v>
      </c>
      <c r="G32" s="28">
        <f t="shared" si="3"/>
        <v>1.3144596740984764</v>
      </c>
    </row>
    <row r="33" spans="1:4" s="3" customFormat="1" ht="15" customHeight="1">
      <c r="A33" s="14"/>
      <c r="C33" s="4"/>
      <c r="D33" s="4"/>
    </row>
    <row r="34" spans="1:4" s="3" customFormat="1" ht="15" customHeight="1">
      <c r="A34" s="14"/>
      <c r="C34" s="4"/>
      <c r="D34" s="4"/>
    </row>
    <row r="35" spans="1:4" s="3" customFormat="1" ht="15" customHeight="1">
      <c r="A35" s="14"/>
      <c r="C35" s="4"/>
      <c r="D35" s="4"/>
    </row>
    <row r="36" spans="1:4" s="3" customFormat="1" ht="12.75" customHeight="1">
      <c r="A36" s="14"/>
      <c r="C36" s="4"/>
      <c r="D36" s="4"/>
    </row>
    <row r="37" spans="1:4" s="3" customFormat="1" ht="12.75" customHeight="1">
      <c r="A37" s="14"/>
      <c r="C37" s="4"/>
      <c r="D37" s="4"/>
    </row>
    <row r="38" spans="1:4" s="3" customFormat="1" ht="12.75" customHeight="1">
      <c r="A38" s="14"/>
      <c r="C38" s="4"/>
      <c r="D38" s="4"/>
    </row>
    <row r="39" spans="1:4" s="3" customFormat="1" ht="12.75" customHeight="1">
      <c r="A39" s="14"/>
      <c r="C39" s="4"/>
      <c r="D39" s="4"/>
    </row>
    <row r="40" spans="1:4" s="3" customFormat="1" ht="12.75" customHeight="1">
      <c r="A40" s="14"/>
      <c r="C40" s="4"/>
      <c r="D40" s="4"/>
    </row>
    <row r="41" spans="1:4" s="3" customFormat="1" ht="12.75" customHeight="1">
      <c r="A41" s="14"/>
      <c r="C41" s="4"/>
      <c r="D41" s="4"/>
    </row>
    <row r="42" spans="1:4" s="3" customFormat="1" ht="12.75" customHeight="1">
      <c r="A42" s="14"/>
      <c r="C42" s="4"/>
      <c r="D42" s="4"/>
    </row>
    <row r="43" spans="1:4" s="3" customFormat="1" ht="12.75" customHeight="1">
      <c r="A43" s="14"/>
      <c r="C43" s="4"/>
      <c r="D43" s="4"/>
    </row>
    <row r="44" spans="1:4" s="3" customFormat="1" ht="12.75" customHeight="1">
      <c r="A44" s="14"/>
      <c r="C44" s="4"/>
      <c r="D44" s="4"/>
    </row>
    <row r="45" spans="1:4" s="3" customFormat="1" ht="12.75" customHeight="1">
      <c r="A45" s="14"/>
      <c r="C45" s="4"/>
      <c r="D45" s="4"/>
    </row>
    <row r="46" spans="1:4" s="3" customFormat="1" ht="12.75" customHeight="1">
      <c r="A46" s="14"/>
      <c r="C46" s="4"/>
      <c r="D46" s="4"/>
    </row>
  </sheetData>
  <mergeCells count="3">
    <mergeCell ref="C21:G21"/>
    <mergeCell ref="B5:G5"/>
    <mergeCell ref="B6:G6"/>
  </mergeCells>
  <printOptions horizontalCentered="1"/>
  <pageMargins left="0.7" right="0.44" top="0.52" bottom="1" header="0.5" footer="0.5"/>
  <pageSetup fitToHeight="1" fitToWidth="1" horizontalDpi="1200" verticalDpi="12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02375</dc:creator>
  <cp:keywords/>
  <dc:description/>
  <cp:lastModifiedBy>tb</cp:lastModifiedBy>
  <cp:lastPrinted>2007-12-03T17:47:28Z</cp:lastPrinted>
  <dcterms:created xsi:type="dcterms:W3CDTF">2007-04-20T19:40:23Z</dcterms:created>
  <dcterms:modified xsi:type="dcterms:W3CDTF">2008-09-23T13:52:04Z</dcterms:modified>
  <cp:category>::ODMA\GRPWISE\ASPOSUPT.PUPSC.PUPSCDocs:55540.1</cp:category>
  <cp:version/>
  <cp:contentType/>
  <cp:contentStatus/>
</cp:coreProperties>
</file>