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4"/>
  </bookViews>
  <sheets>
    <sheet name="Numbers" sheetId="1" r:id="rId1"/>
    <sheet name="Graphs" sheetId="2" r:id="rId2"/>
    <sheet name="Exhibit 1.10 page 1" sheetId="3" r:id="rId3"/>
    <sheet name="Exhibit 1.10 page 2" sheetId="4" r:id="rId4"/>
    <sheet name="Exhibit 1.10 page 3" sheetId="5" r:id="rId5"/>
  </sheets>
  <definedNames>
    <definedName name="_xlnm.Print_Area" localSheetId="2">'Exhibit 1.10 page 1'!$A$1:$R$32</definedName>
    <definedName name="_xlnm.Print_Area" localSheetId="3">'Exhibit 1.10 page 2'!$A$1:$R$32</definedName>
    <definedName name="_xlnm.Print_Area" localSheetId="4">'Exhibit 1.10 page 3'!$A$1:$R$32</definedName>
    <definedName name="_xlnm.Print_Area" localSheetId="0">'Numbers'!$A$1:$K$83</definedName>
  </definedNames>
  <calcPr fullCalcOnLoad="1"/>
</workbook>
</file>

<file path=xl/sharedStrings.xml><?xml version="1.0" encoding="utf-8"?>
<sst xmlns="http://schemas.openxmlformats.org/spreadsheetml/2006/main" count="153" uniqueCount="40">
  <si>
    <t>Purchased</t>
  </si>
  <si>
    <t>Gas Load</t>
  </si>
  <si>
    <t>Approx.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</si>
  <si>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</si>
  <si>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</si>
  <si>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</si>
  <si>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</si>
  <si>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</si>
  <si>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</si>
  <si>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</si>
  <si>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</si>
  <si>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</si>
  <si>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</si>
  <si>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</si>
  <si>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</si>
  <si>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Actual QPC</t>
  </si>
  <si>
    <t>2005-2006</t>
  </si>
  <si>
    <t>2006-2007</t>
  </si>
  <si>
    <t>2007-2008</t>
  </si>
  <si>
    <t>FOM Index</t>
  </si>
  <si>
    <t>FOM $</t>
  </si>
  <si>
    <t>GI Index</t>
  </si>
  <si>
    <t>GI $</t>
  </si>
  <si>
    <t>CERA Index</t>
  </si>
  <si>
    <t>CERA $</t>
  </si>
  <si>
    <t>PIRA Index</t>
  </si>
  <si>
    <t>PIRA $</t>
  </si>
  <si>
    <t>AVG Index</t>
  </si>
  <si>
    <t>AVG $</t>
  </si>
  <si>
    <t>G.I.</t>
  </si>
  <si>
    <t>CERA</t>
  </si>
  <si>
    <t>PIRA</t>
  </si>
  <si>
    <t>AVG</t>
  </si>
  <si>
    <t>ACTUAL</t>
  </si>
  <si>
    <t>Questar Gas Company</t>
  </si>
  <si>
    <t>Exhibit 1.10</t>
  </si>
  <si>
    <t>Page 1 of 3</t>
  </si>
  <si>
    <t>Page 2 of 3</t>
  </si>
  <si>
    <t>Page 3 of 3</t>
  </si>
  <si>
    <t>Docket No. 07-057-09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</si>
</sst>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mmm\-yy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Comparison of Natural Gas Price Forecasts Nov. 2006 to Oct.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8"/>
          <c:w val="0.983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Graphs!$C$19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Graphs!$C$20:$C$31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Graphs!$D$19</c:f>
              <c:strCache>
                <c:ptCount val="1"/>
                <c:pt idx="0">
                  <c:v>G.I.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Graphs!$D$20:$D$31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Graphs!$E$19</c:f>
              <c:strCache>
                <c:ptCount val="1"/>
                <c:pt idx="0">
                  <c:v>CERA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Graphs!$E$20:$E$31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Graphs!$F$19</c:f>
              <c:strCache>
                <c:ptCount val="1"/>
                <c:pt idx="0">
                  <c:v>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Graphs!$F$20:$F$31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Graphs!$G$19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Graphs!$G$20:$G$31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68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25"/>
          <c:y val="0.7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Comparison of Natural Gas Price Forecasts Nov. 2005 to Oct.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05"/>
          <c:w val="0.983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Graphs!$C$3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G.I.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CERA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Graphs!$F$3</c:f>
              <c:strCache>
                <c:ptCount val="1"/>
                <c:pt idx="0">
                  <c:v>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Graphs!$F$4:$F$15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Graphs!$G$3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8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075"/>
          <c:y val="0.7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Comparison of Natural Gas Price Forecasts Nov. 2007 to Oct.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6"/>
          <c:w val="0.9832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Graphs!$C$35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Graphs!$B$36:$B$47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Graphs!$C$36:$C$47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Graphs!$D$35</c:f>
              <c:strCache>
                <c:ptCount val="1"/>
                <c:pt idx="0">
                  <c:v>G.I.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Graphs!$D$36:$D$47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Graphs!$E$35</c:f>
              <c:strCache>
                <c:ptCount val="1"/>
                <c:pt idx="0">
                  <c:v>CERA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Graphs!$E$36:$E$47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Graphs!$F$35</c:f>
              <c:strCache>
                <c:ptCount val="1"/>
                <c:pt idx="0">
                  <c:v>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Graphs!$F$36:$F$47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Graphs!$G$35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Graphs!$G$36:$G$47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4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7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Comparison of Natural Gas Price Forecasts Nov. 2005 to Oct. 2006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88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Graphs!$C$3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</c:strCache>
            </c:strRef>
          </c:cat>
          <c:val>
            <c:numRef>
              <c:f>Graphs!$C$4:$C$15</c:f>
              <c:numCache>
                <c:ptCount val="12"/>
                <c:pt idx="0">
                  <c:v>10.21</c:v>
                </c:pt>
                <c:pt idx="1">
                  <c:v>8.46</c:v>
                </c:pt>
                <c:pt idx="2">
                  <c:v>8.78</c:v>
                </c:pt>
                <c:pt idx="3">
                  <c:v>6.39</c:v>
                </c:pt>
                <c:pt idx="4">
                  <c:v>5.81</c:v>
                </c:pt>
                <c:pt idx="5">
                  <c:v>5.32</c:v>
                </c:pt>
                <c:pt idx="6">
                  <c:v>5.39</c:v>
                </c:pt>
                <c:pt idx="7">
                  <c:v>4.53</c:v>
                </c:pt>
                <c:pt idx="8">
                  <c:v>4.75</c:v>
                </c:pt>
                <c:pt idx="9">
                  <c:v>5.5</c:v>
                </c:pt>
                <c:pt idx="10">
                  <c:v>4.12</c:v>
                </c:pt>
                <c:pt idx="11">
                  <c:v>2.42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G.I.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</c:strCache>
            </c:strRef>
          </c:cat>
          <c:val>
            <c:numRef>
              <c:f>Graphs!$D$4:$D$15</c:f>
              <c:numCache>
                <c:ptCount val="12"/>
                <c:pt idx="0">
                  <c:v>9.88</c:v>
                </c:pt>
                <c:pt idx="1">
                  <c:v>10.65</c:v>
                </c:pt>
                <c:pt idx="2">
                  <c:v>10.24</c:v>
                </c:pt>
                <c:pt idx="3">
                  <c:v>9.71</c:v>
                </c:pt>
                <c:pt idx="4">
                  <c:v>8.92</c:v>
                </c:pt>
                <c:pt idx="5">
                  <c:v>8.13</c:v>
                </c:pt>
                <c:pt idx="6">
                  <c:v>7.67</c:v>
                </c:pt>
                <c:pt idx="7">
                  <c:v>7.61</c:v>
                </c:pt>
                <c:pt idx="8">
                  <c:v>7.68</c:v>
                </c:pt>
                <c:pt idx="9">
                  <c:v>7.69</c:v>
                </c:pt>
                <c:pt idx="10">
                  <c:v>7.6</c:v>
                </c:pt>
                <c:pt idx="11">
                  <c:v>8.07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CERA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</c:strCache>
            </c:strRef>
          </c:cat>
          <c:val>
            <c:numRef>
              <c:f>Graphs!$E$4:$E$15</c:f>
              <c:numCache>
                <c:ptCount val="12"/>
                <c:pt idx="0">
                  <c:v>6.74</c:v>
                </c:pt>
                <c:pt idx="1">
                  <c:v>6.98</c:v>
                </c:pt>
                <c:pt idx="2">
                  <c:v>6.88</c:v>
                </c:pt>
                <c:pt idx="3">
                  <c:v>6.79</c:v>
                </c:pt>
                <c:pt idx="4">
                  <c:v>6.73</c:v>
                </c:pt>
                <c:pt idx="5">
                  <c:v>6.62</c:v>
                </c:pt>
                <c:pt idx="6">
                  <c:v>6.67</c:v>
                </c:pt>
                <c:pt idx="7">
                  <c:v>6.73</c:v>
                </c:pt>
                <c:pt idx="8">
                  <c:v>6.03</c:v>
                </c:pt>
                <c:pt idx="9">
                  <c:v>5.69</c:v>
                </c:pt>
                <c:pt idx="10">
                  <c:v>5.24</c:v>
                </c:pt>
                <c:pt idx="11">
                  <c:v>5.24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Graphs!$F$3</c:f>
              <c:strCache>
                <c:ptCount val="1"/>
                <c:pt idx="0">
                  <c:v>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</c:strCache>
            </c:strRef>
          </c:cat>
          <c:val>
            <c:numRef>
              <c:f>Graphs!$F$4:$F$15</c:f>
              <c:numCache>
                <c:ptCount val="12"/>
                <c:pt idx="0">
                  <c:v>11.7</c:v>
                </c:pt>
                <c:pt idx="1">
                  <c:v>12.2</c:v>
                </c:pt>
                <c:pt idx="2">
                  <c:v>11.5</c:v>
                </c:pt>
                <c:pt idx="3">
                  <c:v>10</c:v>
                </c:pt>
                <c:pt idx="4">
                  <c:v>9.6</c:v>
                </c:pt>
                <c:pt idx="5">
                  <c:v>8.7</c:v>
                </c:pt>
                <c:pt idx="6">
                  <c:v>7.7</c:v>
                </c:pt>
                <c:pt idx="7">
                  <c:v>7.7</c:v>
                </c:pt>
                <c:pt idx="8">
                  <c:v>7.7</c:v>
                </c:pt>
                <c:pt idx="9">
                  <c:v>7.7</c:v>
                </c:pt>
                <c:pt idx="10">
                  <c:v>7.7</c:v>
                </c:pt>
                <c:pt idx="11">
                  <c:v>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Graphs!$G$3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Graphs!$B$4:$B$15</c:f>
              <c:strCache>
                <c:ptCount val="12"/>
                <c:pt idx="0">
                  <c:v>38657</c:v>
                </c:pt>
                <c:pt idx="1">
                  <c:v>38687</c:v>
                </c:pt>
                <c:pt idx="2">
                  <c:v>38718</c:v>
                </c:pt>
                <c:pt idx="3">
                  <c:v>38749</c:v>
                </c:pt>
                <c:pt idx="4">
                  <c:v>38777</c:v>
                </c:pt>
                <c:pt idx="5">
                  <c:v>38808</c:v>
                </c:pt>
                <c:pt idx="6">
                  <c:v>38838</c:v>
                </c:pt>
                <c:pt idx="7">
                  <c:v>38869</c:v>
                </c:pt>
                <c:pt idx="8">
                  <c:v>38899</c:v>
                </c:pt>
                <c:pt idx="9">
                  <c:v>38930</c:v>
                </c:pt>
                <c:pt idx="10">
                  <c:v>38961</c:v>
                </c:pt>
                <c:pt idx="11">
                  <c:v>38991</c:v>
                </c:pt>
              </c:strCache>
            </c:strRef>
          </c:cat>
          <c:val>
            <c:numRef>
              <c:f>Graphs!$G$4:$G$15</c:f>
              <c:numCache>
                <c:ptCount val="12"/>
                <c:pt idx="0">
                  <c:v>9.44</c:v>
                </c:pt>
                <c:pt idx="1">
                  <c:v>9.94</c:v>
                </c:pt>
                <c:pt idx="2">
                  <c:v>9.54</c:v>
                </c:pt>
                <c:pt idx="3">
                  <c:v>8.83</c:v>
                </c:pt>
                <c:pt idx="4">
                  <c:v>8.42</c:v>
                </c:pt>
                <c:pt idx="5">
                  <c:v>7.82</c:v>
                </c:pt>
                <c:pt idx="6">
                  <c:v>7.35</c:v>
                </c:pt>
                <c:pt idx="7">
                  <c:v>7.35</c:v>
                </c:pt>
                <c:pt idx="8">
                  <c:v>7.14</c:v>
                </c:pt>
                <c:pt idx="9">
                  <c:v>7.03</c:v>
                </c:pt>
                <c:pt idx="10">
                  <c:v>6.85</c:v>
                </c:pt>
                <c:pt idx="11">
                  <c:v>7.07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24334"/>
        <c:crosses val="autoZero"/>
        <c:auto val="1"/>
        <c:lblOffset val="100"/>
        <c:noMultiLvlLbl val="0"/>
      </c:catAx>
      <c:valAx>
        <c:axId val="23124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8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7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Comparison of Natural Gas Price Forecasts Nov. 2006 to Oct.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925"/>
          <c:w val="0.988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Graphs!$C$19</c:f>
              <c:strCache>
                <c:ptCount val="1"/>
                <c:pt idx="0">
                  <c:v>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</c:strCache>
            </c:strRef>
          </c:cat>
          <c:val>
            <c:numRef>
              <c:f>Graphs!$C$20:$C$31</c:f>
              <c:numCache>
                <c:ptCount val="12"/>
                <c:pt idx="0">
                  <c:v>5.8</c:v>
                </c:pt>
                <c:pt idx="1">
                  <c:v>5.54</c:v>
                </c:pt>
                <c:pt idx="2">
                  <c:v>3.71</c:v>
                </c:pt>
                <c:pt idx="3">
                  <c:v>6</c:v>
                </c:pt>
                <c:pt idx="4">
                  <c:v>5.79</c:v>
                </c:pt>
                <c:pt idx="5">
                  <c:v>3.1</c:v>
                </c:pt>
                <c:pt idx="6">
                  <c:v>4.34</c:v>
                </c:pt>
                <c:pt idx="7">
                  <c:v>2.82</c:v>
                </c:pt>
                <c:pt idx="8">
                  <c:v>3.05</c:v>
                </c:pt>
                <c:pt idx="9">
                  <c:v>2.78</c:v>
                </c:pt>
                <c:pt idx="1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Graphs!$D$19</c:f>
              <c:strCache>
                <c:ptCount val="1"/>
                <c:pt idx="0">
                  <c:v>G.I.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</c:strCache>
            </c:strRef>
          </c:cat>
          <c:val>
            <c:numRef>
              <c:f>Graphs!$D$20:$D$31</c:f>
              <c:numCache>
                <c:ptCount val="12"/>
                <c:pt idx="0">
                  <c:v>5.99</c:v>
                </c:pt>
                <c:pt idx="1">
                  <c:v>6.85</c:v>
                </c:pt>
                <c:pt idx="2">
                  <c:v>7.38</c:v>
                </c:pt>
                <c:pt idx="3">
                  <c:v>7.24</c:v>
                </c:pt>
                <c:pt idx="4">
                  <c:v>7.29</c:v>
                </c:pt>
                <c:pt idx="5">
                  <c:v>7.13</c:v>
                </c:pt>
                <c:pt idx="6">
                  <c:v>6.5</c:v>
                </c:pt>
                <c:pt idx="7">
                  <c:v>6.55</c:v>
                </c:pt>
                <c:pt idx="8">
                  <c:v>6.7</c:v>
                </c:pt>
                <c:pt idx="9">
                  <c:v>6.65</c:v>
                </c:pt>
                <c:pt idx="10">
                  <c:v>6.89</c:v>
                </c:pt>
                <c:pt idx="11">
                  <c:v>7.71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Graphs!$E$19</c:f>
              <c:strCache>
                <c:ptCount val="1"/>
                <c:pt idx="0">
                  <c:v>CERA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</c:strCache>
            </c:strRef>
          </c:cat>
          <c:val>
            <c:numRef>
              <c:f>Graphs!$E$20:$E$31</c:f>
              <c:numCache>
                <c:ptCount val="12"/>
                <c:pt idx="0">
                  <c:v>4.87</c:v>
                </c:pt>
                <c:pt idx="1">
                  <c:v>5.44</c:v>
                </c:pt>
                <c:pt idx="2">
                  <c:v>5.46</c:v>
                </c:pt>
                <c:pt idx="3">
                  <c:v>5.47</c:v>
                </c:pt>
                <c:pt idx="4">
                  <c:v>5.61</c:v>
                </c:pt>
                <c:pt idx="5">
                  <c:v>5.45</c:v>
                </c:pt>
                <c:pt idx="6">
                  <c:v>5.37</c:v>
                </c:pt>
                <c:pt idx="7">
                  <c:v>5.1</c:v>
                </c:pt>
                <c:pt idx="8">
                  <c:v>4.82</c:v>
                </c:pt>
                <c:pt idx="9">
                  <c:v>4.8</c:v>
                </c:pt>
                <c:pt idx="10">
                  <c:v>5.09</c:v>
                </c:pt>
                <c:pt idx="11">
                  <c:v>5.09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Graphs!$F$19</c:f>
              <c:strCache>
                <c:ptCount val="1"/>
                <c:pt idx="0">
                  <c:v>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</c:strCache>
            </c:strRef>
          </c:cat>
          <c:val>
            <c:numRef>
              <c:f>Graphs!$F$20:$F$31</c:f>
              <c:numCache>
                <c:ptCount val="12"/>
                <c:pt idx="0">
                  <c:v>4.5</c:v>
                </c:pt>
                <c:pt idx="1">
                  <c:v>6.16</c:v>
                </c:pt>
                <c:pt idx="2">
                  <c:v>6.39</c:v>
                </c:pt>
                <c:pt idx="3">
                  <c:v>8.85</c:v>
                </c:pt>
                <c:pt idx="4">
                  <c:v>5.67</c:v>
                </c:pt>
                <c:pt idx="5">
                  <c:v>5.12</c:v>
                </c:pt>
                <c:pt idx="6">
                  <c:v>4.5</c:v>
                </c:pt>
                <c:pt idx="7">
                  <c:v>4.56</c:v>
                </c:pt>
                <c:pt idx="8">
                  <c:v>4.93</c:v>
                </c:pt>
                <c:pt idx="9">
                  <c:v>5.13</c:v>
                </c:pt>
                <c:pt idx="10">
                  <c:v>4.06</c:v>
                </c:pt>
                <c:pt idx="11">
                  <c:v>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Graphs!$G$19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Graphs!$B$20:$B$31</c:f>
              <c:strCache>
                <c:ptCount val="12"/>
                <c:pt idx="0">
                  <c:v>39022</c:v>
                </c:pt>
                <c:pt idx="1">
                  <c:v>39052</c:v>
                </c:pt>
                <c:pt idx="2">
                  <c:v>39083</c:v>
                </c:pt>
                <c:pt idx="3">
                  <c:v>39114</c:v>
                </c:pt>
                <c:pt idx="4">
                  <c:v>39142</c:v>
                </c:pt>
                <c:pt idx="5">
                  <c:v>39173</c:v>
                </c:pt>
                <c:pt idx="6">
                  <c:v>39203</c:v>
                </c:pt>
                <c:pt idx="7">
                  <c:v>39234</c:v>
                </c:pt>
                <c:pt idx="8">
                  <c:v>39264</c:v>
                </c:pt>
                <c:pt idx="9">
                  <c:v>39295</c:v>
                </c:pt>
                <c:pt idx="10">
                  <c:v>39326</c:v>
                </c:pt>
                <c:pt idx="11">
                  <c:v>39356</c:v>
                </c:pt>
              </c:strCache>
            </c:strRef>
          </c:cat>
          <c:val>
            <c:numRef>
              <c:f>Graphs!$G$20:$G$31</c:f>
              <c:numCache>
                <c:ptCount val="12"/>
                <c:pt idx="0">
                  <c:v>5.12</c:v>
                </c:pt>
                <c:pt idx="1">
                  <c:v>6.15</c:v>
                </c:pt>
                <c:pt idx="2">
                  <c:v>6.41</c:v>
                </c:pt>
                <c:pt idx="3">
                  <c:v>7.19</c:v>
                </c:pt>
                <c:pt idx="4">
                  <c:v>6.19</c:v>
                </c:pt>
                <c:pt idx="5">
                  <c:v>5.9</c:v>
                </c:pt>
                <c:pt idx="6">
                  <c:v>5.46</c:v>
                </c:pt>
                <c:pt idx="7">
                  <c:v>5.4</c:v>
                </c:pt>
                <c:pt idx="8">
                  <c:v>5.48</c:v>
                </c:pt>
                <c:pt idx="9">
                  <c:v>5.53</c:v>
                </c:pt>
                <c:pt idx="10">
                  <c:v>5.35</c:v>
                </c:pt>
                <c:pt idx="11">
                  <c:v>5.47</c:v>
                </c:pt>
              </c:numCache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7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Comparison of Natural Gas Price Forecasts Nov. 2007 to Oct.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75"/>
          <c:w val="0.9885"/>
          <c:h val="0.883"/>
        </c:manualLayout>
      </c:layout>
      <c:lineChart>
        <c:grouping val="standard"/>
        <c:varyColors val="0"/>
        <c:ser>
          <c:idx val="1"/>
          <c:order val="0"/>
          <c:tx>
            <c:strRef>
              <c:f>Graphs!$D$35</c:f>
              <c:strCache>
                <c:ptCount val="1"/>
                <c:pt idx="0">
                  <c:v>G.I.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</c:strCache>
            </c:strRef>
          </c:cat>
          <c:val>
            <c:numRef>
              <c:f>Graphs!$D$36:$D$47</c:f>
              <c:numCache>
                <c:ptCount val="12"/>
                <c:pt idx="0">
                  <c:v>2.82</c:v>
                </c:pt>
                <c:pt idx="1">
                  <c:v>4.65</c:v>
                </c:pt>
                <c:pt idx="2">
                  <c:v>3.91</c:v>
                </c:pt>
                <c:pt idx="3">
                  <c:v>4.36</c:v>
                </c:pt>
                <c:pt idx="4">
                  <c:v>5.68</c:v>
                </c:pt>
                <c:pt idx="5">
                  <c:v>6.03</c:v>
                </c:pt>
                <c:pt idx="6">
                  <c:v>4.96</c:v>
                </c:pt>
                <c:pt idx="7">
                  <c:v>4.67</c:v>
                </c:pt>
                <c:pt idx="8">
                  <c:v>4.91</c:v>
                </c:pt>
                <c:pt idx="9">
                  <c:v>4.81</c:v>
                </c:pt>
                <c:pt idx="10">
                  <c:v>4.26</c:v>
                </c:pt>
                <c:pt idx="11">
                  <c:v>4.59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Graphs!$E$35</c:f>
              <c:strCache>
                <c:ptCount val="1"/>
                <c:pt idx="0">
                  <c:v>CERA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</c:strCache>
            </c:strRef>
          </c:cat>
          <c:val>
            <c:numRef>
              <c:f>Graphs!$E$36:$E$47</c:f>
              <c:numCache>
                <c:ptCount val="12"/>
                <c:pt idx="0">
                  <c:v>5.01</c:v>
                </c:pt>
                <c:pt idx="1">
                  <c:v>5.46</c:v>
                </c:pt>
                <c:pt idx="2">
                  <c:v>5.98</c:v>
                </c:pt>
                <c:pt idx="3">
                  <c:v>5.92</c:v>
                </c:pt>
                <c:pt idx="4">
                  <c:v>5.83</c:v>
                </c:pt>
                <c:pt idx="5">
                  <c:v>6.05</c:v>
                </c:pt>
                <c:pt idx="6">
                  <c:v>6.01</c:v>
                </c:pt>
                <c:pt idx="7">
                  <c:v>5.87</c:v>
                </c:pt>
                <c:pt idx="8">
                  <c:v>5.89</c:v>
                </c:pt>
                <c:pt idx="9">
                  <c:v>5.5</c:v>
                </c:pt>
                <c:pt idx="10">
                  <c:v>5.05</c:v>
                </c:pt>
                <c:pt idx="11">
                  <c:v>5.17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Graphs!$F$35</c:f>
              <c:strCache>
                <c:ptCount val="1"/>
                <c:pt idx="0">
                  <c:v>PIRA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</c:strCache>
            </c:strRef>
          </c:cat>
          <c:val>
            <c:numRef>
              <c:f>Graphs!$F$36:$F$47</c:f>
              <c:numCache>
                <c:ptCount val="12"/>
                <c:pt idx="0">
                  <c:v>4.07</c:v>
                </c:pt>
                <c:pt idx="1">
                  <c:v>5.6</c:v>
                </c:pt>
                <c:pt idx="2">
                  <c:v>6.4</c:v>
                </c:pt>
                <c:pt idx="3">
                  <c:v>5.9</c:v>
                </c:pt>
                <c:pt idx="4">
                  <c:v>5.81</c:v>
                </c:pt>
                <c:pt idx="5">
                  <c:v>5.63</c:v>
                </c:pt>
                <c:pt idx="6">
                  <c:v>5.69</c:v>
                </c:pt>
                <c:pt idx="7">
                  <c:v>5.73</c:v>
                </c:pt>
                <c:pt idx="8">
                  <c:v>5.85</c:v>
                </c:pt>
                <c:pt idx="9">
                  <c:v>5.85</c:v>
                </c:pt>
                <c:pt idx="10">
                  <c:v>5.47</c:v>
                </c:pt>
                <c:pt idx="11">
                  <c:v>5.44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Graphs!$G$35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Graphs!$B$36:$B$47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</c:strCache>
            </c:strRef>
          </c:cat>
          <c:val>
            <c:numRef>
              <c:f>Graphs!$G$36:$G$47</c:f>
              <c:numCache>
                <c:ptCount val="12"/>
                <c:pt idx="0">
                  <c:v>3.97</c:v>
                </c:pt>
                <c:pt idx="1">
                  <c:v>5.24</c:v>
                </c:pt>
                <c:pt idx="2">
                  <c:v>5.43</c:v>
                </c:pt>
                <c:pt idx="3">
                  <c:v>5.39</c:v>
                </c:pt>
                <c:pt idx="4">
                  <c:v>5.77</c:v>
                </c:pt>
                <c:pt idx="5">
                  <c:v>5.9</c:v>
                </c:pt>
                <c:pt idx="6">
                  <c:v>5.55</c:v>
                </c:pt>
                <c:pt idx="7">
                  <c:v>5.42</c:v>
                </c:pt>
                <c:pt idx="8">
                  <c:v>5.55</c:v>
                </c:pt>
                <c:pt idx="9">
                  <c:v>5.39</c:v>
                </c:pt>
                <c:pt idx="10">
                  <c:v>4.93</c:v>
                </c:pt>
                <c:pt idx="11">
                  <c:v>5.07</c:v>
                </c:pt>
              </c:numCache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14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"/>
          <c:y val="0.7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17</xdr:row>
      <xdr:rowOff>57150</xdr:rowOff>
    </xdr:from>
    <xdr:to>
      <xdr:col>18</xdr:col>
      <xdr:colOff>180975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419725" y="2809875"/>
        <a:ext cx="57912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476250</xdr:colOff>
      <xdr:row>0</xdr:row>
      <xdr:rowOff>47625</xdr:rowOff>
    </xdr:from>
    <xdr:to>
      <xdr:col>18</xdr:col>
      <xdr:colOff>152400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5410200" y="47625"/>
        <a:ext cx="5772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495300</xdr:colOff>
      <xdr:row>33</xdr:row>
      <xdr:rowOff>57150</xdr:rowOff>
    </xdr:from>
    <xdr:to>
      <xdr:col>18</xdr:col>
      <xdr:colOff>180975</xdr:colOff>
      <xdr:row>49</xdr:row>
      <xdr:rowOff>76200</xdr:rowOff>
    </xdr:to>
    <xdr:graphicFrame>
      <xdr:nvGraphicFramePr>
        <xdr:cNvPr id="3" name="Chart 3"/>
        <xdr:cNvGraphicFramePr/>
      </xdr:nvGraphicFramePr>
      <xdr:xfrm>
        <a:off x="5429250" y="5400675"/>
        <a:ext cx="5781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13</xdr:col>
      <xdr:colOff>514350</xdr:colOff>
      <xdr:row>31</xdr:row>
      <xdr:rowOff>971550</xdr:rowOff>
    </xdr:to>
    <xdr:graphicFrame>
      <xdr:nvGraphicFramePr>
        <xdr:cNvPr id="1" name="Chart 1"/>
        <xdr:cNvGraphicFramePr/>
      </xdr:nvGraphicFramePr>
      <xdr:xfrm>
        <a:off x="66675" y="47625"/>
        <a:ext cx="83724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13</xdr:col>
      <xdr:colOff>466725</xdr:colOff>
      <xdr:row>31</xdr:row>
      <xdr:rowOff>962025</xdr:rowOff>
    </xdr:to>
    <xdr:graphicFrame>
      <xdr:nvGraphicFramePr>
        <xdr:cNvPr id="1" name="Chart 2"/>
        <xdr:cNvGraphicFramePr/>
      </xdr:nvGraphicFramePr>
      <xdr:xfrm>
        <a:off x="38100" y="57150"/>
        <a:ext cx="83534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13</xdr:col>
      <xdr:colOff>476250</xdr:colOff>
      <xdr:row>31</xdr:row>
      <xdr:rowOff>1076325</xdr:rowOff>
    </xdr:to>
    <xdr:graphicFrame>
      <xdr:nvGraphicFramePr>
        <xdr:cNvPr id="1" name="Chart 2"/>
        <xdr:cNvGraphicFramePr/>
      </xdr:nvGraphicFramePr>
      <xdr:xfrm>
        <a:off x="57150" y="76200"/>
        <a:ext cx="83439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3"/>
  <sheetViews>
    <sheetView workbookViewId="0" topLeftCell="A1">
      <selection activeCell="E29" sqref="E29"/>
    </sheetView>
  </sheetViews>
  <sheetFormatPr defaultColWidth="9.140625" defaultRowHeight="12.75"/>
  <cols>
    <col min="3" max="3" width="12.421875" style="0" customWidth="1"/>
    <col min="5" max="7" width="11.7109375" style="0" customWidth="1"/>
    <col min="9" max="10" width="12.140625" style="0" bestFit="1" customWidth="1"/>
    <col min="11" max="11" width="12.140625" style="0" customWidth="1"/>
  </cols>
  <sheetData>
    <row r="3" spans="3:10" ht="12.75">
      <c r="C3" s="2" t="s">
        <v>0</v>
      </c>
      <c r="E3" s="2" t="s">
        <v>15</v>
      </c>
      <c r="F3" s="2" t="s">
        <v>15</v>
      </c>
      <c r="G3" s="2" t="s">
        <v>15</v>
      </c>
      <c r="I3" s="2" t="s">
        <v>15</v>
      </c>
      <c r="J3" s="2" t="s">
        <v>15</v>
      </c>
    </row>
    <row r="4" spans="3:10" ht="12.75">
      <c r="C4" s="2" t="s">
        <v>1</v>
      </c>
      <c r="E4" s="2" t="s">
        <v>19</v>
      </c>
      <c r="F4" s="2" t="s">
        <v>19</v>
      </c>
      <c r="G4" s="2" t="s">
        <v>19</v>
      </c>
      <c r="I4" s="2" t="s">
        <v>20</v>
      </c>
      <c r="J4" s="2" t="s">
        <v>20</v>
      </c>
    </row>
    <row r="5" spans="3:10" ht="12.75">
      <c r="C5" s="2" t="s">
        <v>2</v>
      </c>
      <c r="E5" s="3" t="s">
        <v>16</v>
      </c>
      <c r="F5" s="3" t="s">
        <v>17</v>
      </c>
      <c r="G5" s="3" t="s">
        <v>18</v>
      </c>
      <c r="I5" s="3" t="s">
        <v>16</v>
      </c>
      <c r="J5" s="3" t="s">
        <v>17</v>
      </c>
    </row>
    <row r="6" spans="2:10" ht="12.75">
      <c r="B6" t="s">
        <v>3</v>
      </c>
      <c r="C6" s="1">
        <v>7587563</v>
      </c>
      <c r="E6" s="7">
        <v>10.21</v>
      </c>
      <c r="F6" s="7">
        <v>5.8</v>
      </c>
      <c r="I6" s="4">
        <f>C6*E6</f>
        <v>77469018.23</v>
      </c>
      <c r="J6" s="4">
        <f>C6*F6</f>
        <v>44007865.4</v>
      </c>
    </row>
    <row r="7" spans="2:10" ht="12.75">
      <c r="B7" t="s">
        <v>4</v>
      </c>
      <c r="C7" s="1">
        <v>9363200</v>
      </c>
      <c r="E7" s="7">
        <v>8.46</v>
      </c>
      <c r="F7" s="7">
        <v>5.54</v>
      </c>
      <c r="I7" s="4">
        <f aca="true" t="shared" si="0" ref="I7:I17">C7*E7</f>
        <v>79212672.00000001</v>
      </c>
      <c r="J7" s="4">
        <f aca="true" t="shared" si="1" ref="J7:J17">C7*F7</f>
        <v>51872128</v>
      </c>
    </row>
    <row r="8" spans="2:10" ht="12.75">
      <c r="B8" t="s">
        <v>5</v>
      </c>
      <c r="C8" s="1">
        <v>10850340</v>
      </c>
      <c r="E8" s="7">
        <v>8.78</v>
      </c>
      <c r="F8" s="7">
        <v>3.71</v>
      </c>
      <c r="I8" s="4">
        <f t="shared" si="0"/>
        <v>95265985.19999999</v>
      </c>
      <c r="J8" s="4">
        <f t="shared" si="1"/>
        <v>40254761.4</v>
      </c>
    </row>
    <row r="9" spans="2:10" ht="12.75">
      <c r="B9" t="s">
        <v>6</v>
      </c>
      <c r="C9" s="1">
        <v>10562090</v>
      </c>
      <c r="E9" s="7">
        <v>6.39</v>
      </c>
      <c r="F9" s="7">
        <v>6</v>
      </c>
      <c r="I9" s="4">
        <f t="shared" si="0"/>
        <v>67491755.1</v>
      </c>
      <c r="J9" s="4">
        <f t="shared" si="1"/>
        <v>63372540</v>
      </c>
    </row>
    <row r="10" spans="2:10" ht="12.75">
      <c r="B10" t="s">
        <v>7</v>
      </c>
      <c r="C10" s="1">
        <v>10662823</v>
      </c>
      <c r="E10" s="7">
        <v>5.81</v>
      </c>
      <c r="F10" s="7">
        <v>5.79</v>
      </c>
      <c r="I10" s="4">
        <f t="shared" si="0"/>
        <v>61951001.629999995</v>
      </c>
      <c r="J10" s="4">
        <f t="shared" si="1"/>
        <v>61737745.17</v>
      </c>
    </row>
    <row r="11" spans="2:10" ht="12.75">
      <c r="B11" t="s">
        <v>8</v>
      </c>
      <c r="C11" s="1">
        <v>2264099</v>
      </c>
      <c r="E11" s="7">
        <v>5.32</v>
      </c>
      <c r="F11" s="7">
        <v>3.1</v>
      </c>
      <c r="I11" s="4">
        <f t="shared" si="0"/>
        <v>12045006.680000002</v>
      </c>
      <c r="J11" s="4">
        <f t="shared" si="1"/>
        <v>7018706.9</v>
      </c>
    </row>
    <row r="12" spans="2:10" ht="12.75">
      <c r="B12" t="s">
        <v>9</v>
      </c>
      <c r="C12" s="1">
        <v>3179056</v>
      </c>
      <c r="E12" s="7">
        <v>5.39</v>
      </c>
      <c r="F12" s="7">
        <v>4.34</v>
      </c>
      <c r="I12" s="4">
        <f t="shared" si="0"/>
        <v>17135111.84</v>
      </c>
      <c r="J12" s="4">
        <f t="shared" si="1"/>
        <v>13797103.04</v>
      </c>
    </row>
    <row r="13" spans="2:10" ht="12.75">
      <c r="B13" t="s">
        <v>10</v>
      </c>
      <c r="C13" s="1">
        <v>1944402</v>
      </c>
      <c r="E13" s="7">
        <v>4.53</v>
      </c>
      <c r="F13" s="7">
        <v>2.82</v>
      </c>
      <c r="I13" s="4">
        <f t="shared" si="0"/>
        <v>8808141.06</v>
      </c>
      <c r="J13" s="4">
        <f t="shared" si="1"/>
        <v>5483213.64</v>
      </c>
    </row>
    <row r="14" spans="2:10" ht="12.75">
      <c r="B14" t="s">
        <v>11</v>
      </c>
      <c r="C14" s="1">
        <v>1940427</v>
      </c>
      <c r="E14" s="7">
        <v>4.75</v>
      </c>
      <c r="F14" s="7">
        <v>3.05</v>
      </c>
      <c r="I14" s="4">
        <f t="shared" si="0"/>
        <v>9217028.25</v>
      </c>
      <c r="J14" s="4">
        <f t="shared" si="1"/>
        <v>5918302.35</v>
      </c>
    </row>
    <row r="15" spans="2:10" ht="12.75">
      <c r="B15" t="s">
        <v>12</v>
      </c>
      <c r="C15" s="1">
        <v>1821725</v>
      </c>
      <c r="E15" s="7">
        <v>5.5</v>
      </c>
      <c r="F15" s="7">
        <v>2.78</v>
      </c>
      <c r="I15" s="4">
        <f t="shared" si="0"/>
        <v>10019487.5</v>
      </c>
      <c r="J15" s="4">
        <f t="shared" si="1"/>
        <v>5064395.5</v>
      </c>
    </row>
    <row r="16" spans="2:10" ht="12.75">
      <c r="B16" t="s">
        <v>13</v>
      </c>
      <c r="C16" s="1">
        <v>2465652</v>
      </c>
      <c r="E16" s="7">
        <v>4.12</v>
      </c>
      <c r="F16" s="7">
        <v>2</v>
      </c>
      <c r="I16" s="4">
        <f t="shared" si="0"/>
        <v>10158486.24</v>
      </c>
      <c r="J16" s="4">
        <f t="shared" si="1"/>
        <v>4931304</v>
      </c>
    </row>
    <row r="17" spans="2:10" ht="12.75">
      <c r="B17" t="s">
        <v>14</v>
      </c>
      <c r="C17" s="6">
        <v>4542019</v>
      </c>
      <c r="E17" s="7">
        <v>2.42</v>
      </c>
      <c r="F17" s="7"/>
      <c r="I17" s="5">
        <f t="shared" si="0"/>
        <v>10991685.98</v>
      </c>
      <c r="J17" s="5">
        <f t="shared" si="1"/>
        <v>0</v>
      </c>
    </row>
    <row r="18" spans="3:10" ht="12.75">
      <c r="C18" s="1">
        <f>SUM(C6:C17)</f>
        <v>67183396</v>
      </c>
      <c r="I18" s="4">
        <f>SUM(I6:I17)</f>
        <v>459765379.71</v>
      </c>
      <c r="J18" s="4">
        <f>SUM(J6:J17)</f>
        <v>303458065.40000004</v>
      </c>
    </row>
    <row r="20" spans="5:11" ht="12.75">
      <c r="E20" s="2" t="s">
        <v>21</v>
      </c>
      <c r="F20" s="2" t="s">
        <v>21</v>
      </c>
      <c r="G20" s="2" t="s">
        <v>21</v>
      </c>
      <c r="I20" s="2" t="s">
        <v>22</v>
      </c>
      <c r="J20" s="2" t="s">
        <v>22</v>
      </c>
      <c r="K20" s="2" t="s">
        <v>22</v>
      </c>
    </row>
    <row r="21" spans="5:11" ht="12.75">
      <c r="E21" s="3" t="s">
        <v>16</v>
      </c>
      <c r="F21" s="3" t="s">
        <v>17</v>
      </c>
      <c r="G21" s="3" t="s">
        <v>18</v>
      </c>
      <c r="I21" s="3" t="s">
        <v>16</v>
      </c>
      <c r="J21" s="3" t="s">
        <v>17</v>
      </c>
      <c r="K21" s="3" t="s">
        <v>18</v>
      </c>
    </row>
    <row r="22" spans="2:11" ht="12.75">
      <c r="B22" t="s">
        <v>3</v>
      </c>
      <c r="E22" s="7">
        <v>9.88</v>
      </c>
      <c r="F22" s="7">
        <v>5.99</v>
      </c>
      <c r="G22" s="7">
        <v>2.82</v>
      </c>
      <c r="I22" s="4">
        <f aca="true" t="shared" si="2" ref="I22:I33">C6*E22</f>
        <v>74965122.44000001</v>
      </c>
      <c r="J22" s="4">
        <f aca="true" t="shared" si="3" ref="J22:J32">C6*F22</f>
        <v>45449502.370000005</v>
      </c>
      <c r="K22" s="4">
        <f aca="true" t="shared" si="4" ref="K22:K33">C6*G22</f>
        <v>21396927.66</v>
      </c>
    </row>
    <row r="23" spans="2:11" ht="12.75">
      <c r="B23" t="s">
        <v>4</v>
      </c>
      <c r="E23" s="7">
        <v>10.65</v>
      </c>
      <c r="F23" s="7">
        <v>6.85</v>
      </c>
      <c r="G23" s="7">
        <v>4.65</v>
      </c>
      <c r="I23" s="4">
        <f t="shared" si="2"/>
        <v>99718080</v>
      </c>
      <c r="J23" s="4">
        <f t="shared" si="3"/>
        <v>64137920</v>
      </c>
      <c r="K23" s="4">
        <f t="shared" si="4"/>
        <v>43538880</v>
      </c>
    </row>
    <row r="24" spans="2:11" ht="12.75">
      <c r="B24" t="s">
        <v>5</v>
      </c>
      <c r="E24" s="7">
        <v>10.24</v>
      </c>
      <c r="F24" s="7">
        <v>7.38</v>
      </c>
      <c r="G24" s="7">
        <v>3.91</v>
      </c>
      <c r="I24" s="4">
        <f t="shared" si="2"/>
        <v>111107481.60000001</v>
      </c>
      <c r="J24" s="4">
        <f t="shared" si="3"/>
        <v>80075509.2</v>
      </c>
      <c r="K24" s="4">
        <f t="shared" si="4"/>
        <v>42424829.4</v>
      </c>
    </row>
    <row r="25" spans="2:11" ht="12.75">
      <c r="B25" t="s">
        <v>6</v>
      </c>
      <c r="E25" s="7">
        <v>9.71</v>
      </c>
      <c r="F25" s="7">
        <v>7.24</v>
      </c>
      <c r="G25" s="7">
        <v>4.36</v>
      </c>
      <c r="I25" s="4">
        <f t="shared" si="2"/>
        <v>102557893.9</v>
      </c>
      <c r="J25" s="4">
        <f t="shared" si="3"/>
        <v>76469531.60000001</v>
      </c>
      <c r="K25" s="4">
        <f t="shared" si="4"/>
        <v>46050712.400000006</v>
      </c>
    </row>
    <row r="26" spans="2:11" ht="12.75">
      <c r="B26" t="s">
        <v>7</v>
      </c>
      <c r="E26" s="7">
        <v>8.92</v>
      </c>
      <c r="F26" s="7">
        <v>7.29</v>
      </c>
      <c r="G26" s="7">
        <v>5.68</v>
      </c>
      <c r="I26" s="4">
        <f t="shared" si="2"/>
        <v>95112381.16</v>
      </c>
      <c r="J26" s="4">
        <f t="shared" si="3"/>
        <v>77731979.67</v>
      </c>
      <c r="K26" s="4">
        <f t="shared" si="4"/>
        <v>60564834.64</v>
      </c>
    </row>
    <row r="27" spans="2:11" ht="12.75">
      <c r="B27" t="s">
        <v>8</v>
      </c>
      <c r="E27" s="7">
        <v>8.13</v>
      </c>
      <c r="F27" s="7">
        <v>7.13</v>
      </c>
      <c r="G27" s="7">
        <v>6.03</v>
      </c>
      <c r="I27" s="4">
        <f t="shared" si="2"/>
        <v>18407124.87</v>
      </c>
      <c r="J27" s="4">
        <f t="shared" si="3"/>
        <v>16143025.87</v>
      </c>
      <c r="K27" s="4">
        <f t="shared" si="4"/>
        <v>13652516.97</v>
      </c>
    </row>
    <row r="28" spans="2:11" ht="12.75">
      <c r="B28" t="s">
        <v>9</v>
      </c>
      <c r="E28" s="7">
        <v>7.67</v>
      </c>
      <c r="F28" s="7">
        <v>6.5</v>
      </c>
      <c r="G28" s="7">
        <v>4.96</v>
      </c>
      <c r="I28" s="4">
        <f t="shared" si="2"/>
        <v>24383359.52</v>
      </c>
      <c r="J28" s="4">
        <f t="shared" si="3"/>
        <v>20663864</v>
      </c>
      <c r="K28" s="4">
        <f t="shared" si="4"/>
        <v>15768117.76</v>
      </c>
    </row>
    <row r="29" spans="2:11" ht="12.75">
      <c r="B29" t="s">
        <v>10</v>
      </c>
      <c r="E29" s="7">
        <v>7.61</v>
      </c>
      <c r="F29" s="7">
        <v>6.55</v>
      </c>
      <c r="G29" s="7">
        <v>4.67</v>
      </c>
      <c r="I29" s="4">
        <f t="shared" si="2"/>
        <v>14796899.22</v>
      </c>
      <c r="J29" s="4">
        <f t="shared" si="3"/>
        <v>12735833.1</v>
      </c>
      <c r="K29" s="4">
        <f t="shared" si="4"/>
        <v>9080357.34</v>
      </c>
    </row>
    <row r="30" spans="2:11" ht="12.75">
      <c r="B30" t="s">
        <v>11</v>
      </c>
      <c r="E30" s="7">
        <v>7.68</v>
      </c>
      <c r="F30" s="7">
        <v>6.7</v>
      </c>
      <c r="G30" s="7">
        <v>4.91</v>
      </c>
      <c r="I30" s="4">
        <f t="shared" si="2"/>
        <v>14902479.36</v>
      </c>
      <c r="J30" s="4">
        <f t="shared" si="3"/>
        <v>13000860.9</v>
      </c>
      <c r="K30" s="4">
        <f t="shared" si="4"/>
        <v>9527496.57</v>
      </c>
    </row>
    <row r="31" spans="2:11" ht="12.75">
      <c r="B31" t="s">
        <v>12</v>
      </c>
      <c r="E31" s="7">
        <v>7.69</v>
      </c>
      <c r="F31" s="7">
        <v>6.65</v>
      </c>
      <c r="G31" s="7">
        <v>4.81</v>
      </c>
      <c r="I31" s="4">
        <f t="shared" si="2"/>
        <v>14009065.25</v>
      </c>
      <c r="J31" s="4">
        <f t="shared" si="3"/>
        <v>12114471.25</v>
      </c>
      <c r="K31" s="4">
        <f t="shared" si="4"/>
        <v>8762497.25</v>
      </c>
    </row>
    <row r="32" spans="2:11" ht="12.75">
      <c r="B32" t="s">
        <v>13</v>
      </c>
      <c r="E32" s="7">
        <v>7.6</v>
      </c>
      <c r="F32" s="7">
        <v>6.89</v>
      </c>
      <c r="G32" s="7">
        <v>4.26</v>
      </c>
      <c r="I32" s="4">
        <f t="shared" si="2"/>
        <v>18738955.2</v>
      </c>
      <c r="J32" s="4">
        <f t="shared" si="3"/>
        <v>16988342.279999997</v>
      </c>
      <c r="K32" s="4">
        <f t="shared" si="4"/>
        <v>10503677.52</v>
      </c>
    </row>
    <row r="33" spans="2:11" ht="12.75">
      <c r="B33" t="s">
        <v>14</v>
      </c>
      <c r="E33" s="7">
        <v>8.07</v>
      </c>
      <c r="F33" s="7">
        <v>7.71</v>
      </c>
      <c r="G33" s="7">
        <v>4.59</v>
      </c>
      <c r="I33" s="5">
        <f t="shared" si="2"/>
        <v>36654093.33</v>
      </c>
      <c r="J33" s="5"/>
      <c r="K33" s="5">
        <f t="shared" si="4"/>
        <v>20847867.21</v>
      </c>
    </row>
    <row r="34" spans="9:11" ht="12.75">
      <c r="I34" s="4">
        <f>SUM(I22:I33)</f>
        <v>625352935.8500001</v>
      </c>
      <c r="J34" s="4">
        <f>SUM(J22:J33)</f>
        <v>435510840.24</v>
      </c>
      <c r="K34" s="4">
        <f>SUM(K22:K33)</f>
        <v>302118714.71999997</v>
      </c>
    </row>
    <row r="36" spans="5:11" ht="12.75">
      <c r="E36" s="2" t="s">
        <v>23</v>
      </c>
      <c r="F36" s="2" t="s">
        <v>23</v>
      </c>
      <c r="G36" s="2" t="s">
        <v>23</v>
      </c>
      <c r="I36" s="2" t="s">
        <v>24</v>
      </c>
      <c r="J36" s="2" t="s">
        <v>24</v>
      </c>
      <c r="K36" s="2" t="s">
        <v>24</v>
      </c>
    </row>
    <row r="37" spans="5:11" ht="12.75">
      <c r="E37" s="3" t="s">
        <v>16</v>
      </c>
      <c r="F37" s="3" t="s">
        <v>17</v>
      </c>
      <c r="G37" s="3" t="s">
        <v>18</v>
      </c>
      <c r="I37" s="3" t="s">
        <v>16</v>
      </c>
      <c r="J37" s="3" t="s">
        <v>17</v>
      </c>
      <c r="K37" s="3" t="s">
        <v>18</v>
      </c>
    </row>
    <row r="38" spans="2:17" ht="12.75">
      <c r="B38" t="s">
        <v>3</v>
      </c>
      <c r="E38" s="7">
        <v>6.74</v>
      </c>
      <c r="F38" s="7">
        <v>4.87</v>
      </c>
      <c r="G38" s="7">
        <v>5.01</v>
      </c>
      <c r="I38" s="4">
        <f>C6*E38</f>
        <v>51140174.620000005</v>
      </c>
      <c r="J38" s="4">
        <f>C6*F38</f>
        <v>36951431.81</v>
      </c>
      <c r="K38" s="4">
        <f>C6*G38</f>
        <v>38013690.629999995</v>
      </c>
      <c r="O38">
        <v>8.06</v>
      </c>
      <c r="P38">
        <v>-1.32</v>
      </c>
      <c r="Q38">
        <f>O38+P38</f>
        <v>6.74</v>
      </c>
    </row>
    <row r="39" spans="2:17" ht="12.75">
      <c r="B39" t="s">
        <v>4</v>
      </c>
      <c r="E39" s="7">
        <v>6.98</v>
      </c>
      <c r="F39" s="7">
        <v>5.44</v>
      </c>
      <c r="G39" s="7">
        <v>5.46</v>
      </c>
      <c r="I39" s="4">
        <f aca="true" t="shared" si="5" ref="I39:I49">C7*E39</f>
        <v>65355136.00000001</v>
      </c>
      <c r="J39" s="4">
        <f aca="true" t="shared" si="6" ref="J39:J48">C7*F39</f>
        <v>50935808</v>
      </c>
      <c r="K39" s="4">
        <f aca="true" t="shared" si="7" ref="K39:K48">C7*G39</f>
        <v>51123072</v>
      </c>
      <c r="O39">
        <v>8.3</v>
      </c>
      <c r="P39">
        <v>-1.32</v>
      </c>
      <c r="Q39">
        <f aca="true" t="shared" si="8" ref="Q39:Q49">O39+P39</f>
        <v>6.98</v>
      </c>
    </row>
    <row r="40" spans="2:17" ht="12.75">
      <c r="B40" t="s">
        <v>5</v>
      </c>
      <c r="E40" s="7">
        <v>6.88</v>
      </c>
      <c r="F40" s="7">
        <v>5.46</v>
      </c>
      <c r="G40" s="7">
        <v>5.98</v>
      </c>
      <c r="I40" s="4">
        <f t="shared" si="5"/>
        <v>74650339.2</v>
      </c>
      <c r="J40" s="4">
        <f t="shared" si="6"/>
        <v>59242856.4</v>
      </c>
      <c r="K40" s="4">
        <f t="shared" si="7"/>
        <v>64885033.2</v>
      </c>
      <c r="O40">
        <v>8.2</v>
      </c>
      <c r="P40">
        <v>-1.32</v>
      </c>
      <c r="Q40">
        <f t="shared" si="8"/>
        <v>6.879999999999999</v>
      </c>
    </row>
    <row r="41" spans="2:17" ht="12.75">
      <c r="B41" t="s">
        <v>6</v>
      </c>
      <c r="E41" s="7">
        <v>6.79</v>
      </c>
      <c r="F41" s="7">
        <v>5.47</v>
      </c>
      <c r="G41" s="7">
        <v>5.92</v>
      </c>
      <c r="I41" s="4">
        <f>C9*E41</f>
        <v>71716591.1</v>
      </c>
      <c r="J41" s="4">
        <f>C9*F41</f>
        <v>57774632.3</v>
      </c>
      <c r="K41" s="4">
        <f>C9*G41</f>
        <v>62527572.8</v>
      </c>
      <c r="O41">
        <v>8.11</v>
      </c>
      <c r="P41">
        <v>-1.32</v>
      </c>
      <c r="Q41">
        <f t="shared" si="8"/>
        <v>6.789999999999999</v>
      </c>
    </row>
    <row r="42" spans="2:17" ht="12.75">
      <c r="B42" t="s">
        <v>7</v>
      </c>
      <c r="E42" s="7">
        <v>6.73</v>
      </c>
      <c r="F42" s="7">
        <v>5.61</v>
      </c>
      <c r="G42" s="7">
        <v>5.83</v>
      </c>
      <c r="I42" s="4">
        <f t="shared" si="5"/>
        <v>71760798.79</v>
      </c>
      <c r="J42" s="4">
        <f t="shared" si="6"/>
        <v>59818437.03</v>
      </c>
      <c r="K42" s="4">
        <f t="shared" si="7"/>
        <v>62164258.09</v>
      </c>
      <c r="O42">
        <v>8.05</v>
      </c>
      <c r="P42">
        <v>-1.32</v>
      </c>
      <c r="Q42">
        <f t="shared" si="8"/>
        <v>6.73</v>
      </c>
    </row>
    <row r="43" spans="2:17" ht="12.75">
      <c r="B43" t="s">
        <v>8</v>
      </c>
      <c r="E43" s="7">
        <v>6.62</v>
      </c>
      <c r="F43" s="7">
        <v>5.45</v>
      </c>
      <c r="G43" s="7">
        <v>6.05</v>
      </c>
      <c r="I43" s="4">
        <f t="shared" si="5"/>
        <v>14988335.38</v>
      </c>
      <c r="J43" s="4">
        <f t="shared" si="6"/>
        <v>12339339.55</v>
      </c>
      <c r="K43" s="4">
        <f t="shared" si="7"/>
        <v>13697798.95</v>
      </c>
      <c r="O43">
        <v>7.94</v>
      </c>
      <c r="P43">
        <v>-1.32</v>
      </c>
      <c r="Q43">
        <f t="shared" si="8"/>
        <v>6.62</v>
      </c>
    </row>
    <row r="44" spans="2:17" ht="12.75">
      <c r="B44" t="s">
        <v>9</v>
      </c>
      <c r="E44" s="7">
        <v>6.67</v>
      </c>
      <c r="F44" s="7">
        <v>5.37</v>
      </c>
      <c r="G44" s="7">
        <v>6.01</v>
      </c>
      <c r="I44" s="4">
        <f t="shared" si="5"/>
        <v>21204303.52</v>
      </c>
      <c r="J44" s="4">
        <f t="shared" si="6"/>
        <v>17071530.72</v>
      </c>
      <c r="K44" s="4">
        <f t="shared" si="7"/>
        <v>19106126.56</v>
      </c>
      <c r="O44">
        <v>7.99</v>
      </c>
      <c r="P44">
        <v>-1.32</v>
      </c>
      <c r="Q44">
        <f t="shared" si="8"/>
        <v>6.67</v>
      </c>
    </row>
    <row r="45" spans="2:17" ht="12.75">
      <c r="B45" t="s">
        <v>10</v>
      </c>
      <c r="E45" s="7">
        <v>6.73</v>
      </c>
      <c r="F45" s="7">
        <v>5.1</v>
      </c>
      <c r="G45" s="7">
        <v>5.87</v>
      </c>
      <c r="I45" s="4">
        <f t="shared" si="5"/>
        <v>13085825.46</v>
      </c>
      <c r="J45" s="4">
        <f t="shared" si="6"/>
        <v>9916450.2</v>
      </c>
      <c r="K45" s="4">
        <f t="shared" si="7"/>
        <v>11413639.74</v>
      </c>
      <c r="O45">
        <v>8.05</v>
      </c>
      <c r="P45">
        <v>-1.32</v>
      </c>
      <c r="Q45">
        <f t="shared" si="8"/>
        <v>6.73</v>
      </c>
    </row>
    <row r="46" spans="2:17" ht="12.75">
      <c r="B46" t="s">
        <v>11</v>
      </c>
      <c r="E46" s="7">
        <v>6.03</v>
      </c>
      <c r="F46" s="7">
        <v>4.82</v>
      </c>
      <c r="G46" s="7">
        <v>5.89</v>
      </c>
      <c r="I46" s="4">
        <f t="shared" si="5"/>
        <v>11700774.81</v>
      </c>
      <c r="J46" s="4">
        <f t="shared" si="6"/>
        <v>9352858.14</v>
      </c>
      <c r="K46" s="4">
        <f t="shared" si="7"/>
        <v>11429115.03</v>
      </c>
      <c r="O46">
        <v>7.35</v>
      </c>
      <c r="P46">
        <v>-1.32</v>
      </c>
      <c r="Q46">
        <f t="shared" si="8"/>
        <v>6.029999999999999</v>
      </c>
    </row>
    <row r="47" spans="2:17" ht="12.75">
      <c r="B47" t="s">
        <v>12</v>
      </c>
      <c r="E47" s="7">
        <v>5.69</v>
      </c>
      <c r="F47" s="7">
        <v>4.8</v>
      </c>
      <c r="G47" s="7">
        <v>5.5</v>
      </c>
      <c r="I47" s="4">
        <f t="shared" si="5"/>
        <v>10365615.25</v>
      </c>
      <c r="J47" s="4">
        <f t="shared" si="6"/>
        <v>8744280</v>
      </c>
      <c r="K47" s="4">
        <f t="shared" si="7"/>
        <v>10019487.5</v>
      </c>
      <c r="O47">
        <v>7.01</v>
      </c>
      <c r="P47">
        <v>-1.32</v>
      </c>
      <c r="Q47">
        <f t="shared" si="8"/>
        <v>5.6899999999999995</v>
      </c>
    </row>
    <row r="48" spans="2:17" ht="12.75">
      <c r="B48" t="s">
        <v>13</v>
      </c>
      <c r="E48" s="7">
        <v>5.24</v>
      </c>
      <c r="F48" s="7">
        <v>5.09</v>
      </c>
      <c r="G48" s="7">
        <v>5.05</v>
      </c>
      <c r="I48" s="4">
        <f>C16*E48</f>
        <v>12920016.48</v>
      </c>
      <c r="J48" s="4">
        <f t="shared" si="6"/>
        <v>12550168.68</v>
      </c>
      <c r="K48" s="4">
        <f t="shared" si="7"/>
        <v>12451542.6</v>
      </c>
      <c r="O48">
        <v>6.56</v>
      </c>
      <c r="P48">
        <v>-1.32</v>
      </c>
      <c r="Q48">
        <f t="shared" si="8"/>
        <v>5.239999999999999</v>
      </c>
    </row>
    <row r="49" spans="2:17" ht="12.75">
      <c r="B49" t="s">
        <v>14</v>
      </c>
      <c r="E49" s="7">
        <v>5.24</v>
      </c>
      <c r="F49" s="7">
        <v>5.09</v>
      </c>
      <c r="G49" s="7">
        <v>5.17</v>
      </c>
      <c r="I49" s="5">
        <f t="shared" si="5"/>
        <v>23800179.560000002</v>
      </c>
      <c r="J49" s="5"/>
      <c r="K49" s="5">
        <f>C17*G49</f>
        <v>23482238.23</v>
      </c>
      <c r="O49">
        <v>6.56</v>
      </c>
      <c r="P49">
        <v>-1.32</v>
      </c>
      <c r="Q49">
        <f t="shared" si="8"/>
        <v>5.239999999999999</v>
      </c>
    </row>
    <row r="50" spans="9:11" ht="12.75">
      <c r="I50" s="4">
        <f>SUM(I38:I49)</f>
        <v>442688090.16999996</v>
      </c>
      <c r="J50" s="4">
        <f>SUM(J38:J49)</f>
        <v>334697792.8299999</v>
      </c>
      <c r="K50" s="4">
        <f>SUM(K38:K49)</f>
        <v>380313575.33000004</v>
      </c>
    </row>
    <row r="52" spans="5:11" ht="12.75">
      <c r="E52" s="2" t="s">
        <v>25</v>
      </c>
      <c r="F52" s="2" t="s">
        <v>25</v>
      </c>
      <c r="G52" s="2" t="s">
        <v>25</v>
      </c>
      <c r="I52" s="2" t="s">
        <v>26</v>
      </c>
      <c r="J52" s="2" t="s">
        <v>26</v>
      </c>
      <c r="K52" s="2" t="s">
        <v>26</v>
      </c>
    </row>
    <row r="53" spans="5:11" ht="12.75">
      <c r="E53" s="3" t="s">
        <v>16</v>
      </c>
      <c r="F53" s="3" t="s">
        <v>17</v>
      </c>
      <c r="G53" s="3" t="s">
        <v>18</v>
      </c>
      <c r="I53" s="3" t="s">
        <v>16</v>
      </c>
      <c r="J53" s="3" t="s">
        <v>17</v>
      </c>
      <c r="K53" s="3" t="s">
        <v>18</v>
      </c>
    </row>
    <row r="54" spans="2:17" ht="12.75">
      <c r="B54" t="s">
        <v>3</v>
      </c>
      <c r="E54" s="7">
        <v>11.7</v>
      </c>
      <c r="F54" s="7">
        <v>4.5</v>
      </c>
      <c r="G54" s="7">
        <v>4.07</v>
      </c>
      <c r="I54" s="4">
        <f>C6*E54</f>
        <v>88774487.1</v>
      </c>
      <c r="J54" s="4">
        <f>C6*F54</f>
        <v>34144033.5</v>
      </c>
      <c r="K54" s="4">
        <f>C6*G54</f>
        <v>30881381.410000004</v>
      </c>
      <c r="O54">
        <v>7.4</v>
      </c>
      <c r="P54">
        <v>-3.33</v>
      </c>
      <c r="Q54">
        <f>O54+P54</f>
        <v>4.07</v>
      </c>
    </row>
    <row r="55" spans="2:17" ht="12.75">
      <c r="B55" t="s">
        <v>4</v>
      </c>
      <c r="E55" s="7">
        <v>12.2</v>
      </c>
      <c r="F55" s="7">
        <v>6.16</v>
      </c>
      <c r="G55" s="7">
        <v>5.6</v>
      </c>
      <c r="I55" s="4">
        <f aca="true" t="shared" si="9" ref="I55:I65">C7*E55</f>
        <v>114231040</v>
      </c>
      <c r="J55" s="4">
        <f aca="true" t="shared" si="10" ref="J55:J64">C7*F55</f>
        <v>57677312</v>
      </c>
      <c r="K55" s="4">
        <f aca="true" t="shared" si="11" ref="K55:K65">C7*G55</f>
        <v>52433920</v>
      </c>
      <c r="O55">
        <v>8</v>
      </c>
      <c r="P55">
        <v>-2.4</v>
      </c>
      <c r="Q55">
        <f aca="true" t="shared" si="12" ref="Q55:Q64">O55+P55</f>
        <v>5.6</v>
      </c>
    </row>
    <row r="56" spans="2:17" ht="12.75">
      <c r="B56" t="s">
        <v>5</v>
      </c>
      <c r="E56" s="7">
        <v>11.5</v>
      </c>
      <c r="F56" s="7">
        <v>6.39</v>
      </c>
      <c r="G56" s="7">
        <v>6.4</v>
      </c>
      <c r="I56" s="4">
        <f t="shared" si="9"/>
        <v>124778910</v>
      </c>
      <c r="J56" s="4">
        <f t="shared" si="10"/>
        <v>69333672.6</v>
      </c>
      <c r="K56" s="4">
        <f t="shared" si="11"/>
        <v>69442176</v>
      </c>
      <c r="O56">
        <v>8</v>
      </c>
      <c r="P56">
        <v>-1.6</v>
      </c>
      <c r="Q56">
        <f t="shared" si="12"/>
        <v>6.4</v>
      </c>
    </row>
    <row r="57" spans="2:17" ht="12.75">
      <c r="B57" t="s">
        <v>6</v>
      </c>
      <c r="E57" s="7">
        <v>10</v>
      </c>
      <c r="F57" s="7">
        <v>8.85</v>
      </c>
      <c r="G57" s="7">
        <v>5.9</v>
      </c>
      <c r="I57" s="4">
        <f t="shared" si="9"/>
        <v>105620900</v>
      </c>
      <c r="J57" s="4">
        <f t="shared" si="10"/>
        <v>93474496.5</v>
      </c>
      <c r="K57" s="4">
        <f t="shared" si="11"/>
        <v>62316331.00000001</v>
      </c>
      <c r="O57">
        <v>7.2</v>
      </c>
      <c r="P57">
        <v>-1.3</v>
      </c>
      <c r="Q57">
        <f t="shared" si="12"/>
        <v>5.9</v>
      </c>
    </row>
    <row r="58" spans="2:17" ht="12.75">
      <c r="B58" t="s">
        <v>7</v>
      </c>
      <c r="E58" s="7">
        <v>9.6</v>
      </c>
      <c r="F58" s="7">
        <v>5.67</v>
      </c>
      <c r="G58" s="7">
        <v>5.81</v>
      </c>
      <c r="I58" s="4">
        <f t="shared" si="9"/>
        <v>102363100.8</v>
      </c>
      <c r="J58" s="4">
        <f t="shared" si="10"/>
        <v>60458206.41</v>
      </c>
      <c r="K58" s="4">
        <f t="shared" si="11"/>
        <v>61951001.629999995</v>
      </c>
      <c r="O58">
        <v>7</v>
      </c>
      <c r="P58">
        <v>-1.19</v>
      </c>
      <c r="Q58">
        <f t="shared" si="12"/>
        <v>5.8100000000000005</v>
      </c>
    </row>
    <row r="59" spans="2:17" ht="12.75">
      <c r="B59" t="s">
        <v>8</v>
      </c>
      <c r="E59" s="7">
        <v>8.7</v>
      </c>
      <c r="F59" s="7">
        <v>5.12</v>
      </c>
      <c r="G59" s="7">
        <v>5.63</v>
      </c>
      <c r="I59" s="4">
        <f t="shared" si="9"/>
        <v>19697661.299999997</v>
      </c>
      <c r="J59" s="4">
        <f t="shared" si="10"/>
        <v>11592186.88</v>
      </c>
      <c r="K59" s="4">
        <f t="shared" si="11"/>
        <v>12746877.37</v>
      </c>
      <c r="O59">
        <v>6.7</v>
      </c>
      <c r="P59">
        <v>-1.07</v>
      </c>
      <c r="Q59">
        <f t="shared" si="12"/>
        <v>5.63</v>
      </c>
    </row>
    <row r="60" spans="2:17" ht="12.75">
      <c r="B60" t="s">
        <v>9</v>
      </c>
      <c r="E60" s="7">
        <v>7.7</v>
      </c>
      <c r="F60" s="7">
        <v>4.5</v>
      </c>
      <c r="G60" s="7">
        <v>5.69</v>
      </c>
      <c r="I60" s="4">
        <f t="shared" si="9"/>
        <v>24478731.2</v>
      </c>
      <c r="J60" s="4">
        <f t="shared" si="10"/>
        <v>14305752</v>
      </c>
      <c r="K60" s="4">
        <f t="shared" si="11"/>
        <v>18088828.64</v>
      </c>
      <c r="O60">
        <v>6.7</v>
      </c>
      <c r="P60">
        <v>-1.01</v>
      </c>
      <c r="Q60">
        <f t="shared" si="12"/>
        <v>5.69</v>
      </c>
    </row>
    <row r="61" spans="2:17" ht="12.75">
      <c r="B61" t="s">
        <v>10</v>
      </c>
      <c r="E61" s="7">
        <v>7.7</v>
      </c>
      <c r="F61" s="7">
        <v>4.56</v>
      </c>
      <c r="G61" s="7">
        <v>5.73</v>
      </c>
      <c r="I61" s="4">
        <f t="shared" si="9"/>
        <v>14971895.4</v>
      </c>
      <c r="J61" s="4">
        <f t="shared" si="10"/>
        <v>8866473.12</v>
      </c>
      <c r="K61" s="4">
        <f t="shared" si="11"/>
        <v>11141423.46</v>
      </c>
      <c r="O61">
        <v>6.7</v>
      </c>
      <c r="P61">
        <v>-0.97</v>
      </c>
      <c r="Q61">
        <f t="shared" si="12"/>
        <v>5.73</v>
      </c>
    </row>
    <row r="62" spans="2:17" ht="12.75">
      <c r="B62" t="s">
        <v>11</v>
      </c>
      <c r="E62" s="7">
        <v>7.7</v>
      </c>
      <c r="F62" s="7">
        <v>4.93</v>
      </c>
      <c r="G62" s="7">
        <v>5.85</v>
      </c>
      <c r="I62" s="4">
        <f t="shared" si="9"/>
        <v>14941287.9</v>
      </c>
      <c r="J62" s="4">
        <f t="shared" si="10"/>
        <v>9566305.11</v>
      </c>
      <c r="K62" s="4">
        <f t="shared" si="11"/>
        <v>11351497.95</v>
      </c>
      <c r="O62">
        <v>6.8</v>
      </c>
      <c r="P62">
        <v>-0.95</v>
      </c>
      <c r="Q62">
        <f>O62+P62</f>
        <v>5.85</v>
      </c>
    </row>
    <row r="63" spans="2:17" ht="12.75">
      <c r="B63" t="s">
        <v>12</v>
      </c>
      <c r="E63" s="7">
        <v>7.7</v>
      </c>
      <c r="F63" s="7">
        <v>5.13</v>
      </c>
      <c r="G63" s="7">
        <v>5.85</v>
      </c>
      <c r="I63" s="4">
        <f t="shared" si="9"/>
        <v>14027282.5</v>
      </c>
      <c r="J63" s="4">
        <f t="shared" si="10"/>
        <v>9345449.25</v>
      </c>
      <c r="K63" s="4">
        <f t="shared" si="11"/>
        <v>10657091.25</v>
      </c>
      <c r="O63">
        <v>6.8</v>
      </c>
      <c r="P63">
        <v>-0.95</v>
      </c>
      <c r="Q63">
        <f t="shared" si="12"/>
        <v>5.85</v>
      </c>
    </row>
    <row r="64" spans="2:17" ht="12.75">
      <c r="B64" t="s">
        <v>13</v>
      </c>
      <c r="E64" s="7">
        <v>7.7</v>
      </c>
      <c r="F64" s="7">
        <v>4.06</v>
      </c>
      <c r="G64" s="7">
        <v>5.47</v>
      </c>
      <c r="I64" s="4">
        <f t="shared" si="9"/>
        <v>18985520.400000002</v>
      </c>
      <c r="J64" s="4">
        <f t="shared" si="10"/>
        <v>10010547.12</v>
      </c>
      <c r="K64" s="4">
        <f t="shared" si="11"/>
        <v>13487116.44</v>
      </c>
      <c r="O64">
        <v>6.4</v>
      </c>
      <c r="P64">
        <v>-0.93</v>
      </c>
      <c r="Q64">
        <f t="shared" si="12"/>
        <v>5.470000000000001</v>
      </c>
    </row>
    <row r="65" spans="2:17" ht="12.75">
      <c r="B65" t="s">
        <v>14</v>
      </c>
      <c r="E65" s="7">
        <v>7.9</v>
      </c>
      <c r="F65" s="7">
        <v>3.6</v>
      </c>
      <c r="G65" s="7">
        <v>5.44</v>
      </c>
      <c r="I65" s="5">
        <f t="shared" si="9"/>
        <v>35881950.1</v>
      </c>
      <c r="J65" s="5"/>
      <c r="K65" s="5">
        <f t="shared" si="11"/>
        <v>24708583.360000003</v>
      </c>
      <c r="O65">
        <v>6.4</v>
      </c>
      <c r="P65">
        <v>-0.96</v>
      </c>
      <c r="Q65">
        <f>O65+P65</f>
        <v>5.44</v>
      </c>
    </row>
    <row r="66" spans="9:11" ht="12.75">
      <c r="I66" s="4">
        <f>SUM(I54:I65)</f>
        <v>678752766.7</v>
      </c>
      <c r="J66" s="4">
        <f>SUM(J54:J65)</f>
        <v>378774434.49</v>
      </c>
      <c r="K66" s="4">
        <f>SUM(K54:K65)</f>
        <v>379206228.50999993</v>
      </c>
    </row>
    <row r="69" spans="5:11" ht="12.75">
      <c r="E69" s="2" t="s">
        <v>27</v>
      </c>
      <c r="F69" s="2" t="s">
        <v>27</v>
      </c>
      <c r="G69" s="2" t="s">
        <v>27</v>
      </c>
      <c r="I69" s="2" t="s">
        <v>28</v>
      </c>
      <c r="J69" s="2" t="s">
        <v>28</v>
      </c>
      <c r="K69" s="2" t="s">
        <v>28</v>
      </c>
    </row>
    <row r="70" spans="5:11" ht="12.75">
      <c r="E70" s="3" t="s">
        <v>16</v>
      </c>
      <c r="F70" s="3" t="s">
        <v>17</v>
      </c>
      <c r="G70" s="3" t="s">
        <v>18</v>
      </c>
      <c r="I70" s="3" t="s">
        <v>16</v>
      </c>
      <c r="J70" s="3" t="s">
        <v>17</v>
      </c>
      <c r="K70" s="3" t="s">
        <v>18</v>
      </c>
    </row>
    <row r="71" spans="2:11" ht="12.75">
      <c r="B71" t="s">
        <v>3</v>
      </c>
      <c r="E71" s="7">
        <f>ROUND((E22+E38+E54)/3,2)</f>
        <v>9.44</v>
      </c>
      <c r="F71" s="7">
        <f>ROUND((F22+F38+F54)/3,2)</f>
        <v>5.12</v>
      </c>
      <c r="G71" s="7">
        <f>ROUND((G22+G38+G54)/3,2)</f>
        <v>3.97</v>
      </c>
      <c r="I71" s="4">
        <f>C6*E71</f>
        <v>71626594.72</v>
      </c>
      <c r="J71" s="4">
        <f>C6*F71</f>
        <v>38848322.56</v>
      </c>
      <c r="K71" s="4">
        <f>C6*G71</f>
        <v>30122625.110000003</v>
      </c>
    </row>
    <row r="72" spans="2:11" ht="12.75">
      <c r="B72" t="s">
        <v>4</v>
      </c>
      <c r="E72" s="7">
        <f aca="true" t="shared" si="13" ref="E72:F82">ROUND((E23+E39+E55)/3,2)</f>
        <v>9.94</v>
      </c>
      <c r="F72" s="7">
        <f t="shared" si="13"/>
        <v>6.15</v>
      </c>
      <c r="G72" s="7">
        <f aca="true" t="shared" si="14" ref="G72:G82">ROUND((G23+G39+G55)/3,2)</f>
        <v>5.24</v>
      </c>
      <c r="I72" s="4">
        <f aca="true" t="shared" si="15" ref="I72:I82">C7*E72</f>
        <v>93070208</v>
      </c>
      <c r="J72" s="4">
        <f aca="true" t="shared" si="16" ref="J72:J81">C7*F72</f>
        <v>57583680</v>
      </c>
      <c r="K72" s="4">
        <f aca="true" t="shared" si="17" ref="K72:K82">C7*G72</f>
        <v>49063168</v>
      </c>
    </row>
    <row r="73" spans="2:11" ht="12.75">
      <c r="B73" t="s">
        <v>5</v>
      </c>
      <c r="E73" s="7">
        <f t="shared" si="13"/>
        <v>9.54</v>
      </c>
      <c r="F73" s="7">
        <f t="shared" si="13"/>
        <v>6.41</v>
      </c>
      <c r="G73" s="7">
        <f t="shared" si="14"/>
        <v>5.43</v>
      </c>
      <c r="I73" s="4">
        <f t="shared" si="15"/>
        <v>103512243.6</v>
      </c>
      <c r="J73" s="4">
        <f t="shared" si="16"/>
        <v>69550679.4</v>
      </c>
      <c r="K73" s="4">
        <f t="shared" si="17"/>
        <v>58917346.199999996</v>
      </c>
    </row>
    <row r="74" spans="2:11" ht="12.75">
      <c r="B74" t="s">
        <v>6</v>
      </c>
      <c r="E74" s="7">
        <f t="shared" si="13"/>
        <v>8.83</v>
      </c>
      <c r="F74" s="7">
        <f t="shared" si="13"/>
        <v>7.19</v>
      </c>
      <c r="G74" s="7">
        <f t="shared" si="14"/>
        <v>5.39</v>
      </c>
      <c r="I74" s="4">
        <f t="shared" si="15"/>
        <v>93263254.7</v>
      </c>
      <c r="J74" s="4">
        <f t="shared" si="16"/>
        <v>75941427.10000001</v>
      </c>
      <c r="K74" s="4">
        <f t="shared" si="17"/>
        <v>56929665.099999994</v>
      </c>
    </row>
    <row r="75" spans="2:11" ht="12.75">
      <c r="B75" t="s">
        <v>7</v>
      </c>
      <c r="E75" s="7">
        <f t="shared" si="13"/>
        <v>8.42</v>
      </c>
      <c r="F75" s="7">
        <f t="shared" si="13"/>
        <v>6.19</v>
      </c>
      <c r="G75" s="7">
        <f t="shared" si="14"/>
        <v>5.77</v>
      </c>
      <c r="I75" s="4">
        <f t="shared" si="15"/>
        <v>89780969.66</v>
      </c>
      <c r="J75" s="4">
        <f t="shared" si="16"/>
        <v>66002874.370000005</v>
      </c>
      <c r="K75" s="4">
        <f t="shared" si="17"/>
        <v>61524488.70999999</v>
      </c>
    </row>
    <row r="76" spans="2:11" ht="12.75">
      <c r="B76" t="s">
        <v>8</v>
      </c>
      <c r="E76" s="7">
        <f t="shared" si="13"/>
        <v>7.82</v>
      </c>
      <c r="F76" s="7">
        <f t="shared" si="13"/>
        <v>5.9</v>
      </c>
      <c r="G76" s="7">
        <f t="shared" si="14"/>
        <v>5.9</v>
      </c>
      <c r="I76" s="4">
        <f t="shared" si="15"/>
        <v>17705254.18</v>
      </c>
      <c r="J76" s="4">
        <f t="shared" si="16"/>
        <v>13358184.100000001</v>
      </c>
      <c r="K76" s="4">
        <f t="shared" si="17"/>
        <v>13358184.100000001</v>
      </c>
    </row>
    <row r="77" spans="2:11" ht="12.75">
      <c r="B77" t="s">
        <v>9</v>
      </c>
      <c r="E77" s="7">
        <f t="shared" si="13"/>
        <v>7.35</v>
      </c>
      <c r="F77" s="7">
        <f t="shared" si="13"/>
        <v>5.46</v>
      </c>
      <c r="G77" s="7">
        <f t="shared" si="14"/>
        <v>5.55</v>
      </c>
      <c r="I77" s="4">
        <f t="shared" si="15"/>
        <v>23366061.599999998</v>
      </c>
      <c r="J77" s="4">
        <f t="shared" si="16"/>
        <v>17357645.76</v>
      </c>
      <c r="K77" s="4">
        <f t="shared" si="17"/>
        <v>17643760.8</v>
      </c>
    </row>
    <row r="78" spans="2:11" ht="12.75">
      <c r="B78" t="s">
        <v>10</v>
      </c>
      <c r="E78" s="7">
        <f t="shared" si="13"/>
        <v>7.35</v>
      </c>
      <c r="F78" s="7">
        <f t="shared" si="13"/>
        <v>5.4</v>
      </c>
      <c r="G78" s="7">
        <f t="shared" si="14"/>
        <v>5.42</v>
      </c>
      <c r="I78" s="4">
        <f t="shared" si="15"/>
        <v>14291354.7</v>
      </c>
      <c r="J78" s="4">
        <f t="shared" si="16"/>
        <v>10499770.8</v>
      </c>
      <c r="K78" s="4">
        <f t="shared" si="17"/>
        <v>10538658.84</v>
      </c>
    </row>
    <row r="79" spans="2:11" ht="12.75">
      <c r="B79" t="s">
        <v>11</v>
      </c>
      <c r="E79" s="7">
        <f t="shared" si="13"/>
        <v>7.14</v>
      </c>
      <c r="F79" s="7">
        <f t="shared" si="13"/>
        <v>5.48</v>
      </c>
      <c r="G79" s="7">
        <f t="shared" si="14"/>
        <v>5.55</v>
      </c>
      <c r="I79" s="4">
        <f t="shared" si="15"/>
        <v>13854648.78</v>
      </c>
      <c r="J79" s="4">
        <f t="shared" si="16"/>
        <v>10633539.96</v>
      </c>
      <c r="K79" s="4">
        <f t="shared" si="17"/>
        <v>10769369.85</v>
      </c>
    </row>
    <row r="80" spans="2:11" ht="12.75">
      <c r="B80" t="s">
        <v>12</v>
      </c>
      <c r="E80" s="7">
        <f t="shared" si="13"/>
        <v>7.03</v>
      </c>
      <c r="F80" s="7">
        <f t="shared" si="13"/>
        <v>5.53</v>
      </c>
      <c r="G80" s="7">
        <f t="shared" si="14"/>
        <v>5.39</v>
      </c>
      <c r="I80" s="4">
        <f t="shared" si="15"/>
        <v>12806726.75</v>
      </c>
      <c r="J80" s="4">
        <f t="shared" si="16"/>
        <v>10074139.25</v>
      </c>
      <c r="K80" s="4">
        <f t="shared" si="17"/>
        <v>9819097.75</v>
      </c>
    </row>
    <row r="81" spans="2:11" ht="12.75">
      <c r="B81" t="s">
        <v>13</v>
      </c>
      <c r="E81" s="7">
        <f t="shared" si="13"/>
        <v>6.85</v>
      </c>
      <c r="F81" s="7">
        <f t="shared" si="13"/>
        <v>5.35</v>
      </c>
      <c r="G81" s="7">
        <f t="shared" si="14"/>
        <v>4.93</v>
      </c>
      <c r="I81" s="4">
        <f t="shared" si="15"/>
        <v>16889716.2</v>
      </c>
      <c r="J81" s="4">
        <f t="shared" si="16"/>
        <v>13191238.2</v>
      </c>
      <c r="K81" s="4">
        <f t="shared" si="17"/>
        <v>12155664.36</v>
      </c>
    </row>
    <row r="82" spans="2:11" ht="12.75">
      <c r="B82" t="s">
        <v>14</v>
      </c>
      <c r="E82" s="7">
        <f t="shared" si="13"/>
        <v>7.07</v>
      </c>
      <c r="F82" s="7">
        <f t="shared" si="13"/>
        <v>5.47</v>
      </c>
      <c r="G82" s="7">
        <f t="shared" si="14"/>
        <v>5.07</v>
      </c>
      <c r="I82" s="5">
        <f t="shared" si="15"/>
        <v>32112074.330000002</v>
      </c>
      <c r="J82" s="5"/>
      <c r="K82" s="5">
        <f t="shared" si="17"/>
        <v>23028036.330000002</v>
      </c>
    </row>
    <row r="83" spans="9:11" ht="12.75">
      <c r="I83" s="4">
        <f>SUM(I71:I82)</f>
        <v>582279107.22</v>
      </c>
      <c r="J83" s="4">
        <f>SUM(J71:J82)</f>
        <v>383041501.5</v>
      </c>
      <c r="K83" s="4">
        <f>SUM(K71:K82)</f>
        <v>353870065.15000004</v>
      </c>
    </row>
  </sheetData>
  <printOptions/>
  <pageMargins left="0.43" right="0.25" top="0.24" bottom="0.24" header="0.17" footer="0.17"/>
  <pageSetup fitToHeight="1" fitToWidth="1" horizontalDpi="600" verticalDpi="600" orientation="portrait" scale="73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47"/>
  <sheetViews>
    <sheetView workbookViewId="0" topLeftCell="A1">
      <selection activeCell="I30" sqref="I30"/>
    </sheetView>
  </sheetViews>
  <sheetFormatPr defaultColWidth="9.140625" defaultRowHeight="12.75"/>
  <cols>
    <col min="2" max="2" width="10.00390625" style="0" bestFit="1" customWidth="1"/>
  </cols>
  <sheetData>
    <row r="3" spans="3:7" ht="12.75">
      <c r="C3" t="s">
        <v>33</v>
      </c>
      <c r="D3" t="s">
        <v>29</v>
      </c>
      <c r="E3" t="s">
        <v>30</v>
      </c>
      <c r="F3" t="s">
        <v>31</v>
      </c>
      <c r="G3" t="s">
        <v>32</v>
      </c>
    </row>
    <row r="4" spans="2:7" ht="12.75">
      <c r="B4" s="8">
        <v>38657</v>
      </c>
      <c r="C4" s="7">
        <f>Numbers!E6</f>
        <v>10.21</v>
      </c>
      <c r="D4" s="7">
        <f>Numbers!E22</f>
        <v>9.88</v>
      </c>
      <c r="E4" s="7">
        <f>Numbers!E38</f>
        <v>6.74</v>
      </c>
      <c r="F4" s="7">
        <f>Numbers!E54</f>
        <v>11.7</v>
      </c>
      <c r="G4" s="7">
        <f>Numbers!E71</f>
        <v>9.44</v>
      </c>
    </row>
    <row r="5" spans="2:7" ht="12.75">
      <c r="B5" s="8">
        <v>38687</v>
      </c>
      <c r="C5" s="7">
        <f>Numbers!E7</f>
        <v>8.46</v>
      </c>
      <c r="D5" s="7">
        <f>Numbers!E23</f>
        <v>10.65</v>
      </c>
      <c r="E5" s="7">
        <f>Numbers!E39</f>
        <v>6.98</v>
      </c>
      <c r="F5" s="7">
        <f>Numbers!E55</f>
        <v>12.2</v>
      </c>
      <c r="G5" s="7">
        <f>Numbers!E72</f>
        <v>9.94</v>
      </c>
    </row>
    <row r="6" spans="2:7" ht="12.75">
      <c r="B6" s="8">
        <v>38718</v>
      </c>
      <c r="C6" s="7">
        <f>Numbers!E8</f>
        <v>8.78</v>
      </c>
      <c r="D6" s="7">
        <f>Numbers!E24</f>
        <v>10.24</v>
      </c>
      <c r="E6" s="7">
        <f>Numbers!E40</f>
        <v>6.88</v>
      </c>
      <c r="F6" s="7">
        <f>Numbers!E56</f>
        <v>11.5</v>
      </c>
      <c r="G6" s="7">
        <f>Numbers!E73</f>
        <v>9.54</v>
      </c>
    </row>
    <row r="7" spans="2:7" ht="12.75">
      <c r="B7" s="8">
        <v>38749</v>
      </c>
      <c r="C7" s="7">
        <f>Numbers!E9</f>
        <v>6.39</v>
      </c>
      <c r="D7" s="7">
        <f>Numbers!E25</f>
        <v>9.71</v>
      </c>
      <c r="E7" s="7">
        <f>Numbers!E41</f>
        <v>6.79</v>
      </c>
      <c r="F7" s="7">
        <f>Numbers!E57</f>
        <v>10</v>
      </c>
      <c r="G7" s="7">
        <f>Numbers!E74</f>
        <v>8.83</v>
      </c>
    </row>
    <row r="8" spans="2:7" ht="12.75">
      <c r="B8" s="8">
        <v>38777</v>
      </c>
      <c r="C8" s="7">
        <f>Numbers!E10</f>
        <v>5.81</v>
      </c>
      <c r="D8" s="7">
        <f>Numbers!E26</f>
        <v>8.92</v>
      </c>
      <c r="E8" s="7">
        <f>Numbers!E42</f>
        <v>6.73</v>
      </c>
      <c r="F8" s="7">
        <f>Numbers!E58</f>
        <v>9.6</v>
      </c>
      <c r="G8" s="7">
        <f>Numbers!E75</f>
        <v>8.42</v>
      </c>
    </row>
    <row r="9" spans="2:7" ht="12.75">
      <c r="B9" s="8">
        <v>38808</v>
      </c>
      <c r="C9" s="7">
        <f>Numbers!E11</f>
        <v>5.32</v>
      </c>
      <c r="D9" s="7">
        <f>Numbers!E27</f>
        <v>8.13</v>
      </c>
      <c r="E9" s="7">
        <f>Numbers!E43</f>
        <v>6.62</v>
      </c>
      <c r="F9" s="7">
        <f>Numbers!E59</f>
        <v>8.7</v>
      </c>
      <c r="G9" s="7">
        <f>Numbers!E76</f>
        <v>7.82</v>
      </c>
    </row>
    <row r="10" spans="2:7" ht="12.75">
      <c r="B10" s="8">
        <v>38838</v>
      </c>
      <c r="C10" s="7">
        <f>Numbers!E12</f>
        <v>5.39</v>
      </c>
      <c r="D10" s="7">
        <f>Numbers!E28</f>
        <v>7.67</v>
      </c>
      <c r="E10" s="7">
        <f>Numbers!E44</f>
        <v>6.67</v>
      </c>
      <c r="F10" s="7">
        <f>Numbers!E60</f>
        <v>7.7</v>
      </c>
      <c r="G10" s="7">
        <f>Numbers!E77</f>
        <v>7.35</v>
      </c>
    </row>
    <row r="11" spans="2:7" ht="12.75">
      <c r="B11" s="8">
        <v>38869</v>
      </c>
      <c r="C11" s="7">
        <f>Numbers!E13</f>
        <v>4.53</v>
      </c>
      <c r="D11" s="7">
        <f>Numbers!E29</f>
        <v>7.61</v>
      </c>
      <c r="E11" s="7">
        <f>Numbers!E45</f>
        <v>6.73</v>
      </c>
      <c r="F11" s="7">
        <f>Numbers!E61</f>
        <v>7.7</v>
      </c>
      <c r="G11" s="7">
        <f>Numbers!E78</f>
        <v>7.35</v>
      </c>
    </row>
    <row r="12" spans="2:7" ht="12.75">
      <c r="B12" s="8">
        <v>38899</v>
      </c>
      <c r="C12" s="7">
        <f>Numbers!E14</f>
        <v>4.75</v>
      </c>
      <c r="D12" s="7">
        <f>Numbers!E30</f>
        <v>7.68</v>
      </c>
      <c r="E12" s="7">
        <f>Numbers!E46</f>
        <v>6.03</v>
      </c>
      <c r="F12" s="7">
        <f>Numbers!E62</f>
        <v>7.7</v>
      </c>
      <c r="G12" s="7">
        <f>Numbers!E79</f>
        <v>7.14</v>
      </c>
    </row>
    <row r="13" spans="2:7" ht="12.75">
      <c r="B13" s="8">
        <v>38930</v>
      </c>
      <c r="C13" s="7">
        <f>Numbers!E15</f>
        <v>5.5</v>
      </c>
      <c r="D13" s="7">
        <f>Numbers!E31</f>
        <v>7.69</v>
      </c>
      <c r="E13" s="7">
        <f>Numbers!E47</f>
        <v>5.69</v>
      </c>
      <c r="F13" s="7">
        <f>Numbers!E63</f>
        <v>7.7</v>
      </c>
      <c r="G13" s="7">
        <f>Numbers!E80</f>
        <v>7.03</v>
      </c>
    </row>
    <row r="14" spans="2:7" ht="12.75">
      <c r="B14" s="8">
        <v>38961</v>
      </c>
      <c r="C14" s="7">
        <f>Numbers!E16</f>
        <v>4.12</v>
      </c>
      <c r="D14" s="7">
        <f>Numbers!E32</f>
        <v>7.6</v>
      </c>
      <c r="E14" s="7">
        <f>Numbers!E48</f>
        <v>5.24</v>
      </c>
      <c r="F14" s="7">
        <f>Numbers!E64</f>
        <v>7.7</v>
      </c>
      <c r="G14" s="7">
        <f>Numbers!E81</f>
        <v>6.85</v>
      </c>
    </row>
    <row r="15" spans="2:7" ht="12.75">
      <c r="B15" s="8">
        <v>38991</v>
      </c>
      <c r="C15" s="7">
        <f>Numbers!E17</f>
        <v>2.42</v>
      </c>
      <c r="D15" s="7">
        <f>Numbers!E33</f>
        <v>8.07</v>
      </c>
      <c r="E15" s="7">
        <f>Numbers!E49</f>
        <v>5.24</v>
      </c>
      <c r="F15" s="7">
        <f>Numbers!E65</f>
        <v>7.9</v>
      </c>
      <c r="G15" s="7">
        <f>Numbers!E82</f>
        <v>7.07</v>
      </c>
    </row>
    <row r="19" spans="3:7" ht="12.75">
      <c r="C19" t="s">
        <v>33</v>
      </c>
      <c r="D19" t="s">
        <v>29</v>
      </c>
      <c r="E19" t="s">
        <v>30</v>
      </c>
      <c r="F19" t="s">
        <v>31</v>
      </c>
      <c r="G19" t="s">
        <v>32</v>
      </c>
    </row>
    <row r="20" spans="2:7" ht="12.75">
      <c r="B20" s="8">
        <v>39022</v>
      </c>
      <c r="C20" s="7">
        <f>Numbers!F6</f>
        <v>5.8</v>
      </c>
      <c r="D20" s="7">
        <f>Numbers!F22</f>
        <v>5.99</v>
      </c>
      <c r="E20" s="7">
        <f>Numbers!F38</f>
        <v>4.87</v>
      </c>
      <c r="F20" s="7">
        <f>Numbers!F54</f>
        <v>4.5</v>
      </c>
      <c r="G20" s="7">
        <f>Numbers!F71</f>
        <v>5.12</v>
      </c>
    </row>
    <row r="21" spans="2:7" ht="12.75">
      <c r="B21" s="8">
        <v>39052</v>
      </c>
      <c r="C21" s="7">
        <f>Numbers!F7</f>
        <v>5.54</v>
      </c>
      <c r="D21" s="7">
        <f>Numbers!F23</f>
        <v>6.85</v>
      </c>
      <c r="E21" s="7">
        <f>Numbers!F39</f>
        <v>5.44</v>
      </c>
      <c r="F21" s="7">
        <f>Numbers!F55</f>
        <v>6.16</v>
      </c>
      <c r="G21" s="7">
        <f>Numbers!F72</f>
        <v>6.15</v>
      </c>
    </row>
    <row r="22" spans="2:7" ht="12.75">
      <c r="B22" s="8">
        <v>39083</v>
      </c>
      <c r="C22" s="7">
        <f>Numbers!F8</f>
        <v>3.71</v>
      </c>
      <c r="D22" s="7">
        <f>Numbers!F24</f>
        <v>7.38</v>
      </c>
      <c r="E22" s="7">
        <f>Numbers!F40</f>
        <v>5.46</v>
      </c>
      <c r="F22" s="7">
        <f>Numbers!F56</f>
        <v>6.39</v>
      </c>
      <c r="G22" s="7">
        <f>Numbers!F73</f>
        <v>6.41</v>
      </c>
    </row>
    <row r="23" spans="2:7" ht="12.75">
      <c r="B23" s="8">
        <v>39114</v>
      </c>
      <c r="C23" s="7">
        <f>Numbers!F9</f>
        <v>6</v>
      </c>
      <c r="D23" s="7">
        <f>Numbers!F25</f>
        <v>7.24</v>
      </c>
      <c r="E23" s="7">
        <f>Numbers!F41</f>
        <v>5.47</v>
      </c>
      <c r="F23" s="7">
        <f>Numbers!F57</f>
        <v>8.85</v>
      </c>
      <c r="G23" s="7">
        <f>Numbers!F74</f>
        <v>7.19</v>
      </c>
    </row>
    <row r="24" spans="2:7" ht="12.75">
      <c r="B24" s="8">
        <v>39142</v>
      </c>
      <c r="C24" s="7">
        <f>Numbers!F10</f>
        <v>5.79</v>
      </c>
      <c r="D24" s="7">
        <f>Numbers!F26</f>
        <v>7.29</v>
      </c>
      <c r="E24" s="7">
        <f>Numbers!F42</f>
        <v>5.61</v>
      </c>
      <c r="F24" s="7">
        <f>Numbers!F58</f>
        <v>5.67</v>
      </c>
      <c r="G24" s="7">
        <f>Numbers!F75</f>
        <v>6.19</v>
      </c>
    </row>
    <row r="25" spans="2:7" ht="12.75">
      <c r="B25" s="8">
        <v>39173</v>
      </c>
      <c r="C25" s="7">
        <f>Numbers!F11</f>
        <v>3.1</v>
      </c>
      <c r="D25" s="7">
        <f>Numbers!F27</f>
        <v>7.13</v>
      </c>
      <c r="E25" s="7">
        <f>Numbers!F43</f>
        <v>5.45</v>
      </c>
      <c r="F25" s="7">
        <f>Numbers!F59</f>
        <v>5.12</v>
      </c>
      <c r="G25" s="7">
        <f>Numbers!F76</f>
        <v>5.9</v>
      </c>
    </row>
    <row r="26" spans="2:7" ht="12.75">
      <c r="B26" s="8">
        <v>39203</v>
      </c>
      <c r="C26" s="7">
        <f>Numbers!F12</f>
        <v>4.34</v>
      </c>
      <c r="D26" s="7">
        <f>Numbers!F28</f>
        <v>6.5</v>
      </c>
      <c r="E26" s="7">
        <f>Numbers!F44</f>
        <v>5.37</v>
      </c>
      <c r="F26" s="7">
        <f>Numbers!F60</f>
        <v>4.5</v>
      </c>
      <c r="G26" s="7">
        <f>Numbers!F77</f>
        <v>5.46</v>
      </c>
    </row>
    <row r="27" spans="2:7" ht="12.75">
      <c r="B27" s="8">
        <v>39234</v>
      </c>
      <c r="C27" s="7">
        <f>Numbers!F13</f>
        <v>2.82</v>
      </c>
      <c r="D27" s="7">
        <f>Numbers!F29</f>
        <v>6.55</v>
      </c>
      <c r="E27" s="7">
        <f>Numbers!F45</f>
        <v>5.1</v>
      </c>
      <c r="F27" s="7">
        <f>Numbers!F61</f>
        <v>4.56</v>
      </c>
      <c r="G27" s="7">
        <f>Numbers!F78</f>
        <v>5.4</v>
      </c>
    </row>
    <row r="28" spans="2:7" ht="12.75">
      <c r="B28" s="8">
        <v>39264</v>
      </c>
      <c r="C28" s="7">
        <f>Numbers!F14</f>
        <v>3.05</v>
      </c>
      <c r="D28" s="7">
        <f>Numbers!F30</f>
        <v>6.7</v>
      </c>
      <c r="E28" s="7">
        <f>Numbers!F46</f>
        <v>4.82</v>
      </c>
      <c r="F28" s="7">
        <f>Numbers!F62</f>
        <v>4.93</v>
      </c>
      <c r="G28" s="7">
        <f>Numbers!F79</f>
        <v>5.48</v>
      </c>
    </row>
    <row r="29" spans="2:7" ht="12.75">
      <c r="B29" s="8">
        <v>39295</v>
      </c>
      <c r="C29" s="7">
        <f>Numbers!F15</f>
        <v>2.78</v>
      </c>
      <c r="D29" s="7">
        <f>Numbers!F31</f>
        <v>6.65</v>
      </c>
      <c r="E29" s="7">
        <f>Numbers!F47</f>
        <v>4.8</v>
      </c>
      <c r="F29" s="7">
        <f>Numbers!F63</f>
        <v>5.13</v>
      </c>
      <c r="G29" s="7">
        <f>Numbers!F80</f>
        <v>5.53</v>
      </c>
    </row>
    <row r="30" spans="2:7" ht="12.75">
      <c r="B30" s="8">
        <v>39326</v>
      </c>
      <c r="C30" s="7">
        <f>Numbers!F16</f>
        <v>2</v>
      </c>
      <c r="D30" s="7">
        <f>Numbers!F32</f>
        <v>6.89</v>
      </c>
      <c r="E30" s="7">
        <f>Numbers!F48</f>
        <v>5.09</v>
      </c>
      <c r="F30" s="7">
        <f>Numbers!F64</f>
        <v>4.06</v>
      </c>
      <c r="G30" s="7">
        <f>Numbers!F81</f>
        <v>5.35</v>
      </c>
    </row>
    <row r="31" spans="2:7" ht="12.75">
      <c r="B31" s="8">
        <v>39356</v>
      </c>
      <c r="C31" s="7"/>
      <c r="D31" s="7">
        <f>Numbers!F33</f>
        <v>7.71</v>
      </c>
      <c r="E31" s="7">
        <f>Numbers!F49</f>
        <v>5.09</v>
      </c>
      <c r="F31" s="7">
        <f>Numbers!F65</f>
        <v>3.6</v>
      </c>
      <c r="G31" s="7">
        <f>Numbers!F82</f>
        <v>5.47</v>
      </c>
    </row>
    <row r="35" spans="3:7" ht="12.75">
      <c r="C35" t="s">
        <v>33</v>
      </c>
      <c r="D35" t="s">
        <v>29</v>
      </c>
      <c r="E35" t="s">
        <v>30</v>
      </c>
      <c r="F35" t="s">
        <v>31</v>
      </c>
      <c r="G35" t="s">
        <v>32</v>
      </c>
    </row>
    <row r="36" spans="2:7" ht="12.75">
      <c r="B36" s="8">
        <v>39387</v>
      </c>
      <c r="C36" s="7"/>
      <c r="D36" s="7">
        <f>Numbers!G22</f>
        <v>2.82</v>
      </c>
      <c r="E36" s="7">
        <f>Numbers!G38</f>
        <v>5.01</v>
      </c>
      <c r="F36" s="7">
        <f>Numbers!G54</f>
        <v>4.07</v>
      </c>
      <c r="G36" s="7">
        <f>Numbers!G71</f>
        <v>3.97</v>
      </c>
    </row>
    <row r="37" spans="2:7" ht="12.75">
      <c r="B37" s="8">
        <v>39417</v>
      </c>
      <c r="C37" s="7"/>
      <c r="D37" s="7">
        <f>Numbers!G23</f>
        <v>4.65</v>
      </c>
      <c r="E37" s="7">
        <f>Numbers!G39</f>
        <v>5.46</v>
      </c>
      <c r="F37" s="7">
        <f>Numbers!G55</f>
        <v>5.6</v>
      </c>
      <c r="G37" s="7">
        <f>Numbers!G72</f>
        <v>5.24</v>
      </c>
    </row>
    <row r="38" spans="2:7" ht="12.75">
      <c r="B38" s="8">
        <v>39448</v>
      </c>
      <c r="C38" s="7"/>
      <c r="D38" s="7">
        <f>Numbers!G24</f>
        <v>3.91</v>
      </c>
      <c r="E38" s="7">
        <f>Numbers!G40</f>
        <v>5.98</v>
      </c>
      <c r="F38" s="7">
        <f>Numbers!G56</f>
        <v>6.4</v>
      </c>
      <c r="G38" s="7">
        <f>Numbers!G73</f>
        <v>5.43</v>
      </c>
    </row>
    <row r="39" spans="2:7" ht="12.75">
      <c r="B39" s="8">
        <v>39479</v>
      </c>
      <c r="C39" s="7"/>
      <c r="D39" s="7">
        <f>Numbers!G25</f>
        <v>4.36</v>
      </c>
      <c r="E39" s="7">
        <f>Numbers!G41</f>
        <v>5.92</v>
      </c>
      <c r="F39" s="7">
        <f>Numbers!G57</f>
        <v>5.9</v>
      </c>
      <c r="G39" s="7">
        <f>Numbers!G74</f>
        <v>5.39</v>
      </c>
    </row>
    <row r="40" spans="2:7" ht="12.75">
      <c r="B40" s="8">
        <v>39508</v>
      </c>
      <c r="C40" s="7"/>
      <c r="D40" s="7">
        <f>Numbers!G26</f>
        <v>5.68</v>
      </c>
      <c r="E40" s="7">
        <f>Numbers!G42</f>
        <v>5.83</v>
      </c>
      <c r="F40" s="7">
        <f>Numbers!G58</f>
        <v>5.81</v>
      </c>
      <c r="G40" s="7">
        <f>Numbers!G75</f>
        <v>5.77</v>
      </c>
    </row>
    <row r="41" spans="2:7" ht="12.75">
      <c r="B41" s="8">
        <v>39539</v>
      </c>
      <c r="C41" s="7"/>
      <c r="D41" s="7">
        <f>Numbers!G27</f>
        <v>6.03</v>
      </c>
      <c r="E41" s="7">
        <f>Numbers!G43</f>
        <v>6.05</v>
      </c>
      <c r="F41" s="7">
        <f>Numbers!G59</f>
        <v>5.63</v>
      </c>
      <c r="G41" s="7">
        <f>Numbers!G76</f>
        <v>5.9</v>
      </c>
    </row>
    <row r="42" spans="2:7" ht="12.75">
      <c r="B42" s="8">
        <v>39569</v>
      </c>
      <c r="C42" s="7"/>
      <c r="D42" s="7">
        <f>Numbers!G28</f>
        <v>4.96</v>
      </c>
      <c r="E42" s="7">
        <f>Numbers!G44</f>
        <v>6.01</v>
      </c>
      <c r="F42" s="7">
        <f>Numbers!G60</f>
        <v>5.69</v>
      </c>
      <c r="G42" s="7">
        <f>Numbers!G77</f>
        <v>5.55</v>
      </c>
    </row>
    <row r="43" spans="2:7" ht="12.75">
      <c r="B43" s="8">
        <v>39600</v>
      </c>
      <c r="C43" s="7"/>
      <c r="D43" s="7">
        <f>Numbers!G29</f>
        <v>4.67</v>
      </c>
      <c r="E43" s="7">
        <f>Numbers!G45</f>
        <v>5.87</v>
      </c>
      <c r="F43" s="7">
        <f>Numbers!G61</f>
        <v>5.73</v>
      </c>
      <c r="G43" s="7">
        <f>Numbers!G78</f>
        <v>5.42</v>
      </c>
    </row>
    <row r="44" spans="2:7" ht="12.75">
      <c r="B44" s="8">
        <v>39630</v>
      </c>
      <c r="C44" s="7"/>
      <c r="D44" s="7">
        <f>Numbers!G30</f>
        <v>4.91</v>
      </c>
      <c r="E44" s="7">
        <f>Numbers!G46</f>
        <v>5.89</v>
      </c>
      <c r="F44" s="7">
        <f>Numbers!G62</f>
        <v>5.85</v>
      </c>
      <c r="G44" s="7">
        <f>Numbers!G79</f>
        <v>5.55</v>
      </c>
    </row>
    <row r="45" spans="2:7" ht="12.75">
      <c r="B45" s="8">
        <v>39661</v>
      </c>
      <c r="C45" s="7"/>
      <c r="D45" s="7">
        <f>Numbers!G31</f>
        <v>4.81</v>
      </c>
      <c r="E45" s="7">
        <f>Numbers!G47</f>
        <v>5.5</v>
      </c>
      <c r="F45" s="7">
        <f>Numbers!G63</f>
        <v>5.85</v>
      </c>
      <c r="G45" s="7">
        <f>Numbers!G80</f>
        <v>5.39</v>
      </c>
    </row>
    <row r="46" spans="2:7" ht="12.75">
      <c r="B46" s="8">
        <v>39692</v>
      </c>
      <c r="C46" s="7"/>
      <c r="D46" s="7">
        <f>Numbers!G32</f>
        <v>4.26</v>
      </c>
      <c r="E46" s="7">
        <f>Numbers!G48</f>
        <v>5.05</v>
      </c>
      <c r="F46" s="7">
        <f>Numbers!G64</f>
        <v>5.47</v>
      </c>
      <c r="G46" s="7">
        <f>Numbers!G81</f>
        <v>4.93</v>
      </c>
    </row>
    <row r="47" spans="2:7" ht="12.75">
      <c r="B47" s="8">
        <v>39722</v>
      </c>
      <c r="C47" s="7"/>
      <c r="D47" s="7">
        <f>Numbers!G33</f>
        <v>4.59</v>
      </c>
      <c r="E47" s="7">
        <f>Numbers!G49</f>
        <v>5.17</v>
      </c>
      <c r="F47" s="7">
        <f>Numbers!G65</f>
        <v>5.44</v>
      </c>
      <c r="G47" s="7">
        <f>Numbers!G82</f>
        <v>5.07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17:R32"/>
  <sheetViews>
    <sheetView workbookViewId="0" topLeftCell="A1">
      <selection activeCell="A1" sqref="A1"/>
    </sheetView>
  </sheetViews>
  <sheetFormatPr defaultColWidth="9.140625" defaultRowHeight="12.75"/>
  <cols>
    <col min="15" max="18" width="2.7109375" style="0" customWidth="1"/>
  </cols>
  <sheetData>
    <row r="17" spans="15:18" ht="12.75">
      <c r="O17" s="9" t="s">
        <v>36</v>
      </c>
      <c r="P17" s="9" t="s">
        <v>35</v>
      </c>
      <c r="Q17" s="9" t="s">
        <v>39</v>
      </c>
      <c r="R17" s="9" t="s">
        <v>34</v>
      </c>
    </row>
    <row r="18" spans="15:18" ht="12.75">
      <c r="O18" s="9"/>
      <c r="P18" s="9"/>
      <c r="Q18" s="9"/>
      <c r="R18" s="9"/>
    </row>
    <row r="19" spans="15:18" ht="12.75">
      <c r="O19" s="9"/>
      <c r="P19" s="9"/>
      <c r="Q19" s="9"/>
      <c r="R19" s="9"/>
    </row>
    <row r="20" spans="15:18" ht="12.75">
      <c r="O20" s="9"/>
      <c r="P20" s="9"/>
      <c r="Q20" s="9"/>
      <c r="R20" s="9"/>
    </row>
    <row r="21" spans="15:18" ht="12.75">
      <c r="O21" s="9"/>
      <c r="P21" s="9"/>
      <c r="Q21" s="9"/>
      <c r="R21" s="9"/>
    </row>
    <row r="22" spans="15:18" ht="12.75">
      <c r="O22" s="9"/>
      <c r="P22" s="9"/>
      <c r="Q22" s="9"/>
      <c r="R22" s="9"/>
    </row>
    <row r="23" spans="15:18" ht="12.75">
      <c r="O23" s="9"/>
      <c r="P23" s="9"/>
      <c r="Q23" s="9"/>
      <c r="R23" s="9"/>
    </row>
    <row r="24" spans="15:18" ht="12.75">
      <c r="O24" s="9"/>
      <c r="P24" s="9"/>
      <c r="Q24" s="9"/>
      <c r="R24" s="9"/>
    </row>
    <row r="25" spans="15:18" ht="12.75">
      <c r="O25" s="9"/>
      <c r="P25" s="9"/>
      <c r="Q25" s="9"/>
      <c r="R25" s="9"/>
    </row>
    <row r="26" spans="15:18" ht="12.75">
      <c r="O26" s="9"/>
      <c r="P26" s="9"/>
      <c r="Q26" s="9"/>
      <c r="R26" s="9"/>
    </row>
    <row r="27" spans="15:18" ht="12.75">
      <c r="O27" s="9"/>
      <c r="P27" s="9"/>
      <c r="Q27" s="9"/>
      <c r="R27" s="9"/>
    </row>
    <row r="28" spans="15:18" ht="12.75">
      <c r="O28" s="9"/>
      <c r="P28" s="9"/>
      <c r="Q28" s="9"/>
      <c r="R28" s="9"/>
    </row>
    <row r="29" spans="15:18" ht="12.75">
      <c r="O29" s="9"/>
      <c r="P29" s="9"/>
      <c r="Q29" s="9"/>
      <c r="R29" s="9"/>
    </row>
    <row r="30" spans="15:18" ht="12.75">
      <c r="O30" s="9"/>
      <c r="P30" s="9"/>
      <c r="Q30" s="9"/>
      <c r="R30" s="9"/>
    </row>
    <row r="31" spans="15:18" ht="12.75">
      <c r="O31" s="9"/>
      <c r="P31" s="9"/>
      <c r="Q31" s="9"/>
      <c r="R31" s="9"/>
    </row>
    <row r="32" spans="15:18" ht="135.75" customHeight="1">
      <c r="O32" s="9"/>
      <c r="P32" s="9"/>
      <c r="Q32" s="9"/>
      <c r="R32" s="9"/>
    </row>
  </sheetData>
  <mergeCells count="4">
    <mergeCell ref="R17:R32"/>
    <mergeCell ref="Q17:Q32"/>
    <mergeCell ref="P17:P32"/>
    <mergeCell ref="O17:O32"/>
  </mergeCells>
  <printOptions/>
  <pageMargins left="0.75" right="0.5" top="1" bottom="0.47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O17:R32"/>
  <sheetViews>
    <sheetView workbookViewId="0" topLeftCell="A1">
      <selection activeCell="Q17" sqref="Q17:Q32"/>
    </sheetView>
  </sheetViews>
  <sheetFormatPr defaultColWidth="9.140625" defaultRowHeight="12.75"/>
  <cols>
    <col min="15" max="18" width="2.7109375" style="0" customWidth="1"/>
  </cols>
  <sheetData>
    <row r="17" spans="15:18" ht="12.75" customHeight="1">
      <c r="O17" s="9" t="s">
        <v>37</v>
      </c>
      <c r="P17" s="9" t="s">
        <v>35</v>
      </c>
      <c r="Q17" s="9" t="s">
        <v>39</v>
      </c>
      <c r="R17" s="9" t="s">
        <v>34</v>
      </c>
    </row>
    <row r="18" spans="15:18" ht="12.75">
      <c r="O18" s="9"/>
      <c r="P18" s="9"/>
      <c r="Q18" s="9"/>
      <c r="R18" s="9"/>
    </row>
    <row r="19" spans="15:18" ht="12.75">
      <c r="O19" s="9"/>
      <c r="P19" s="9"/>
      <c r="Q19" s="9"/>
      <c r="R19" s="9"/>
    </row>
    <row r="20" spans="15:18" ht="12.75">
      <c r="O20" s="9"/>
      <c r="P20" s="9"/>
      <c r="Q20" s="9"/>
      <c r="R20" s="9"/>
    </row>
    <row r="21" spans="15:18" ht="12.75">
      <c r="O21" s="9"/>
      <c r="P21" s="9"/>
      <c r="Q21" s="9"/>
      <c r="R21" s="9"/>
    </row>
    <row r="22" spans="15:18" ht="12.75">
      <c r="O22" s="9"/>
      <c r="P22" s="9"/>
      <c r="Q22" s="9"/>
      <c r="R22" s="9"/>
    </row>
    <row r="23" spans="15:18" ht="12.75">
      <c r="O23" s="9"/>
      <c r="P23" s="9"/>
      <c r="Q23" s="9"/>
      <c r="R23" s="9"/>
    </row>
    <row r="24" spans="15:18" ht="12.75">
      <c r="O24" s="9"/>
      <c r="P24" s="9"/>
      <c r="Q24" s="9"/>
      <c r="R24" s="9"/>
    </row>
    <row r="25" spans="15:18" ht="12.75">
      <c r="O25" s="9"/>
      <c r="P25" s="9"/>
      <c r="Q25" s="9"/>
      <c r="R25" s="9"/>
    </row>
    <row r="26" spans="15:18" ht="12.75">
      <c r="O26" s="9"/>
      <c r="P26" s="9"/>
      <c r="Q26" s="9"/>
      <c r="R26" s="9"/>
    </row>
    <row r="27" spans="15:18" ht="12.75">
      <c r="O27" s="9"/>
      <c r="P27" s="9"/>
      <c r="Q27" s="9"/>
      <c r="R27" s="9"/>
    </row>
    <row r="28" spans="15:18" ht="12.75">
      <c r="O28" s="9"/>
      <c r="P28" s="9"/>
      <c r="Q28" s="9"/>
      <c r="R28" s="9"/>
    </row>
    <row r="29" spans="15:18" ht="12.75">
      <c r="O29" s="9"/>
      <c r="P29" s="9"/>
      <c r="Q29" s="9"/>
      <c r="R29" s="9"/>
    </row>
    <row r="30" spans="15:18" ht="12.75">
      <c r="O30" s="9"/>
      <c r="P30" s="9"/>
      <c r="Q30" s="9"/>
      <c r="R30" s="9"/>
    </row>
    <row r="31" spans="15:18" ht="12.75">
      <c r="O31" s="9"/>
      <c r="P31" s="9"/>
      <c r="Q31" s="9"/>
      <c r="R31" s="9"/>
    </row>
    <row r="32" spans="15:18" ht="135.75" customHeight="1">
      <c r="O32" s="9"/>
      <c r="P32" s="9"/>
      <c r="Q32" s="9"/>
      <c r="R32" s="9"/>
    </row>
  </sheetData>
  <mergeCells count="4">
    <mergeCell ref="R17:R32"/>
    <mergeCell ref="Q17:Q32"/>
    <mergeCell ref="P17:P32"/>
    <mergeCell ref="O17:O32"/>
  </mergeCells>
  <printOptions/>
  <pageMargins left="0.75" right="0.5" top="1" bottom="0.47" header="0.5" footer="0.5"/>
  <pageSetup fitToHeight="1" fitToWidth="1" horizontalDpi="600" verticalDpi="600" orientation="landscape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O17:R32"/>
  <sheetViews>
    <sheetView tabSelected="1" workbookViewId="0" topLeftCell="A1">
      <selection activeCell="A1" sqref="A1"/>
    </sheetView>
  </sheetViews>
  <sheetFormatPr defaultColWidth="9.140625" defaultRowHeight="12.75"/>
  <cols>
    <col min="15" max="18" width="2.7109375" style="0" customWidth="1"/>
  </cols>
  <sheetData>
    <row r="17" spans="15:18" ht="12.75" customHeight="1">
      <c r="O17" s="9" t="s">
        <v>38</v>
      </c>
      <c r="P17" s="9" t="s">
        <v>35</v>
      </c>
      <c r="Q17" s="9" t="s">
        <v>39</v>
      </c>
      <c r="R17" s="9" t="s">
        <v>34</v>
      </c>
    </row>
    <row r="18" spans="15:18" ht="12.75">
      <c r="O18" s="9"/>
      <c r="P18" s="9"/>
      <c r="Q18" s="9"/>
      <c r="R18" s="9"/>
    </row>
    <row r="19" spans="15:18" ht="12.75">
      <c r="O19" s="9"/>
      <c r="P19" s="9"/>
      <c r="Q19" s="9"/>
      <c r="R19" s="9"/>
    </row>
    <row r="20" spans="15:18" ht="12.75">
      <c r="O20" s="9"/>
      <c r="P20" s="9"/>
      <c r="Q20" s="9"/>
      <c r="R20" s="9"/>
    </row>
    <row r="21" spans="15:18" ht="12.75">
      <c r="O21" s="9"/>
      <c r="P21" s="9"/>
      <c r="Q21" s="9"/>
      <c r="R21" s="9"/>
    </row>
    <row r="22" spans="15:18" ht="12.75">
      <c r="O22" s="9"/>
      <c r="P22" s="9"/>
      <c r="Q22" s="9"/>
      <c r="R22" s="9"/>
    </row>
    <row r="23" spans="15:18" ht="12.75">
      <c r="O23" s="9"/>
      <c r="P23" s="9"/>
      <c r="Q23" s="9"/>
      <c r="R23" s="9"/>
    </row>
    <row r="24" spans="15:18" ht="12.75">
      <c r="O24" s="9"/>
      <c r="P24" s="9"/>
      <c r="Q24" s="9"/>
      <c r="R24" s="9"/>
    </row>
    <row r="25" spans="15:18" ht="12.75">
      <c r="O25" s="9"/>
      <c r="P25" s="9"/>
      <c r="Q25" s="9"/>
      <c r="R25" s="9"/>
    </row>
    <row r="26" spans="15:18" ht="12.75">
      <c r="O26" s="9"/>
      <c r="P26" s="9"/>
      <c r="Q26" s="9"/>
      <c r="R26" s="9"/>
    </row>
    <row r="27" spans="15:18" ht="12.75">
      <c r="O27" s="9"/>
      <c r="P27" s="9"/>
      <c r="Q27" s="9"/>
      <c r="R27" s="9"/>
    </row>
    <row r="28" spans="15:18" ht="12.75">
      <c r="O28" s="9"/>
      <c r="P28" s="9"/>
      <c r="Q28" s="9"/>
      <c r="R28" s="9"/>
    </row>
    <row r="29" spans="15:18" ht="12.75">
      <c r="O29" s="9"/>
      <c r="P29" s="9"/>
      <c r="Q29" s="9"/>
      <c r="R29" s="9"/>
    </row>
    <row r="30" spans="15:18" ht="12.75">
      <c r="O30" s="9"/>
      <c r="P30" s="9"/>
      <c r="Q30" s="9"/>
      <c r="R30" s="9"/>
    </row>
    <row r="31" spans="15:18" ht="12.75">
      <c r="O31" s="9"/>
      <c r="P31" s="9"/>
      <c r="Q31" s="9"/>
      <c r="R31" s="9"/>
    </row>
    <row r="32" spans="15:18" ht="135.75" customHeight="1">
      <c r="O32" s="9"/>
      <c r="P32" s="9"/>
      <c r="Q32" s="9"/>
      <c r="R32" s="9"/>
    </row>
  </sheetData>
  <mergeCells count="4">
    <mergeCell ref="R17:R32"/>
    <mergeCell ref="Q17:Q32"/>
    <mergeCell ref="P17:P32"/>
    <mergeCell ref="O17:O32"/>
  </mergeCells>
  <printOptions/>
  <pageMargins left="0.75" right="0.5" top="1" bottom="0.47" header="0.5" footer="0.5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2007-10-11T20:14:53Z</dcterms:modified>
  <cp:category>::ODMA\GRPWISE\ASPOSUPT.PUPSC.PUPSCDocs:54948.1</cp:category>
  <cp:version/>
  <cp:contentType/>
  <cp:contentStatus/>
</cp:coreProperties>
</file>