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Exhibit 6.2" sheetId="1" r:id="rId1"/>
  </sheets>
  <definedNames>
    <definedName name="AREA_ONE_O_M">#REF!</definedName>
    <definedName name="AREA_ONE_REVENUES">#REF!</definedName>
    <definedName name="AREA_THREE_O_M">#REF!</definedName>
    <definedName name="AREA_THREE_REVENUES">#REF!</definedName>
    <definedName name="AREA_TWO_O_M">#REF!</definedName>
    <definedName name="AREA_TWO_REVENUES">#REF!</definedName>
    <definedName name="BOOK_DEPRECIATION">#REF!</definedName>
    <definedName name="DebtEquity">#REF!</definedName>
    <definedName name="Discount">#REF!</definedName>
    <definedName name="Expen1">#REF!</definedName>
    <definedName name="Expen1Sen">#REF!</definedName>
    <definedName name="INCOME_TAXES___40">#REF!</definedName>
    <definedName name="INCPRT">#REF!</definedName>
    <definedName name="INTEREST_EXPENSE">#REF!</definedName>
    <definedName name="NBV">#REF!</definedName>
    <definedName name="NET_INCOME">#REF!</definedName>
    <definedName name="OandMSen">#REF!</definedName>
    <definedName name="OPERATING_PROFIT">#REF!</definedName>
    <definedName name="OTHER_REVENUES">#REF!</definedName>
    <definedName name="Period">#REF!</definedName>
    <definedName name="PRETAX_INCOME">#REF!</definedName>
    <definedName name="_xlnm.Print_Area" localSheetId="0">'Exhibit 6.2'!$A$1:$V$57</definedName>
    <definedName name="PROPERTY_TAXES">#REF!</definedName>
    <definedName name="RateSen">#REF!</definedName>
    <definedName name="ResultIRR">#REF!</definedName>
    <definedName name="ResultNPV">#REF!</definedName>
    <definedName name="ResultPayback">#REF!</definedName>
    <definedName name="ResultPeriod">#REF!</definedName>
    <definedName name="Sensirpt">#REF!</definedName>
    <definedName name="TOTAL_O_M">#REF!</definedName>
    <definedName name="TOTAL_OPERATING_EXPENSES">#REF!</definedName>
    <definedName name="TOTAL_REVENUES">#REF!</definedName>
    <definedName name="VolSen">#REF!</definedName>
    <definedName name="yr1expen">#REF!</definedName>
    <definedName name="YR1RATE">#REF!</definedName>
  </definedNames>
  <calcPr fullCalcOnLoad="1"/>
</workbook>
</file>

<file path=xl/sharedStrings.xml><?xml version="1.0" encoding="utf-8"?>
<sst xmlns="http://schemas.openxmlformats.org/spreadsheetml/2006/main" count="66" uniqueCount="50">
  <si>
    <t>Docket No. 07-057-13</t>
  </si>
  <si>
    <t>SOUTHWESTERN UTAH SYSTEM ANALYSIS SUMMARY</t>
  </si>
  <si>
    <t>YEAR 1</t>
  </si>
  <si>
    <t>YEAR 2</t>
  </si>
  <si>
    <t>YEAR</t>
  </si>
  <si>
    <t>YEAR 4</t>
  </si>
  <si>
    <t>YEAR 6</t>
  </si>
  <si>
    <t>YEAR 8</t>
  </si>
  <si>
    <t>YEAR 10</t>
  </si>
  <si>
    <t>YEAR 12</t>
  </si>
  <si>
    <t>YEAR 14</t>
  </si>
  <si>
    <t>YEAR 16</t>
  </si>
  <si>
    <t>YEAR 18</t>
  </si>
  <si>
    <t>YEAR 20</t>
  </si>
  <si>
    <t>Number of Customers</t>
  </si>
  <si>
    <t>Res</t>
  </si>
  <si>
    <t>Comm</t>
  </si>
  <si>
    <t>Ind</t>
  </si>
  <si>
    <t>Total</t>
  </si>
  <si>
    <t>Usage per Cust (dth)</t>
  </si>
  <si>
    <t>Inds</t>
  </si>
  <si>
    <t>Sales - Dth (000)</t>
  </si>
  <si>
    <t>Debt Term</t>
  </si>
  <si>
    <t>Equity</t>
  </si>
  <si>
    <t>Rate Base</t>
  </si>
  <si>
    <t>Plant</t>
  </si>
  <si>
    <t>Acc Dda</t>
  </si>
  <si>
    <t>WC</t>
  </si>
  <si>
    <t>Operating Expense</t>
  </si>
  <si>
    <t>O&amp;M</t>
  </si>
  <si>
    <t>DDA</t>
  </si>
  <si>
    <t>P taxes</t>
  </si>
  <si>
    <t>Tota l OP costs</t>
  </si>
  <si>
    <t>Taxable Inc</t>
  </si>
  <si>
    <t>Rev</t>
  </si>
  <si>
    <t>OP costs</t>
  </si>
  <si>
    <t>Int Costs</t>
  </si>
  <si>
    <t>tax inc</t>
  </si>
  <si>
    <t>Debt repayment</t>
  </si>
  <si>
    <t>Net Income</t>
  </si>
  <si>
    <t>Inc taxes</t>
  </si>
  <si>
    <t>pre Div</t>
  </si>
  <si>
    <t>Return on Rate Base</t>
  </si>
  <si>
    <t>Inc Before I&amp;D</t>
  </si>
  <si>
    <t>ROR</t>
  </si>
  <si>
    <t>20 Yr Avg</t>
  </si>
  <si>
    <t>14 Yr Avg</t>
  </si>
  <si>
    <t>10 Yr Avg</t>
  </si>
  <si>
    <t>Note: odd year columns hidden for presentation purposes.</t>
  </si>
  <si>
    <t>DPU Exhibit 6.2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</si>
</sst>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_);\(###0\)"/>
    <numFmt numFmtId="167" formatCode="&quot;$&quot;#,##0.000_);\(&quot;$&quot;#,##0.000\)"/>
    <numFmt numFmtId="168" formatCode="&quot;NPV @ DISCOUNT RATE OF&quot;\ 0.00%"/>
    <numFmt numFmtId="169" formatCode="\(&quot;$&quot;000\)"/>
    <numFmt numFmtId="170" formatCode="#,##0.0_);[Red]\(#,##0.0\)"/>
    <numFmt numFmtId="171" formatCode="&quot;EQUITY @ &quot;\ 0%"/>
    <numFmt numFmtId="172" formatCode="&quot;DEBT @ &quot;\ 0%"/>
    <numFmt numFmtId="173" formatCode="#,##0.0_);\(#,##0.0\)"/>
    <numFmt numFmtId="174" formatCode="#,##0\ ;\(#,##0\)"/>
    <numFmt numFmtId="175" formatCode="&quot;YEAR&quot;\ 0\ "/>
    <numFmt numFmtId="176" formatCode="&quot;AFTER TAX NPV @ &quot;\ 0.0%"/>
    <numFmt numFmtId="177" formatCode="&quot;$&quot;#,##0.000_);[Red]\(&quot;$&quot;#,##0.000\)"/>
    <numFmt numFmtId="178" formatCode="#,##0.000_);\(#,##0.000\)"/>
    <numFmt numFmtId="179" formatCode="&quot;$&quot;#,##0.0_);[Red]\(&quot;$&quot;#,##0.0\)"/>
    <numFmt numFmtId="180" formatCode="#,##0.000_);[Red]\(#,##0.000\)"/>
    <numFmt numFmtId="181" formatCode="0.000"/>
    <numFmt numFmtId="182" formatCode="&quot;$&quot;#,##0.0000_);[Red]\(&quot;$&quot;#,##0.0000\)"/>
    <numFmt numFmtId="183" formatCode="#,##0.0000_);\(#,##0.0000\)"/>
    <numFmt numFmtId="184" formatCode="&quot;$&quot;#,##0.000\ ;\(&quot;$&quot;#,##0.000\)"/>
    <numFmt numFmtId="185" formatCode="0.0000"/>
    <numFmt numFmtId="186" formatCode="&quot;$&quot;#,##0.0_);\(&quot;$&quot;#,##0.0\)"/>
    <numFmt numFmtId="187" formatCode="&quot;$&quot;#,##0.0000_);\(&quot;$&quot;#,##0.0000\)"/>
    <numFmt numFmtId="188" formatCode="#,##0.0"/>
    <numFmt numFmtId="189" formatCode="#,##0.0000"/>
    <numFmt numFmtId="190" formatCode="_(&quot;$&quot;* #,##0.0000_);_(&quot;$&quot;* \(#,##0.0000\);_(&quot;$&quot;* &quot;-&quot;??_);_(@_)"/>
    <numFmt numFmtId="191" formatCode="&quot;$&quot;#,##0.00000_);[Red]\(&quot;$&quot;#,##0.00000\)"/>
    <numFmt numFmtId="192" formatCode="&quot;C2 Mktg Comm @&quot;0.00\ &quot;cpg&quot;"/>
    <numFmt numFmtId="193" formatCode="&quot;C3 Mktg Comm @&quot;\ 0.00\ &quot;cpg&quot;"/>
    <numFmt numFmtId="194" formatCode="&quot;C4 Mktg Comm @&quot;\ 0.00\ &quot;cpg&quot;"/>
    <numFmt numFmtId="195" formatCode="&quot;C5+ Mktg Comm @&quot;\ 0.00\ &quot;cpg&quot;"/>
    <numFmt numFmtId="196" formatCode="&quot;x     &quot;0%"/>
    <numFmt numFmtId="197" formatCode="&quot;NORMAL DECLINE =&quot;0.00%"/>
    <numFmt numFmtId="198" formatCode="_(* #,##0_);_(* \(#,##0\);_(* &quot;-&quot;??_);_(@_)"/>
    <numFmt numFmtId="199" formatCode="_(* #,##0.000_);_(* \(#,##0.000\);_(* &quot;-&quot;??_);_(@_)"/>
    <numFmt numFmtId="200" formatCode="_(&quot;$&quot;* #,##0.0_);_(&quot;$&quot;* \(#,##0.0\);_(&quot;$&quot;* &quot;-&quot;??_);_(@_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00"/>
    <numFmt numFmtId="204" formatCode="0.000000"/>
    <numFmt numFmtId="205" formatCode="0.00000000"/>
    <numFmt numFmtId="206" formatCode="0.0000000"/>
    <numFmt numFmtId="207" formatCode="0.0000000000000000%"/>
    <numFmt numFmtId="208" formatCode="_(* #,##0.0000000000000000_);_(* \(#,##0.0000000000000000\);_(* &quot;-&quot;????????????????_);_(@_)"/>
    <numFmt numFmtId="209" formatCode="_(* #,##0.000_);_(* \(#,##0.000\);_(* &quot;-&quot;???_);_(@_)"/>
  </numFmts>
  <fonts count="8">
    <font>
      <sz val="10"/>
      <name val="Arial"/>
      <family val="0"/>
    </font>
    <font>
      <sz val="9"/>
      <name val="Lucida Bright"/>
      <family val="0"/>
    </font>
    <font>
      <sz val="8"/>
      <name val="Arial"/>
      <family val="0"/>
    </font>
    <font>
      <sz val="10"/>
      <color indexed="48"/>
      <name val="Arial"/>
      <family val="0"/>
    </font>
    <font>
      <sz val="8"/>
      <name val="Lucida Bright"/>
      <family val="0"/>
    </font>
    <font>
      <b/>
      <sz val="9"/>
      <color indexed="8"/>
      <name val="Lucida Bright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 locked="0"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3" fillId="0" borderId="0" xfId="2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15" fontId="5" fillId="0" borderId="0" xfId="19" applyNumberFormat="1" applyFont="1">
      <alignment/>
      <protection locked="0"/>
    </xf>
    <xf numFmtId="0" fontId="6" fillId="0" borderId="0" xfId="0" applyFont="1" applyAlignment="1">
      <alignment/>
    </xf>
    <xf numFmtId="198" fontId="6" fillId="0" borderId="0" xfId="15" applyNumberFormat="1" applyFont="1" applyAlignment="1">
      <alignment/>
    </xf>
    <xf numFmtId="198" fontId="6" fillId="0" borderId="1" xfId="15" applyNumberFormat="1" applyFont="1" applyBorder="1" applyAlignment="1">
      <alignment/>
    </xf>
    <xf numFmtId="0" fontId="6" fillId="0" borderId="0" xfId="0" applyFont="1" applyFill="1" applyAlignment="1">
      <alignment/>
    </xf>
    <xf numFmtId="198" fontId="6" fillId="0" borderId="0" xfId="15" applyNumberFormat="1" applyFont="1" applyFill="1" applyAlignment="1">
      <alignment/>
    </xf>
    <xf numFmtId="9" fontId="6" fillId="0" borderId="0" xfId="20" applyFont="1" applyAlignment="1">
      <alignment/>
    </xf>
    <xf numFmtId="0" fontId="7" fillId="0" borderId="0" xfId="0" applyFont="1" applyAlignment="1">
      <alignment/>
    </xf>
    <xf numFmtId="198" fontId="7" fillId="0" borderId="0" xfId="15" applyNumberFormat="1" applyFont="1" applyAlignment="1">
      <alignment/>
    </xf>
    <xf numFmtId="0" fontId="6" fillId="2" borderId="0" xfId="0" applyFont="1" applyFill="1" applyAlignment="1">
      <alignment/>
    </xf>
    <xf numFmtId="165" fontId="6" fillId="2" borderId="0" xfId="20" applyNumberFormat="1" applyFont="1" applyFill="1" applyAlignment="1">
      <alignment/>
    </xf>
    <xf numFmtId="10" fontId="6" fillId="2" borderId="0" xfId="20" applyNumberFormat="1" applyFont="1" applyFill="1" applyAlignment="1">
      <alignment/>
    </xf>
    <xf numFmtId="43" fontId="6" fillId="0" borderId="0" xfId="15" applyFont="1" applyAlignment="1">
      <alignment/>
    </xf>
    <xf numFmtId="0" fontId="6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PTEMPLT-up2AM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workbookViewId="0" topLeftCell="A1">
      <selection activeCell="V18" sqref="V18"/>
    </sheetView>
  </sheetViews>
  <sheetFormatPr defaultColWidth="9.140625" defaultRowHeight="12.75" outlineLevelCol="1"/>
  <cols>
    <col min="1" max="1" width="23.7109375" style="0" bestFit="1" customWidth="1"/>
    <col min="2" max="2" width="11.421875" style="0" customWidth="1"/>
    <col min="3" max="4" width="8.7109375" style="0" bestFit="1" customWidth="1"/>
    <col min="5" max="5" width="10.28125" style="0" hidden="1" customWidth="1" outlineLevel="1"/>
    <col min="6" max="6" width="10.28125" style="0" bestFit="1" customWidth="1" collapsed="1"/>
    <col min="7" max="7" width="10.28125" style="0" hidden="1" customWidth="1" outlineLevel="1"/>
    <col min="8" max="8" width="10.28125" style="0" bestFit="1" customWidth="1" collapsed="1"/>
    <col min="9" max="9" width="10.28125" style="0" hidden="1" customWidth="1" outlineLevel="1"/>
    <col min="10" max="10" width="10.28125" style="0" bestFit="1" customWidth="1" collapsed="1"/>
    <col min="11" max="11" width="10.28125" style="0" hidden="1" customWidth="1" outlineLevel="1"/>
    <col min="12" max="12" width="10.28125" style="0" bestFit="1" customWidth="1" collapsed="1"/>
    <col min="13" max="13" width="10.28125" style="0" hidden="1" customWidth="1" outlineLevel="1"/>
    <col min="14" max="14" width="10.28125" style="0" bestFit="1" customWidth="1" collapsed="1"/>
    <col min="15" max="15" width="10.28125" style="0" hidden="1" customWidth="1" outlineLevel="1"/>
    <col min="16" max="16" width="10.28125" style="0" bestFit="1" customWidth="1" collapsed="1"/>
    <col min="17" max="17" width="10.28125" style="0" hidden="1" customWidth="1" outlineLevel="1"/>
    <col min="18" max="18" width="10.28125" style="0" bestFit="1" customWidth="1" collapsed="1"/>
    <col min="19" max="19" width="10.28125" style="0" hidden="1" customWidth="1" outlineLevel="1"/>
    <col min="20" max="20" width="10.28125" style="0" bestFit="1" customWidth="1" collapsed="1"/>
    <col min="21" max="21" width="10.28125" style="0" hidden="1" customWidth="1" outlineLevel="1"/>
    <col min="22" max="22" width="10.28125" style="0" bestFit="1" customWidth="1" collapsed="1"/>
  </cols>
  <sheetData>
    <row r="1" ht="12.75">
      <c r="V1" s="1" t="s">
        <v>49</v>
      </c>
    </row>
    <row r="2" ht="12.75">
      <c r="V2" s="1" t="s">
        <v>0</v>
      </c>
    </row>
    <row r="4" ht="12.75">
      <c r="F4" t="s">
        <v>1</v>
      </c>
    </row>
    <row r="7" spans="2:22" ht="12.75">
      <c r="B7" s="2"/>
      <c r="C7" s="3" t="s">
        <v>2</v>
      </c>
      <c r="D7" s="3" t="s">
        <v>3</v>
      </c>
      <c r="E7" s="3" t="s">
        <v>4</v>
      </c>
      <c r="F7" s="3" t="s">
        <v>5</v>
      </c>
      <c r="G7" s="3" t="s">
        <v>4</v>
      </c>
      <c r="H7" s="3" t="s">
        <v>6</v>
      </c>
      <c r="I7" s="3" t="s">
        <v>4</v>
      </c>
      <c r="J7" s="3" t="s">
        <v>7</v>
      </c>
      <c r="K7" s="3" t="s">
        <v>4</v>
      </c>
      <c r="L7" s="3" t="s">
        <v>8</v>
      </c>
      <c r="M7" s="3" t="s">
        <v>4</v>
      </c>
      <c r="N7" s="3" t="s">
        <v>9</v>
      </c>
      <c r="O7" s="3" t="s">
        <v>4</v>
      </c>
      <c r="P7" s="3" t="s">
        <v>10</v>
      </c>
      <c r="Q7" s="3" t="s">
        <v>4</v>
      </c>
      <c r="R7" s="3" t="s">
        <v>11</v>
      </c>
      <c r="S7" s="3" t="s">
        <v>4</v>
      </c>
      <c r="T7" s="3" t="s">
        <v>12</v>
      </c>
      <c r="U7" s="3" t="s">
        <v>4</v>
      </c>
      <c r="V7" s="3" t="s">
        <v>13</v>
      </c>
    </row>
    <row r="8" spans="2:22" ht="12.75">
      <c r="B8" s="5">
        <v>34334</v>
      </c>
      <c r="C8" s="5">
        <v>34530</v>
      </c>
      <c r="D8" s="5">
        <v>34895</v>
      </c>
      <c r="E8" s="5">
        <v>35261</v>
      </c>
      <c r="F8" s="5">
        <v>35626</v>
      </c>
      <c r="G8" s="5">
        <v>35991</v>
      </c>
      <c r="H8" s="5">
        <v>36356</v>
      </c>
      <c r="I8" s="5">
        <v>36722</v>
      </c>
      <c r="J8" s="5">
        <v>37087</v>
      </c>
      <c r="K8" s="5">
        <v>37452</v>
      </c>
      <c r="L8" s="5">
        <v>37817</v>
      </c>
      <c r="M8" s="5">
        <v>38183</v>
      </c>
      <c r="N8" s="5">
        <v>38548</v>
      </c>
      <c r="O8" s="5">
        <v>38913</v>
      </c>
      <c r="P8" s="5">
        <v>39278</v>
      </c>
      <c r="Q8" s="5">
        <v>39644</v>
      </c>
      <c r="R8" s="5">
        <v>40009</v>
      </c>
      <c r="S8" s="5">
        <v>40374</v>
      </c>
      <c r="T8" s="5">
        <v>40739</v>
      </c>
      <c r="U8" s="5">
        <v>41105</v>
      </c>
      <c r="V8" s="5">
        <v>41470</v>
      </c>
    </row>
    <row r="9" spans="1:22" ht="12.75">
      <c r="A9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6" t="s">
        <v>15</v>
      </c>
      <c r="C10" s="7">
        <v>3780</v>
      </c>
      <c r="D10" s="7">
        <v>3801.7349999999997</v>
      </c>
      <c r="E10" s="7">
        <v>3823.5949762499995</v>
      </c>
      <c r="F10" s="7">
        <v>3845.5806473634366</v>
      </c>
      <c r="G10" s="7">
        <v>3867.6927360857762</v>
      </c>
      <c r="H10" s="7">
        <v>3889.9319693182692</v>
      </c>
      <c r="I10" s="7">
        <v>3912.299078141849</v>
      </c>
      <c r="J10" s="7">
        <v>3934</v>
      </c>
      <c r="K10" s="7">
        <v>3956</v>
      </c>
      <c r="L10" s="7">
        <v>3978.747</v>
      </c>
      <c r="M10" s="7">
        <v>4001.6247952499994</v>
      </c>
      <c r="N10" s="7">
        <v>4024.6341378226866</v>
      </c>
      <c r="O10" s="7">
        <v>4047.775784115167</v>
      </c>
      <c r="P10" s="7">
        <v>4071.050494873829</v>
      </c>
      <c r="Q10" s="7">
        <v>4094.459035219353</v>
      </c>
      <c r="R10" s="7">
        <v>4117</v>
      </c>
      <c r="S10" s="7">
        <v>4140</v>
      </c>
      <c r="T10" s="7">
        <v>4163</v>
      </c>
      <c r="U10" s="7">
        <v>4186</v>
      </c>
      <c r="V10" s="7">
        <v>4209</v>
      </c>
    </row>
    <row r="11" spans="2:22" ht="12.75">
      <c r="B11" s="6" t="s">
        <v>16</v>
      </c>
      <c r="C11" s="7">
        <v>365</v>
      </c>
      <c r="D11" s="7">
        <v>370</v>
      </c>
      <c r="E11" s="7">
        <v>375</v>
      </c>
      <c r="F11" s="7">
        <v>380</v>
      </c>
      <c r="G11" s="7">
        <v>385</v>
      </c>
      <c r="H11" s="7">
        <v>390</v>
      </c>
      <c r="I11" s="7">
        <v>395</v>
      </c>
      <c r="J11" s="7">
        <v>400</v>
      </c>
      <c r="K11" s="7">
        <v>405</v>
      </c>
      <c r="L11" s="7">
        <v>410</v>
      </c>
      <c r="M11" s="7">
        <v>415</v>
      </c>
      <c r="N11" s="7">
        <v>415</v>
      </c>
      <c r="O11" s="7">
        <v>415</v>
      </c>
      <c r="P11" s="7">
        <v>415</v>
      </c>
      <c r="Q11" s="7">
        <v>415</v>
      </c>
      <c r="R11" s="7">
        <v>415</v>
      </c>
      <c r="S11" s="7">
        <v>415</v>
      </c>
      <c r="T11" s="7">
        <v>415</v>
      </c>
      <c r="U11" s="7">
        <v>415</v>
      </c>
      <c r="V11" s="7">
        <v>415</v>
      </c>
    </row>
    <row r="12" spans="2:22" ht="12.75">
      <c r="B12" s="6" t="s">
        <v>17</v>
      </c>
      <c r="C12" s="8">
        <v>1</v>
      </c>
      <c r="D12" s="8">
        <v>1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2</v>
      </c>
      <c r="R12" s="8">
        <v>2</v>
      </c>
      <c r="S12" s="8">
        <v>2</v>
      </c>
      <c r="T12" s="8">
        <v>2</v>
      </c>
      <c r="U12" s="8">
        <v>2</v>
      </c>
      <c r="V12" s="8">
        <v>2</v>
      </c>
    </row>
    <row r="13" spans="2:22" ht="12.75">
      <c r="B13" s="6" t="s">
        <v>18</v>
      </c>
      <c r="C13" s="7">
        <v>4146</v>
      </c>
      <c r="D13" s="7">
        <v>4172.735</v>
      </c>
      <c r="E13" s="7">
        <v>4200.5949762499995</v>
      </c>
      <c r="F13" s="7">
        <v>4227.580647363437</v>
      </c>
      <c r="G13" s="7">
        <v>4254.692736085776</v>
      </c>
      <c r="H13" s="7">
        <v>4281.93196931827</v>
      </c>
      <c r="I13" s="7">
        <v>4309.299078141848</v>
      </c>
      <c r="J13" s="7">
        <v>4336</v>
      </c>
      <c r="K13" s="7">
        <v>4363</v>
      </c>
      <c r="L13" s="7">
        <v>4390.746999999999</v>
      </c>
      <c r="M13" s="7">
        <v>4418.62479525</v>
      </c>
      <c r="N13" s="7">
        <v>4441.634137822686</v>
      </c>
      <c r="O13" s="7">
        <v>4464.775784115167</v>
      </c>
      <c r="P13" s="7">
        <v>4488.050494873829</v>
      </c>
      <c r="Q13" s="7">
        <v>4511.459035219354</v>
      </c>
      <c r="R13" s="7">
        <v>4534</v>
      </c>
      <c r="S13" s="7">
        <v>4557</v>
      </c>
      <c r="T13" s="7">
        <v>4580</v>
      </c>
      <c r="U13" s="7">
        <v>4603</v>
      </c>
      <c r="V13" s="7">
        <v>4626</v>
      </c>
    </row>
    <row r="14" spans="1:22" ht="12.75">
      <c r="A14" s="4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t="s">
        <v>19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2.75">
      <c r="B16" s="6" t="s">
        <v>15</v>
      </c>
      <c r="C16" s="7">
        <v>60</v>
      </c>
      <c r="D16" s="7">
        <v>60</v>
      </c>
      <c r="E16" s="7">
        <v>60</v>
      </c>
      <c r="F16" s="7">
        <v>60</v>
      </c>
      <c r="G16" s="7">
        <v>60</v>
      </c>
      <c r="H16" s="7">
        <v>90</v>
      </c>
      <c r="I16" s="7">
        <v>90</v>
      </c>
      <c r="J16" s="7">
        <v>90</v>
      </c>
      <c r="K16" s="7">
        <v>90</v>
      </c>
      <c r="L16" s="7">
        <v>90</v>
      </c>
      <c r="M16" s="7">
        <v>115</v>
      </c>
      <c r="N16" s="7">
        <v>115</v>
      </c>
      <c r="O16" s="7">
        <v>115</v>
      </c>
      <c r="P16" s="7">
        <v>115</v>
      </c>
      <c r="Q16" s="7">
        <v>115</v>
      </c>
      <c r="R16" s="7">
        <v>115</v>
      </c>
      <c r="S16" s="7">
        <v>115</v>
      </c>
      <c r="T16" s="7">
        <v>115</v>
      </c>
      <c r="U16" s="7">
        <v>115</v>
      </c>
      <c r="V16" s="7">
        <v>115</v>
      </c>
    </row>
    <row r="17" spans="2:22" ht="12.75">
      <c r="B17" s="6" t="s">
        <v>16</v>
      </c>
      <c r="C17" s="7">
        <v>405</v>
      </c>
      <c r="D17" s="7">
        <v>405</v>
      </c>
      <c r="E17" s="7">
        <v>405</v>
      </c>
      <c r="F17" s="7">
        <v>405</v>
      </c>
      <c r="G17" s="7">
        <v>405</v>
      </c>
      <c r="H17" s="7">
        <v>405</v>
      </c>
      <c r="I17" s="7">
        <v>405</v>
      </c>
      <c r="J17" s="7">
        <v>405</v>
      </c>
      <c r="K17" s="7">
        <v>405</v>
      </c>
      <c r="L17" s="7">
        <v>405</v>
      </c>
      <c r="M17" s="7">
        <v>405</v>
      </c>
      <c r="N17" s="7">
        <v>405</v>
      </c>
      <c r="O17" s="7">
        <v>405</v>
      </c>
      <c r="P17" s="7">
        <v>405</v>
      </c>
      <c r="Q17" s="7">
        <v>405</v>
      </c>
      <c r="R17" s="7">
        <v>405</v>
      </c>
      <c r="S17" s="7">
        <v>405</v>
      </c>
      <c r="T17" s="7">
        <v>405</v>
      </c>
      <c r="U17" s="7">
        <v>405</v>
      </c>
      <c r="V17" s="7">
        <v>405</v>
      </c>
    </row>
    <row r="18" spans="2:22" ht="12.75">
      <c r="B18" s="6" t="s">
        <v>20</v>
      </c>
      <c r="C18" s="7">
        <v>268729</v>
      </c>
      <c r="D18" s="7">
        <v>268729</v>
      </c>
      <c r="E18" s="7">
        <v>1300834.531013111</v>
      </c>
      <c r="F18" s="7">
        <v>1300834.531013111</v>
      </c>
      <c r="G18" s="7">
        <v>1300834.531013111</v>
      </c>
      <c r="H18" s="7">
        <v>1300834.531013111</v>
      </c>
      <c r="I18" s="7">
        <v>1300834.531013111</v>
      </c>
      <c r="J18" s="7">
        <v>1300834.531013111</v>
      </c>
      <c r="K18" s="7">
        <v>1300834.531013111</v>
      </c>
      <c r="L18" s="7">
        <v>1300834.531013111</v>
      </c>
      <c r="M18" s="7">
        <v>1300834.531013111</v>
      </c>
      <c r="N18" s="7">
        <v>1300834.531013111</v>
      </c>
      <c r="O18" s="7">
        <v>1300834.531013111</v>
      </c>
      <c r="P18" s="7">
        <v>1300834.531013111</v>
      </c>
      <c r="Q18" s="7">
        <v>1300834.531013111</v>
      </c>
      <c r="R18" s="7">
        <v>1300834.531013111</v>
      </c>
      <c r="S18" s="7">
        <v>1300834.531013111</v>
      </c>
      <c r="T18" s="7">
        <v>1300834.531013111</v>
      </c>
      <c r="U18" s="7">
        <v>1300834.531013111</v>
      </c>
      <c r="V18" s="7">
        <v>1300834.531013111</v>
      </c>
    </row>
    <row r="19" spans="2:22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2.75">
      <c r="A20" t="s">
        <v>21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2.75">
      <c r="B21" s="6" t="s">
        <v>15</v>
      </c>
      <c r="C21" s="7">
        <v>227</v>
      </c>
      <c r="D21" s="7">
        <v>228</v>
      </c>
      <c r="E21" s="7">
        <v>229</v>
      </c>
      <c r="F21" s="7">
        <v>231</v>
      </c>
      <c r="G21" s="7">
        <v>232</v>
      </c>
      <c r="H21" s="7">
        <v>350</v>
      </c>
      <c r="I21" s="7">
        <v>352</v>
      </c>
      <c r="J21" s="7">
        <v>354</v>
      </c>
      <c r="K21" s="7">
        <v>356</v>
      </c>
      <c r="L21" s="7">
        <v>358</v>
      </c>
      <c r="M21" s="7">
        <v>460</v>
      </c>
      <c r="N21" s="7">
        <v>463</v>
      </c>
      <c r="O21" s="7">
        <v>465</v>
      </c>
      <c r="P21" s="7">
        <v>468</v>
      </c>
      <c r="Q21" s="7">
        <v>471</v>
      </c>
      <c r="R21" s="7">
        <v>473</v>
      </c>
      <c r="S21" s="7">
        <v>476</v>
      </c>
      <c r="T21" s="7">
        <v>479</v>
      </c>
      <c r="U21" s="7">
        <v>481</v>
      </c>
      <c r="V21" s="7">
        <v>484</v>
      </c>
    </row>
    <row r="22" spans="2:22" ht="12.75">
      <c r="B22" s="6" t="s">
        <v>16</v>
      </c>
      <c r="C22" s="7">
        <v>148</v>
      </c>
      <c r="D22" s="7">
        <v>150</v>
      </c>
      <c r="E22" s="7">
        <v>152</v>
      </c>
      <c r="F22" s="7">
        <v>154</v>
      </c>
      <c r="G22" s="7">
        <v>156</v>
      </c>
      <c r="H22" s="7">
        <v>158</v>
      </c>
      <c r="I22" s="7">
        <v>160</v>
      </c>
      <c r="J22" s="7">
        <v>162</v>
      </c>
      <c r="K22" s="7">
        <v>164</v>
      </c>
      <c r="L22" s="7">
        <v>166</v>
      </c>
      <c r="M22" s="7">
        <v>168</v>
      </c>
      <c r="N22" s="7">
        <v>168</v>
      </c>
      <c r="O22" s="7">
        <v>168</v>
      </c>
      <c r="P22" s="7">
        <v>168</v>
      </c>
      <c r="Q22" s="7">
        <v>168</v>
      </c>
      <c r="R22" s="7">
        <v>168</v>
      </c>
      <c r="S22" s="7">
        <v>168</v>
      </c>
      <c r="T22" s="7">
        <v>168</v>
      </c>
      <c r="U22" s="7">
        <v>168</v>
      </c>
      <c r="V22" s="7">
        <v>168</v>
      </c>
    </row>
    <row r="23" spans="2:22" ht="12.75">
      <c r="B23" s="6" t="s">
        <v>17</v>
      </c>
      <c r="C23" s="8">
        <v>269</v>
      </c>
      <c r="D23" s="8">
        <v>269</v>
      </c>
      <c r="E23" s="8">
        <v>2602</v>
      </c>
      <c r="F23" s="8">
        <v>2602</v>
      </c>
      <c r="G23" s="8">
        <v>2602</v>
      </c>
      <c r="H23" s="8">
        <v>2602</v>
      </c>
      <c r="I23" s="8">
        <v>2602</v>
      </c>
      <c r="J23" s="8">
        <v>2602</v>
      </c>
      <c r="K23" s="8">
        <v>2602</v>
      </c>
      <c r="L23" s="8">
        <v>2602</v>
      </c>
      <c r="M23" s="8">
        <v>2602</v>
      </c>
      <c r="N23" s="8">
        <v>2602</v>
      </c>
      <c r="O23" s="8">
        <v>2602</v>
      </c>
      <c r="P23" s="8">
        <v>2602</v>
      </c>
      <c r="Q23" s="8">
        <v>2602</v>
      </c>
      <c r="R23" s="8">
        <v>2602</v>
      </c>
      <c r="S23" s="8">
        <v>2602</v>
      </c>
      <c r="T23" s="8">
        <v>2602</v>
      </c>
      <c r="U23" s="8">
        <v>2602</v>
      </c>
      <c r="V23" s="8">
        <v>2602</v>
      </c>
    </row>
    <row r="24" spans="1:22" ht="12.75">
      <c r="A24" t="s">
        <v>22</v>
      </c>
      <c r="B24" s="6">
        <v>30</v>
      </c>
      <c r="C24" s="7">
        <v>644</v>
      </c>
      <c r="D24" s="7">
        <v>647</v>
      </c>
      <c r="E24" s="7">
        <v>2983</v>
      </c>
      <c r="F24" s="7">
        <v>2987</v>
      </c>
      <c r="G24" s="7">
        <v>2990</v>
      </c>
      <c r="H24" s="7">
        <v>3110</v>
      </c>
      <c r="I24" s="7">
        <v>3114</v>
      </c>
      <c r="J24" s="7">
        <v>3118</v>
      </c>
      <c r="K24" s="7">
        <v>3122</v>
      </c>
      <c r="L24" s="7">
        <v>3126</v>
      </c>
      <c r="M24" s="7">
        <v>3230</v>
      </c>
      <c r="N24" s="7">
        <v>3233</v>
      </c>
      <c r="O24" s="7">
        <v>3235</v>
      </c>
      <c r="P24" s="7">
        <v>3238</v>
      </c>
      <c r="Q24" s="7">
        <v>3241</v>
      </c>
      <c r="R24" s="7">
        <v>3243</v>
      </c>
      <c r="S24" s="7">
        <v>3246</v>
      </c>
      <c r="T24" s="7">
        <v>3249</v>
      </c>
      <c r="U24" s="7">
        <v>3251</v>
      </c>
      <c r="V24" s="7">
        <v>3254</v>
      </c>
    </row>
    <row r="25" spans="1:22" ht="12.75">
      <c r="A25" t="s">
        <v>23</v>
      </c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t="s">
        <v>24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ht="12.75">
      <c r="B27" s="6" t="s">
        <v>25</v>
      </c>
      <c r="C27" s="7">
        <v>13600</v>
      </c>
      <c r="D27" s="7">
        <v>13624</v>
      </c>
      <c r="E27" s="7">
        <v>13649</v>
      </c>
      <c r="F27" s="7">
        <v>13673</v>
      </c>
      <c r="G27" s="7">
        <v>13697</v>
      </c>
      <c r="H27" s="7">
        <v>13722</v>
      </c>
      <c r="I27" s="7">
        <v>13746</v>
      </c>
      <c r="J27" s="7">
        <v>13770</v>
      </c>
      <c r="K27" s="7">
        <v>13794</v>
      </c>
      <c r="L27" s="7">
        <v>13820</v>
      </c>
      <c r="M27" s="7">
        <v>13845</v>
      </c>
      <c r="N27" s="7">
        <v>13866</v>
      </c>
      <c r="O27" s="7">
        <v>13886</v>
      </c>
      <c r="P27" s="7">
        <v>13907</v>
      </c>
      <c r="Q27" s="7">
        <v>13928</v>
      </c>
      <c r="R27" s="7">
        <v>13948</v>
      </c>
      <c r="S27" s="7">
        <v>13969</v>
      </c>
      <c r="T27" s="7">
        <v>13990</v>
      </c>
      <c r="U27" s="7">
        <v>14010</v>
      </c>
      <c r="V27" s="7">
        <v>14031</v>
      </c>
    </row>
    <row r="28" spans="2:22" ht="12.75">
      <c r="B28" s="6" t="s">
        <v>26</v>
      </c>
      <c r="C28" s="7">
        <v>-453</v>
      </c>
      <c r="D28" s="7">
        <v>-907</v>
      </c>
      <c r="E28" s="7">
        <v>-1362</v>
      </c>
      <c r="F28" s="7">
        <v>-1818</v>
      </c>
      <c r="G28" s="7">
        <v>-2275</v>
      </c>
      <c r="H28" s="7">
        <v>-2732</v>
      </c>
      <c r="I28" s="7">
        <v>-3190</v>
      </c>
      <c r="J28" s="7">
        <v>-3649</v>
      </c>
      <c r="K28" s="7">
        <v>-4109</v>
      </c>
      <c r="L28" s="7">
        <v>-4570</v>
      </c>
      <c r="M28" s="7">
        <v>-5031</v>
      </c>
      <c r="N28" s="7">
        <v>-5493</v>
      </c>
      <c r="O28" s="7">
        <v>-5956</v>
      </c>
      <c r="P28" s="7">
        <v>-6420</v>
      </c>
      <c r="Q28" s="7">
        <v>-6884</v>
      </c>
      <c r="R28" s="7">
        <v>-7349</v>
      </c>
      <c r="S28" s="7">
        <v>-7815</v>
      </c>
      <c r="T28" s="7">
        <v>-8281</v>
      </c>
      <c r="U28" s="7">
        <v>-8748</v>
      </c>
      <c r="V28" s="7">
        <v>-9216</v>
      </c>
    </row>
    <row r="29" spans="2:22" ht="12.75">
      <c r="B29" s="6" t="s">
        <v>27</v>
      </c>
      <c r="C29" s="8">
        <v>23</v>
      </c>
      <c r="D29" s="8">
        <v>24</v>
      </c>
      <c r="E29" s="8">
        <v>24</v>
      </c>
      <c r="F29" s="8">
        <v>24</v>
      </c>
      <c r="G29" s="8">
        <v>24</v>
      </c>
      <c r="H29" s="8">
        <v>24</v>
      </c>
      <c r="I29" s="8">
        <v>24</v>
      </c>
      <c r="J29" s="8">
        <v>24</v>
      </c>
      <c r="K29" s="8">
        <v>25</v>
      </c>
      <c r="L29" s="8">
        <v>25</v>
      </c>
      <c r="M29" s="8">
        <v>25</v>
      </c>
      <c r="N29" s="8">
        <v>25</v>
      </c>
      <c r="O29" s="8">
        <v>25</v>
      </c>
      <c r="P29" s="8">
        <v>25</v>
      </c>
      <c r="Q29" s="8">
        <v>25</v>
      </c>
      <c r="R29" s="8">
        <v>26</v>
      </c>
      <c r="S29" s="8">
        <v>26</v>
      </c>
      <c r="T29" s="8">
        <v>26</v>
      </c>
      <c r="U29" s="8">
        <v>26</v>
      </c>
      <c r="V29" s="8">
        <v>26</v>
      </c>
    </row>
    <row r="30" spans="2:22" ht="12.75">
      <c r="B30" s="6" t="s">
        <v>24</v>
      </c>
      <c r="C30" s="7">
        <v>13170</v>
      </c>
      <c r="D30" s="7">
        <v>12741</v>
      </c>
      <c r="E30" s="7">
        <v>12311</v>
      </c>
      <c r="F30" s="7">
        <v>11879</v>
      </c>
      <c r="G30" s="7">
        <v>11446</v>
      </c>
      <c r="H30" s="7">
        <v>11014</v>
      </c>
      <c r="I30" s="7">
        <v>10580</v>
      </c>
      <c r="J30" s="7">
        <v>10145</v>
      </c>
      <c r="K30" s="7">
        <v>9710</v>
      </c>
      <c r="L30" s="7">
        <v>9275</v>
      </c>
      <c r="M30" s="7">
        <v>8839</v>
      </c>
      <c r="N30" s="7">
        <v>8398</v>
      </c>
      <c r="O30" s="7">
        <v>7955</v>
      </c>
      <c r="P30" s="7">
        <v>7512</v>
      </c>
      <c r="Q30" s="7">
        <v>7069</v>
      </c>
      <c r="R30" s="7">
        <v>6625</v>
      </c>
      <c r="S30" s="7">
        <v>6180</v>
      </c>
      <c r="T30" s="7">
        <v>5735</v>
      </c>
      <c r="U30" s="7">
        <v>5288</v>
      </c>
      <c r="V30" s="7">
        <v>4841</v>
      </c>
    </row>
    <row r="31" spans="2:22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t="s">
        <v>28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2.75">
      <c r="B33" s="6" t="s">
        <v>29</v>
      </c>
      <c r="C33" s="7">
        <v>632</v>
      </c>
      <c r="D33" s="7">
        <v>637</v>
      </c>
      <c r="E33" s="7">
        <v>641</v>
      </c>
      <c r="F33" s="7">
        <v>645</v>
      </c>
      <c r="G33" s="7">
        <v>649</v>
      </c>
      <c r="H33" s="7">
        <v>653</v>
      </c>
      <c r="I33" s="7">
        <v>657</v>
      </c>
      <c r="J33" s="7">
        <v>661</v>
      </c>
      <c r="K33" s="7">
        <v>665</v>
      </c>
      <c r="L33" s="7">
        <v>670</v>
      </c>
      <c r="M33" s="7">
        <v>674</v>
      </c>
      <c r="N33" s="7">
        <v>677</v>
      </c>
      <c r="O33" s="7">
        <v>681</v>
      </c>
      <c r="P33" s="7">
        <v>685</v>
      </c>
      <c r="Q33" s="7">
        <v>688</v>
      </c>
      <c r="R33" s="7">
        <v>692</v>
      </c>
      <c r="S33" s="7">
        <v>695</v>
      </c>
      <c r="T33" s="7">
        <v>699</v>
      </c>
      <c r="U33" s="7">
        <v>702</v>
      </c>
      <c r="V33" s="7">
        <v>706</v>
      </c>
    </row>
    <row r="34" spans="2:22" ht="12.75">
      <c r="B34" s="6" t="s">
        <v>30</v>
      </c>
      <c r="C34" s="7">
        <v>453</v>
      </c>
      <c r="D34" s="7">
        <v>454</v>
      </c>
      <c r="E34" s="7">
        <v>455</v>
      </c>
      <c r="F34" s="7">
        <v>456</v>
      </c>
      <c r="G34" s="7">
        <v>457</v>
      </c>
      <c r="H34" s="7">
        <v>457</v>
      </c>
      <c r="I34" s="7">
        <v>458</v>
      </c>
      <c r="J34" s="7">
        <v>459</v>
      </c>
      <c r="K34" s="7">
        <v>460</v>
      </c>
      <c r="L34" s="7">
        <v>461</v>
      </c>
      <c r="M34" s="7">
        <v>461</v>
      </c>
      <c r="N34" s="7">
        <v>462</v>
      </c>
      <c r="O34" s="7">
        <v>463</v>
      </c>
      <c r="P34" s="7">
        <v>464</v>
      </c>
      <c r="Q34" s="7">
        <v>464</v>
      </c>
      <c r="R34" s="7">
        <v>465</v>
      </c>
      <c r="S34" s="7">
        <v>466</v>
      </c>
      <c r="T34" s="7">
        <v>466</v>
      </c>
      <c r="U34" s="7">
        <v>467</v>
      </c>
      <c r="V34" s="7">
        <v>468</v>
      </c>
    </row>
    <row r="35" spans="2:22" ht="12.75">
      <c r="B35" s="6" t="s">
        <v>31</v>
      </c>
      <c r="C35" s="8">
        <v>0</v>
      </c>
      <c r="D35" s="8">
        <v>232</v>
      </c>
      <c r="E35" s="8">
        <v>225</v>
      </c>
      <c r="F35" s="8">
        <v>217</v>
      </c>
      <c r="G35" s="8">
        <v>210</v>
      </c>
      <c r="H35" s="8">
        <v>202</v>
      </c>
      <c r="I35" s="8">
        <v>194</v>
      </c>
      <c r="J35" s="8">
        <v>187</v>
      </c>
      <c r="K35" s="8">
        <v>179</v>
      </c>
      <c r="L35" s="8">
        <v>171</v>
      </c>
      <c r="M35" s="8">
        <v>164</v>
      </c>
      <c r="N35" s="8">
        <v>156</v>
      </c>
      <c r="O35" s="8">
        <v>148</v>
      </c>
      <c r="P35" s="8">
        <v>140</v>
      </c>
      <c r="Q35" s="8">
        <v>132</v>
      </c>
      <c r="R35" s="8">
        <v>125</v>
      </c>
      <c r="S35" s="8">
        <v>117</v>
      </c>
      <c r="T35" s="8">
        <v>109</v>
      </c>
      <c r="U35" s="8">
        <v>101</v>
      </c>
      <c r="V35" s="8">
        <v>93</v>
      </c>
    </row>
    <row r="36" spans="1:22" ht="12.75">
      <c r="A36" t="s">
        <v>32</v>
      </c>
      <c r="B36" s="6"/>
      <c r="C36" s="7">
        <v>1085</v>
      </c>
      <c r="D36" s="7">
        <v>1323</v>
      </c>
      <c r="E36" s="7">
        <v>1321</v>
      </c>
      <c r="F36" s="7">
        <v>1318</v>
      </c>
      <c r="G36" s="7">
        <v>1316</v>
      </c>
      <c r="H36" s="7">
        <v>1312</v>
      </c>
      <c r="I36" s="7">
        <v>1309</v>
      </c>
      <c r="J36" s="7">
        <v>1307</v>
      </c>
      <c r="K36" s="7">
        <v>1304</v>
      </c>
      <c r="L36" s="7">
        <v>1302</v>
      </c>
      <c r="M36" s="7">
        <v>1299</v>
      </c>
      <c r="N36" s="7">
        <v>1295</v>
      </c>
      <c r="O36" s="7">
        <v>1292</v>
      </c>
      <c r="P36" s="7">
        <v>1289</v>
      </c>
      <c r="Q36" s="7">
        <v>1284</v>
      </c>
      <c r="R36" s="7">
        <v>1282</v>
      </c>
      <c r="S36" s="7">
        <v>1278</v>
      </c>
      <c r="T36" s="7">
        <v>1274</v>
      </c>
      <c r="U36" s="7">
        <v>1270</v>
      </c>
      <c r="V36" s="7">
        <v>1267</v>
      </c>
    </row>
    <row r="37" spans="2:22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t="s">
        <v>33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ht="12.75">
      <c r="B39" s="6" t="s">
        <v>34</v>
      </c>
      <c r="C39" s="7">
        <v>1341</v>
      </c>
      <c r="D39" s="7">
        <v>1353.246894409938</v>
      </c>
      <c r="E39" s="7">
        <v>1902</v>
      </c>
      <c r="F39" s="7">
        <v>1914.3291925465842</v>
      </c>
      <c r="G39" s="7">
        <v>1924.576086956522</v>
      </c>
      <c r="H39" s="7">
        <v>2235.4518633540374</v>
      </c>
      <c r="I39" s="7">
        <v>2348.781055900621</v>
      </c>
      <c r="J39" s="7">
        <v>2362.1102484472053</v>
      </c>
      <c r="K39" s="7">
        <v>2376.439440993789</v>
      </c>
      <c r="L39" s="7">
        <v>2389.768633540373</v>
      </c>
      <c r="M39" s="7">
        <v>2746.327639751553</v>
      </c>
      <c r="N39" s="7">
        <v>2754.5745341614906</v>
      </c>
      <c r="O39" s="7">
        <v>2763.7391304347825</v>
      </c>
      <c r="P39" s="7">
        <v>2772.9860248447208</v>
      </c>
      <c r="Q39" s="7">
        <v>2782.2329192546586</v>
      </c>
      <c r="R39" s="7">
        <v>2791.3975155279504</v>
      </c>
      <c r="S39" s="7">
        <v>2799.644409937888</v>
      </c>
      <c r="T39" s="7">
        <v>2808.891304347826</v>
      </c>
      <c r="U39" s="7">
        <v>2818.0559006211183</v>
      </c>
      <c r="V39" s="7">
        <v>2825.302795031056</v>
      </c>
    </row>
    <row r="40" spans="2:22" ht="12.75">
      <c r="B40" s="6" t="s">
        <v>35</v>
      </c>
      <c r="C40" s="7">
        <v>-1085</v>
      </c>
      <c r="D40" s="7">
        <v>-1323</v>
      </c>
      <c r="E40" s="7">
        <v>-1321</v>
      </c>
      <c r="F40" s="7">
        <v>-1318</v>
      </c>
      <c r="G40" s="7">
        <v>-1316</v>
      </c>
      <c r="H40" s="7">
        <v>-1312</v>
      </c>
      <c r="I40" s="7">
        <v>-1309</v>
      </c>
      <c r="J40" s="7">
        <v>-1307</v>
      </c>
      <c r="K40" s="7">
        <v>-1304</v>
      </c>
      <c r="L40" s="7">
        <v>-1302</v>
      </c>
      <c r="M40" s="7">
        <v>-1299</v>
      </c>
      <c r="N40" s="7">
        <v>-1295</v>
      </c>
      <c r="O40" s="7">
        <v>-1292</v>
      </c>
      <c r="P40" s="7">
        <v>-1289</v>
      </c>
      <c r="Q40" s="7">
        <v>-1284</v>
      </c>
      <c r="R40" s="7">
        <v>-1282</v>
      </c>
      <c r="S40" s="7">
        <v>-1278</v>
      </c>
      <c r="T40" s="7">
        <v>-1274</v>
      </c>
      <c r="U40" s="7">
        <v>-1270</v>
      </c>
      <c r="V40" s="7">
        <v>-1267</v>
      </c>
    </row>
    <row r="41" spans="2:22" ht="12.75">
      <c r="B41" s="6" t="s">
        <v>36</v>
      </c>
      <c r="C41" s="8">
        <v>-597</v>
      </c>
      <c r="D41" s="8">
        <v>-577</v>
      </c>
      <c r="E41" s="8">
        <v>-558</v>
      </c>
      <c r="F41" s="8">
        <v>-540</v>
      </c>
      <c r="G41" s="8">
        <v>-521</v>
      </c>
      <c r="H41" s="8">
        <v>-502</v>
      </c>
      <c r="I41" s="8">
        <v>-483</v>
      </c>
      <c r="J41" s="8">
        <v>-464</v>
      </c>
      <c r="K41" s="8">
        <v>-445</v>
      </c>
      <c r="L41" s="8">
        <v>-426</v>
      </c>
      <c r="M41" s="8">
        <v>-406</v>
      </c>
      <c r="N41" s="8">
        <v>-387</v>
      </c>
      <c r="O41" s="8">
        <v>-368</v>
      </c>
      <c r="P41" s="8">
        <v>-349</v>
      </c>
      <c r="Q41" s="8">
        <v>-329</v>
      </c>
      <c r="R41" s="8">
        <v>-310</v>
      </c>
      <c r="S41" s="8">
        <v>-290</v>
      </c>
      <c r="T41" s="8">
        <v>-271</v>
      </c>
      <c r="U41" s="8">
        <v>-251</v>
      </c>
      <c r="V41" s="8">
        <v>-232</v>
      </c>
    </row>
    <row r="42" spans="2:22" ht="12.75">
      <c r="B42" s="6" t="s">
        <v>37</v>
      </c>
      <c r="C42" s="7">
        <v>-341</v>
      </c>
      <c r="D42" s="7">
        <v>-546.753105590062</v>
      </c>
      <c r="E42" s="7">
        <v>23</v>
      </c>
      <c r="F42" s="7">
        <v>56.32919254658418</v>
      </c>
      <c r="G42" s="7">
        <v>87.57608695652198</v>
      </c>
      <c r="H42" s="7">
        <v>421.4518633540374</v>
      </c>
      <c r="I42" s="7">
        <v>556.7810559006211</v>
      </c>
      <c r="J42" s="7">
        <v>591.1102484472053</v>
      </c>
      <c r="K42" s="7">
        <v>627.439440993789</v>
      </c>
      <c r="L42" s="7">
        <v>661.7686335403728</v>
      </c>
      <c r="M42" s="7">
        <v>1041.3276397515529</v>
      </c>
      <c r="N42" s="7">
        <v>1072.5745341614906</v>
      </c>
      <c r="O42" s="7">
        <v>1103.7391304347825</v>
      </c>
      <c r="P42" s="7">
        <v>1134.9860248447208</v>
      </c>
      <c r="Q42" s="7">
        <v>1169.2329192546586</v>
      </c>
      <c r="R42" s="7">
        <v>1199.3975155279504</v>
      </c>
      <c r="S42" s="7">
        <v>1231.6444099378882</v>
      </c>
      <c r="T42" s="7">
        <v>1263.891304347826</v>
      </c>
      <c r="U42" s="7">
        <v>1297.0559006211183</v>
      </c>
      <c r="V42" s="7">
        <v>1326.3027950310561</v>
      </c>
    </row>
    <row r="43" spans="1:22" ht="12.75">
      <c r="A43" t="s">
        <v>38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>
      <c r="A44" t="s">
        <v>39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ht="12.75">
      <c r="B45" s="6" t="s">
        <v>33</v>
      </c>
      <c r="C45" s="7">
        <v>-341</v>
      </c>
      <c r="D45" s="7">
        <v>-546.753105590062</v>
      </c>
      <c r="E45" s="7">
        <v>23</v>
      </c>
      <c r="F45" s="7">
        <v>56.32919254658418</v>
      </c>
      <c r="G45" s="7">
        <v>87.57608695652198</v>
      </c>
      <c r="H45" s="7">
        <v>421.4518633540374</v>
      </c>
      <c r="I45" s="7">
        <v>556.7810559006211</v>
      </c>
      <c r="J45" s="7">
        <v>591.1102484472053</v>
      </c>
      <c r="K45" s="7">
        <v>627.439440993789</v>
      </c>
      <c r="L45" s="7">
        <v>661.7686335403728</v>
      </c>
      <c r="M45" s="7">
        <v>1041.3276397515529</v>
      </c>
      <c r="N45" s="7">
        <v>1072.5745341614906</v>
      </c>
      <c r="O45" s="7">
        <v>1103.7391304347825</v>
      </c>
      <c r="P45" s="7">
        <v>1134.9860248447208</v>
      </c>
      <c r="Q45" s="7">
        <v>1169.2329192546586</v>
      </c>
      <c r="R45" s="7">
        <v>1199.3975155279504</v>
      </c>
      <c r="S45" s="7">
        <v>1231.6444099378882</v>
      </c>
      <c r="T45" s="7">
        <v>1263.891304347826</v>
      </c>
      <c r="U45" s="7">
        <v>1297.0559006211183</v>
      </c>
      <c r="V45" s="7">
        <v>1326.3027950310561</v>
      </c>
    </row>
    <row r="46" spans="2:22" ht="12.75">
      <c r="B46" s="6" t="s">
        <v>40</v>
      </c>
      <c r="C46" s="7">
        <v>127</v>
      </c>
      <c r="D46" s="7">
        <v>204</v>
      </c>
      <c r="E46" s="7">
        <v>-9</v>
      </c>
      <c r="F46" s="7">
        <v>-21</v>
      </c>
      <c r="G46" s="7">
        <v>-33</v>
      </c>
      <c r="H46" s="7">
        <v>-157</v>
      </c>
      <c r="I46" s="7">
        <v>-207</v>
      </c>
      <c r="J46" s="7">
        <v>-220</v>
      </c>
      <c r="K46" s="7">
        <v>-234</v>
      </c>
      <c r="L46" s="7">
        <v>-246</v>
      </c>
      <c r="M46" s="7">
        <v>-388</v>
      </c>
      <c r="N46" s="7">
        <v>-399</v>
      </c>
      <c r="O46" s="7">
        <v>-411</v>
      </c>
      <c r="P46" s="7">
        <v>-423</v>
      </c>
      <c r="Q46" s="7">
        <v>-435</v>
      </c>
      <c r="R46" s="7">
        <v>-447</v>
      </c>
      <c r="S46" s="7">
        <v>-459</v>
      </c>
      <c r="T46" s="7">
        <v>-471</v>
      </c>
      <c r="U46" s="7">
        <v>-483</v>
      </c>
      <c r="V46" s="7">
        <v>-494</v>
      </c>
    </row>
    <row r="47" spans="2:22" ht="12.75">
      <c r="B47" s="6" t="s">
        <v>41</v>
      </c>
      <c r="C47" s="8">
        <v>-42</v>
      </c>
      <c r="D47" s="8">
        <v>-41</v>
      </c>
      <c r="E47" s="8">
        <v>-39</v>
      </c>
      <c r="F47" s="8">
        <v>-38</v>
      </c>
      <c r="G47" s="8">
        <v>-37</v>
      </c>
      <c r="H47" s="8">
        <v>-35</v>
      </c>
      <c r="I47" s="8">
        <v>-34</v>
      </c>
      <c r="J47" s="8">
        <v>-32</v>
      </c>
      <c r="K47" s="8">
        <v>-31</v>
      </c>
      <c r="L47" s="8">
        <v>-30</v>
      </c>
      <c r="M47" s="8">
        <v>-28</v>
      </c>
      <c r="N47" s="8">
        <v>-27</v>
      </c>
      <c r="O47" s="8">
        <v>-25</v>
      </c>
      <c r="P47" s="8">
        <v>-24</v>
      </c>
      <c r="Q47" s="8">
        <v>-23</v>
      </c>
      <c r="R47" s="8">
        <v>-21</v>
      </c>
      <c r="S47" s="8">
        <v>-20</v>
      </c>
      <c r="T47" s="8">
        <v>-18</v>
      </c>
      <c r="U47" s="8">
        <v>-17</v>
      </c>
      <c r="V47" s="8">
        <v>-15</v>
      </c>
    </row>
    <row r="48" spans="2:22" ht="12.75">
      <c r="B48" s="6"/>
      <c r="C48" s="7">
        <v>-256</v>
      </c>
      <c r="D48" s="7">
        <v>-383.753105590062</v>
      </c>
      <c r="E48" s="7">
        <v>-25</v>
      </c>
      <c r="F48" s="7">
        <v>-2.6708074534158186</v>
      </c>
      <c r="G48" s="7">
        <v>17.576086956521976</v>
      </c>
      <c r="H48" s="7">
        <v>229.4518633540374</v>
      </c>
      <c r="I48" s="7">
        <v>315.78105590062114</v>
      </c>
      <c r="J48" s="7">
        <v>339.1102484472053</v>
      </c>
      <c r="K48" s="7">
        <v>362.43944099378905</v>
      </c>
      <c r="L48" s="7">
        <v>385.7686335403728</v>
      </c>
      <c r="M48" s="7">
        <v>625.3276397515529</v>
      </c>
      <c r="N48" s="7">
        <v>646.5745341614906</v>
      </c>
      <c r="O48" s="7">
        <v>667.7391304347825</v>
      </c>
      <c r="P48" s="7">
        <v>687.9860248447208</v>
      </c>
      <c r="Q48" s="7">
        <v>711.2329192546586</v>
      </c>
      <c r="R48" s="7">
        <v>731.3975155279504</v>
      </c>
      <c r="S48" s="7">
        <v>752.6444099378882</v>
      </c>
      <c r="T48" s="7">
        <v>774.891304347826</v>
      </c>
      <c r="U48" s="7">
        <v>797.0559006211183</v>
      </c>
      <c r="V48" s="7">
        <v>817.3027950310561</v>
      </c>
    </row>
    <row r="49" spans="1:22" ht="12.75">
      <c r="A49" t="s">
        <v>42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ht="12.75">
      <c r="B50" s="6" t="s">
        <v>43</v>
      </c>
      <c r="C50" s="7">
        <v>383</v>
      </c>
      <c r="D50" s="7">
        <v>234.24689440993802</v>
      </c>
      <c r="E50" s="7">
        <v>572</v>
      </c>
      <c r="F50" s="7">
        <v>575.3291925465842</v>
      </c>
      <c r="G50" s="7">
        <v>575.576086956522</v>
      </c>
      <c r="H50" s="7">
        <v>766.4518633540374</v>
      </c>
      <c r="I50" s="7">
        <v>832.7810559006211</v>
      </c>
      <c r="J50" s="7">
        <v>835.1102484472053</v>
      </c>
      <c r="K50" s="7">
        <v>838.439440993789</v>
      </c>
      <c r="L50" s="7">
        <v>841.7686335403728</v>
      </c>
      <c r="M50" s="7">
        <v>1059.3276397515529</v>
      </c>
      <c r="N50" s="7">
        <v>1060.5745341614906</v>
      </c>
      <c r="O50" s="7">
        <v>1060.7391304347825</v>
      </c>
      <c r="P50" s="7">
        <v>1060.9860248447208</v>
      </c>
      <c r="Q50" s="7">
        <v>1063.2329192546586</v>
      </c>
      <c r="R50" s="7">
        <v>1062.3975155279504</v>
      </c>
      <c r="S50" s="7">
        <v>1062.6444099378882</v>
      </c>
      <c r="T50" s="7">
        <v>1063.891304347826</v>
      </c>
      <c r="U50" s="7">
        <v>1065.0559006211183</v>
      </c>
      <c r="V50" s="7">
        <v>1064.3027950310561</v>
      </c>
    </row>
    <row r="51" spans="2:22" ht="12.75">
      <c r="B51" s="6" t="s">
        <v>24</v>
      </c>
      <c r="C51" s="8">
        <v>13170</v>
      </c>
      <c r="D51" s="8">
        <v>12741</v>
      </c>
      <c r="E51" s="8">
        <v>12311</v>
      </c>
      <c r="F51" s="8">
        <v>11879</v>
      </c>
      <c r="G51" s="8">
        <v>11446</v>
      </c>
      <c r="H51" s="8">
        <v>11014</v>
      </c>
      <c r="I51" s="8">
        <v>10580</v>
      </c>
      <c r="J51" s="8">
        <v>10145</v>
      </c>
      <c r="K51" s="8">
        <v>9710</v>
      </c>
      <c r="L51" s="8">
        <v>9275</v>
      </c>
      <c r="M51" s="8">
        <v>8839</v>
      </c>
      <c r="N51" s="8">
        <v>8398</v>
      </c>
      <c r="O51" s="8">
        <v>7955</v>
      </c>
      <c r="P51" s="8">
        <v>7512</v>
      </c>
      <c r="Q51" s="8">
        <v>7069</v>
      </c>
      <c r="R51" s="8">
        <v>6625</v>
      </c>
      <c r="S51" s="8">
        <v>6180</v>
      </c>
      <c r="T51" s="8">
        <v>5735</v>
      </c>
      <c r="U51" s="8">
        <v>5288</v>
      </c>
      <c r="V51" s="8">
        <v>4841</v>
      </c>
    </row>
    <row r="52" spans="2:22" ht="12.75">
      <c r="B52" s="14" t="s">
        <v>44</v>
      </c>
      <c r="C52" s="15">
        <f aca="true" t="shared" si="0" ref="C52:V52">C50/C51</f>
        <v>0.029081245254365982</v>
      </c>
      <c r="D52" s="15">
        <f t="shared" si="0"/>
        <v>0.01838528329094561</v>
      </c>
      <c r="E52" s="15">
        <f t="shared" si="0"/>
        <v>0.046462513199577615</v>
      </c>
      <c r="F52" s="15">
        <f t="shared" si="0"/>
        <v>0.048432460017390704</v>
      </c>
      <c r="G52" s="15">
        <f t="shared" si="0"/>
        <v>0.05028622112148541</v>
      </c>
      <c r="H52" s="15">
        <f t="shared" si="0"/>
        <v>0.06958887446468472</v>
      </c>
      <c r="I52" s="15">
        <f t="shared" si="0"/>
        <v>0.07871276520799822</v>
      </c>
      <c r="J52" s="15">
        <f t="shared" si="0"/>
        <v>0.08231742222249436</v>
      </c>
      <c r="K52" s="15">
        <f t="shared" si="0"/>
        <v>0.08634803717752719</v>
      </c>
      <c r="L52" s="15">
        <f t="shared" si="0"/>
        <v>0.09075672598818035</v>
      </c>
      <c r="M52" s="15">
        <f t="shared" si="0"/>
        <v>0.11984700076383673</v>
      </c>
      <c r="N52" s="15">
        <f t="shared" si="0"/>
        <v>0.12628894191015608</v>
      </c>
      <c r="O52" s="15">
        <f t="shared" si="0"/>
        <v>0.13334244254365588</v>
      </c>
      <c r="P52" s="15">
        <f t="shared" si="0"/>
        <v>0.1412388211987115</v>
      </c>
      <c r="Q52" s="15">
        <f t="shared" si="0"/>
        <v>0.1504078256124853</v>
      </c>
      <c r="R52" s="15">
        <f t="shared" si="0"/>
        <v>0.1603618891362944</v>
      </c>
      <c r="S52" s="15">
        <f t="shared" si="0"/>
        <v>0.17194893364690747</v>
      </c>
      <c r="T52" s="15">
        <f t="shared" si="0"/>
        <v>0.18550850991243698</v>
      </c>
      <c r="U52" s="15">
        <f t="shared" si="0"/>
        <v>0.20140996607812373</v>
      </c>
      <c r="V52" s="15">
        <f t="shared" si="0"/>
        <v>0.21985184776514277</v>
      </c>
    </row>
    <row r="53" spans="2:22" ht="12.75">
      <c r="B53" s="6" t="s">
        <v>45</v>
      </c>
      <c r="C53" s="16">
        <f>SUM(C52:V52)/20</f>
        <v>0.11052888632562004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2.75">
      <c r="B54" s="6" t="s">
        <v>46</v>
      </c>
      <c r="C54" s="16">
        <f>SUM(C52:P52)/14</f>
        <v>0.08007776816864358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ht="12.75">
      <c r="B55" s="6" t="s">
        <v>47</v>
      </c>
      <c r="C55" s="16">
        <f>SUM(C52:L52)/10</f>
        <v>0.06003715479446501</v>
      </c>
      <c r="D55" s="18">
        <v>2003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7" ht="12.75">
      <c r="A57" t="s">
        <v>48</v>
      </c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2008-08-06T17:42:55Z</cp:lastPrinted>
  <dcterms:created xsi:type="dcterms:W3CDTF">2008-08-05T20:16:42Z</dcterms:created>
  <dcterms:modified xsi:type="dcterms:W3CDTF">2008-08-19T23:30:30Z</dcterms:modified>
  <cp:category>::ODMA\GRPWISE\ASPOSUPT.PUPSC.PUPSCDocs:58653.1</cp:category>
  <cp:version/>
  <cp:contentType/>
  <cp:contentStatus/>
</cp:coreProperties>
</file>