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480" windowHeight="4335" activeTab="0"/>
  </bookViews>
  <sheets>
    <sheet name="Sheet1" sheetId="1" r:id="rId1"/>
  </sheets>
  <definedNames>
    <definedName name="_xlnm.Print_Area" localSheetId="0">'Sheet1'!$A$1:$E$33</definedName>
    <definedName name="solver_adj" localSheetId="0" hidden="1">'Sheet1'!$D$16:$D$17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'Sheet1'!$F$17</definedName>
    <definedName name="solver_lhs2" localSheetId="0" hidden="1">'Sheet1'!$F$16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'Sheet1'!$F$16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0.6</definedName>
    <definedName name="solver_rhs2" localSheetId="0" hidden="1">9734217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9734217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<sst xmlns="http://schemas.openxmlformats.org/spreadsheetml/2006/main" count="29" uniqueCount="29">
  <si>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TS</t>
  </si>
  <si>
    <t>FS</t>
  </si>
  <si>
    <t>FT-1</t>
  </si>
  <si>
    <t>IS</t>
  </si>
  <si>
    <t>GSR</t>
  </si>
  <si>
    <t>GSC</t>
  </si>
  <si>
    <t>NGV</t>
  </si>
  <si>
    <t>FT-1L</t>
  </si>
  <si>
    <t>MT</t>
  </si>
  <si>
    <t>FT-2C</t>
  </si>
  <si>
    <t>Class</t>
  </si>
  <si>
    <t>Total</t>
  </si>
  <si>
    <t>Base</t>
  </si>
  <si>
    <t>Revenue  \1</t>
  </si>
  <si>
    <t>\1</t>
  </si>
  <si>
    <t>QGC Proposed Revenue Increases By Class</t>
  </si>
  <si>
    <t>Revenues by class at rates in effect prior to August 15, 2008.  See Current Rev tab of the "Revised Ordered % Inc_06_27_08.xls" model.  GSS revenues have been allocated to GSR and GSC.  IS-4 has been included in IS.  F-3, F-4, FT-2, IT and ITS have been included in TS.</t>
  </si>
  <si>
    <t>\2</t>
  </si>
  <si>
    <t>% Change  \3</t>
  </si>
  <si>
    <t>A</t>
  </si>
  <si>
    <t>C</t>
  </si>
  <si>
    <t>D</t>
  </si>
  <si>
    <t>B</t>
  </si>
  <si>
    <t>\3</t>
  </si>
  <si>
    <t>Column C / Column B</t>
  </si>
  <si>
    <t>Deficiency allocated with % increases to the FS, IS, TS, FT-1, MT and NGV classes with remainin deficiency allocated between the GSR and GSC in accordance with the relationship that the GSC % increase is about 40% less than the GSR increase.</t>
  </si>
  <si>
    <t>Spread of</t>
  </si>
  <si>
    <t>Ordered</t>
  </si>
  <si>
    <t>Increase  \2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</si>
</sst>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%"/>
    <numFmt numFmtId="170" formatCode="0.0000%"/>
    <numFmt numFmtId="171" formatCode="&quot;$&quot;#,##0"/>
    <numFmt numFmtId="172" formatCode="0.000%"/>
    <numFmt numFmtId="173" formatCode="0.00000%"/>
    <numFmt numFmtId="174" formatCode="&quot;$&quot;#,##0.00"/>
    <numFmt numFmtId="175" formatCode="&quot;$&quot;#,##0.0000"/>
    <numFmt numFmtId="176" formatCode="0.0000"/>
    <numFmt numFmtId="177" formatCode="0.000000000000000%"/>
    <numFmt numFmtId="178" formatCode="0.000000000000000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59" applyNumberFormat="1" applyFont="1" applyBorder="1" applyAlignment="1">
      <alignment vertical="center"/>
    </xf>
    <xf numFmtId="10" fontId="0" fillId="0" borderId="13" xfId="59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171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1" fontId="0" fillId="0" borderId="14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171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171" fontId="0" fillId="0" borderId="16" xfId="0" applyNumberFormat="1" applyBorder="1" applyAlignment="1">
      <alignment vertical="center"/>
    </xf>
    <xf numFmtId="0" fontId="0" fillId="0" borderId="15" xfId="0" applyBorder="1" applyAlignment="1">
      <alignment/>
    </xf>
    <xf numFmtId="3" fontId="0" fillId="0" borderId="0" xfId="0" applyNumberFormat="1" applyFill="1" applyBorder="1" applyAlignment="1">
      <alignment vertical="center"/>
    </xf>
    <xf numFmtId="10" fontId="0" fillId="0" borderId="12" xfId="59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178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0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57421875" style="0" customWidth="1"/>
    <col min="2" max="5" width="14.00390625" style="0" customWidth="1"/>
    <col min="6" max="6" width="20.57421875" style="0" bestFit="1" customWidth="1"/>
    <col min="7" max="7" width="12.140625" style="0" bestFit="1" customWidth="1"/>
    <col min="8" max="8" width="12.421875" style="0" bestFit="1" customWidth="1"/>
    <col min="9" max="9" width="12.140625" style="0" bestFit="1" customWidth="1"/>
  </cols>
  <sheetData>
    <row r="8" spans="1:5" s="1" customFormat="1" ht="15.75">
      <c r="A8" s="30" t="s">
        <v>15</v>
      </c>
      <c r="B8" s="30"/>
      <c r="C8" s="30"/>
      <c r="D8" s="30"/>
      <c r="E8" s="30"/>
    </row>
    <row r="9" spans="1:5" s="1" customFormat="1" ht="15.75">
      <c r="A9" s="15"/>
      <c r="B9" s="15"/>
      <c r="C9" s="15"/>
      <c r="D9" s="15"/>
      <c r="E9" s="15"/>
    </row>
    <row r="10" spans="2:5" ht="12.75">
      <c r="B10" s="14" t="s">
        <v>19</v>
      </c>
      <c r="C10" s="14" t="s">
        <v>22</v>
      </c>
      <c r="D10" s="14" t="s">
        <v>20</v>
      </c>
      <c r="E10" s="14" t="s">
        <v>21</v>
      </c>
    </row>
    <row r="11" spans="2:5" ht="12.75">
      <c r="B11" s="14"/>
      <c r="C11" s="14"/>
      <c r="D11" s="14"/>
      <c r="E11" s="14"/>
    </row>
    <row r="12" spans="2:5" ht="12.75">
      <c r="B12" s="14"/>
      <c r="C12" s="14"/>
      <c r="D12" s="14" t="s">
        <v>26</v>
      </c>
      <c r="E12" s="14"/>
    </row>
    <row r="13" spans="3:5" ht="12.75">
      <c r="C13" s="14" t="s">
        <v>12</v>
      </c>
      <c r="D13" s="14" t="s">
        <v>27</v>
      </c>
      <c r="E13" s="14"/>
    </row>
    <row r="14" spans="1:5" ht="13.5" thickBot="1">
      <c r="A14" s="3"/>
      <c r="B14" s="3" t="s">
        <v>10</v>
      </c>
      <c r="C14" s="3" t="s">
        <v>13</v>
      </c>
      <c r="D14" s="3" t="s">
        <v>28</v>
      </c>
      <c r="E14" s="3" t="s">
        <v>18</v>
      </c>
    </row>
    <row r="15" spans="1:5" s="1" customFormat="1" ht="6.75" customHeight="1">
      <c r="A15" s="8"/>
      <c r="B15" s="8"/>
      <c r="C15" s="20"/>
      <c r="D15" s="4"/>
      <c r="E15" s="5"/>
    </row>
    <row r="16" spans="1:9" ht="12.75">
      <c r="A16" s="2">
        <v>1</v>
      </c>
      <c r="B16" s="9" t="s">
        <v>4</v>
      </c>
      <c r="C16" s="17">
        <f>166278541+(2508432*0.823075)</f>
        <v>168343168.6684</v>
      </c>
      <c r="D16" s="10">
        <v>8530697.008540414</v>
      </c>
      <c r="E16" s="6">
        <f>D16/$C16</f>
        <v>0.05067444717845404</v>
      </c>
      <c r="F16" s="23"/>
      <c r="G16" s="23"/>
      <c r="H16" s="27"/>
      <c r="I16" s="23"/>
    </row>
    <row r="17" spans="1:10" ht="12.75">
      <c r="A17" s="2">
        <v>2</v>
      </c>
      <c r="B17" s="9" t="s">
        <v>5</v>
      </c>
      <c r="C17" s="18">
        <f>39139632+(2508432*0.176925)</f>
        <v>39583436.3316</v>
      </c>
      <c r="D17" s="11">
        <v>1203519.9914595853</v>
      </c>
      <c r="E17" s="6">
        <f aca="true" t="shared" si="0" ref="E17:E26">D17/$C17</f>
        <v>0.030404636458982684</v>
      </c>
      <c r="F17" s="29"/>
      <c r="G17" s="1"/>
      <c r="H17" s="28"/>
      <c r="I17" s="1"/>
      <c r="J17" s="1"/>
    </row>
    <row r="18" spans="1:7" ht="12.75">
      <c r="A18" s="2">
        <v>3</v>
      </c>
      <c r="B18" s="9" t="s">
        <v>1</v>
      </c>
      <c r="C18" s="18">
        <v>3866562</v>
      </c>
      <c r="D18" s="11">
        <v>386656.2</v>
      </c>
      <c r="E18" s="6">
        <f t="shared" si="0"/>
        <v>0.1</v>
      </c>
      <c r="G18" s="25"/>
    </row>
    <row r="19" spans="1:10" ht="12.75">
      <c r="A19" s="2">
        <v>4</v>
      </c>
      <c r="B19" s="9" t="s">
        <v>3</v>
      </c>
      <c r="C19" s="18">
        <f>344872+165726</f>
        <v>510598</v>
      </c>
      <c r="D19" s="11">
        <v>127650</v>
      </c>
      <c r="E19" s="6">
        <f t="shared" si="0"/>
        <v>0.2500009792439453</v>
      </c>
      <c r="G19" s="26"/>
      <c r="H19" s="1"/>
      <c r="I19" s="1"/>
      <c r="J19" s="1"/>
    </row>
    <row r="20" spans="1:5" ht="12.75">
      <c r="A20" s="2">
        <v>5</v>
      </c>
      <c r="B20" s="9" t="s">
        <v>0</v>
      </c>
      <c r="C20" s="18">
        <f>91619+107182+1971630+2591844+32342</f>
        <v>4794617</v>
      </c>
      <c r="D20" s="11">
        <v>1198654</v>
      </c>
      <c r="E20" s="6">
        <f t="shared" si="0"/>
        <v>0.2499999478581918</v>
      </c>
    </row>
    <row r="21" spans="1:10" ht="12.75">
      <c r="A21" s="2">
        <v>6</v>
      </c>
      <c r="B21" s="9" t="s">
        <v>2</v>
      </c>
      <c r="C21" s="18">
        <v>1481696</v>
      </c>
      <c r="D21" s="21">
        <v>185212</v>
      </c>
      <c r="E21" s="22">
        <f t="shared" si="0"/>
        <v>0.125</v>
      </c>
      <c r="G21" s="1"/>
      <c r="H21" s="1"/>
      <c r="I21" s="1"/>
      <c r="J21" s="1"/>
    </row>
    <row r="22" spans="1:5" ht="12.75">
      <c r="A22" s="2">
        <v>7</v>
      </c>
      <c r="B22" s="9" t="s">
        <v>7</v>
      </c>
      <c r="C22" s="18">
        <v>2976000</v>
      </c>
      <c r="D22" s="21">
        <v>0</v>
      </c>
      <c r="E22" s="22">
        <f t="shared" si="0"/>
        <v>0</v>
      </c>
    </row>
    <row r="23" spans="1:10" ht="12.75">
      <c r="A23" s="2">
        <v>8</v>
      </c>
      <c r="B23" s="9" t="s">
        <v>9</v>
      </c>
      <c r="C23" s="18">
        <v>22530</v>
      </c>
      <c r="D23" s="21">
        <v>0</v>
      </c>
      <c r="E23" s="22">
        <f t="shared" si="0"/>
        <v>0</v>
      </c>
      <c r="G23" s="1"/>
      <c r="H23" s="1"/>
      <c r="I23" s="1"/>
      <c r="J23" s="1"/>
    </row>
    <row r="24" spans="1:5" ht="12.75">
      <c r="A24" s="2">
        <v>9</v>
      </c>
      <c r="B24" s="9" t="s">
        <v>8</v>
      </c>
      <c r="C24" s="18">
        <v>15229</v>
      </c>
      <c r="D24" s="21">
        <v>3807</v>
      </c>
      <c r="E24" s="22">
        <f t="shared" si="0"/>
        <v>0.24998358395167114</v>
      </c>
    </row>
    <row r="25" spans="1:10" ht="12.75">
      <c r="A25" s="2">
        <v>10</v>
      </c>
      <c r="B25" s="9" t="s">
        <v>6</v>
      </c>
      <c r="C25" s="18">
        <v>351339</v>
      </c>
      <c r="D25" s="21">
        <v>330302</v>
      </c>
      <c r="E25" s="22">
        <f t="shared" si="0"/>
        <v>0.9401233566441528</v>
      </c>
      <c r="G25" s="1"/>
      <c r="H25" s="1"/>
      <c r="I25" s="1"/>
      <c r="J25" s="1"/>
    </row>
    <row r="26" spans="1:5" ht="12.75">
      <c r="A26" s="2">
        <v>11</v>
      </c>
      <c r="B26" s="12" t="s">
        <v>11</v>
      </c>
      <c r="C26" s="19">
        <f>SUM(C16:C25)</f>
        <v>221945176</v>
      </c>
      <c r="D26" s="13">
        <f>SUM(D16:D25)</f>
        <v>11966498.2</v>
      </c>
      <c r="E26" s="7">
        <f t="shared" si="0"/>
        <v>0.053916459981991224</v>
      </c>
    </row>
    <row r="27" spans="4:10" ht="12.75">
      <c r="D27" s="21"/>
      <c r="G27" s="1"/>
      <c r="H27" s="1"/>
      <c r="I27" s="1"/>
      <c r="J27" s="1"/>
    </row>
    <row r="28" spans="1:3" ht="12.75">
      <c r="A28" s="24"/>
      <c r="B28" s="24"/>
      <c r="C28" s="24"/>
    </row>
    <row r="29" spans="1:5" ht="65.25" customHeight="1">
      <c r="A29" s="16" t="s">
        <v>14</v>
      </c>
      <c r="B29" s="31" t="s">
        <v>16</v>
      </c>
      <c r="C29" s="32"/>
      <c r="D29" s="32"/>
      <c r="E29" s="32"/>
    </row>
    <row r="31" spans="1:5" ht="52.5" customHeight="1">
      <c r="A31" s="16" t="s">
        <v>17</v>
      </c>
      <c r="B31" s="31" t="s">
        <v>25</v>
      </c>
      <c r="C31" s="32"/>
      <c r="D31" s="32"/>
      <c r="E31" s="32"/>
    </row>
    <row r="33" spans="1:2" ht="12.75">
      <c r="A33" t="s">
        <v>23</v>
      </c>
      <c r="B33" t="s">
        <v>24</v>
      </c>
    </row>
    <row r="200" ht="12.75">
      <c r="G200">
        <v>0</v>
      </c>
    </row>
  </sheetData>
  <sheetProtection/>
  <mergeCells count="3">
    <mergeCell ref="A8:E8"/>
    <mergeCell ref="B31:E31"/>
    <mergeCell ref="B29:E29"/>
  </mergeCells>
  <printOptions horizontalCentered="1"/>
  <pageMargins left="1" right="1" top="1" bottom="1" header="1" footer="0.5"/>
  <pageSetup fitToHeight="1" fitToWidth="1" horizontalDpi="1200" verticalDpi="1200" orientation="portrait" r:id="rId1"/>
  <headerFooter alignWithMargins="0">
    <oddHeader>&amp;RQuestar Gas Company
Docket No. 07-057-13
Revised QGC Exhibit 7.8R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2008-09-24T21:02:59Z</dcterms:modified>
  <cp:category>::ODMA\GRPWISE\ASPOSUPT.PUPSC.PUPSCDocs:59148.1</cp:category>
  <cp:version/>
  <cp:contentType/>
  <cp:contentStatus/>
</cp:coreProperties>
</file>