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4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<sst xmlns="http://schemas.openxmlformats.org/spreadsheetml/2006/main" count="39" uniqueCount="37">
  <si>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</t>
  </si>
  <si>
    <t>Exhibit B</t>
  </si>
  <si>
    <t>EFFECT ON GS TYPICAL CUSTOMER</t>
  </si>
  <si>
    <t>80 DTHS -  ANNUAL CONSUMPTION</t>
  </si>
  <si>
    <t>(A)</t>
  </si>
  <si>
    <t>(B)</t>
  </si>
  <si>
    <t xml:space="preserve">(C)  </t>
  </si>
  <si>
    <t xml:space="preserve">   (D)</t>
  </si>
  <si>
    <t xml:space="preserve">  (E)</t>
  </si>
  <si>
    <t xml:space="preserve">(F)    </t>
  </si>
  <si>
    <t xml:space="preserve">     Billed at Current</t>
  </si>
  <si>
    <t xml:space="preserve">   Billed at</t>
  </si>
  <si>
    <t>Rate</t>
  </si>
  <si>
    <t>Usage</t>
  </si>
  <si>
    <t xml:space="preserve">     Rates Effective</t>
  </si>
  <si>
    <t xml:space="preserve">  Proposed</t>
  </si>
  <si>
    <t>Schedule</t>
  </si>
  <si>
    <t>Month</t>
  </si>
  <si>
    <t>In Dth</t>
  </si>
  <si>
    <t xml:space="preserve">   Rates</t>
  </si>
  <si>
    <t xml:space="preserve">   Change</t>
  </si>
  <si>
    <t>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</si>
  <si>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</si>
  <si>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</si>
  <si>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</si>
  <si>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</si>
  <si>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</si>
  <si>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</si>
  <si>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</si>
  <si>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</si>
  <si>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</si>
  <si>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</si>
  <si>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</si>
  <si>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</si>
  <si>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</si>
  <si>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Percent Change:</t>
  </si>
  <si>
    <t>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</si>
</sst>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"/>
    <numFmt numFmtId="166" formatCode="0.00_);\(0.00\)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24" borderId="0" xfId="0" applyFont="1" applyFill="1" applyAlignment="1" applyProtection="1">
      <alignment horizontal="centerContinuous"/>
      <protection/>
    </xf>
    <xf numFmtId="0" fontId="3" fillId="24" borderId="0" xfId="0" applyFont="1" applyFill="1" applyAlignment="1" applyProtection="1">
      <alignment horizontal="centerContinuous"/>
      <protection/>
    </xf>
    <xf numFmtId="0" fontId="2" fillId="24" borderId="0" xfId="0" applyFont="1" applyFill="1" applyAlignment="1">
      <alignment horizontal="right"/>
    </xf>
    <xf numFmtId="0" fontId="1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 quotePrefix="1">
      <alignment horizontal="center"/>
      <protection/>
    </xf>
    <xf numFmtId="0" fontId="2" fillId="24" borderId="0" xfId="0" applyFont="1" applyFill="1" applyAlignment="1" applyProtection="1" quotePrefix="1">
      <alignment horizontal="right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 quotePrefix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 applyProtection="1">
      <alignment vertical="top"/>
      <protection/>
    </xf>
    <xf numFmtId="0" fontId="2" fillId="24" borderId="10" xfId="0" applyFont="1" applyFill="1" applyBorder="1" applyAlignment="1" applyProtection="1">
      <alignment horizontal="center" vertical="top"/>
      <protection/>
    </xf>
    <xf numFmtId="0" fontId="2" fillId="24" borderId="10" xfId="0" applyFont="1" applyFill="1" applyBorder="1" applyAlignment="1" applyProtection="1" quotePrefix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>
      <alignment vertical="top"/>
    </xf>
    <xf numFmtId="164" fontId="2" fillId="24" borderId="0" xfId="0" applyNumberFormat="1" applyFont="1" applyFill="1" applyAlignment="1" applyProtection="1">
      <alignment horizontal="right"/>
      <protection/>
    </xf>
    <xf numFmtId="7" fontId="2" fillId="24" borderId="0" xfId="0" applyNumberFormat="1" applyFont="1" applyFill="1" applyAlignment="1" applyProtection="1">
      <alignment horizontal="right"/>
      <protection/>
    </xf>
    <xf numFmtId="39" fontId="2" fillId="24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/>
      <protection/>
    </xf>
    <xf numFmtId="164" fontId="2" fillId="24" borderId="11" xfId="0" applyNumberFormat="1" applyFont="1" applyFill="1" applyBorder="1" applyAlignment="1" applyProtection="1">
      <alignment horizontal="center"/>
      <protection/>
    </xf>
    <xf numFmtId="7" fontId="2" fillId="24" borderId="11" xfId="0" applyNumberFormat="1" applyFont="1" applyFill="1" applyBorder="1" applyAlignment="1" applyProtection="1">
      <alignment horizontal="center"/>
      <protection/>
    </xf>
    <xf numFmtId="39" fontId="2" fillId="24" borderId="11" xfId="0" applyNumberFormat="1" applyFont="1" applyFill="1" applyBorder="1" applyAlignment="1" applyProtection="1">
      <alignment horizontal="center"/>
      <protection/>
    </xf>
    <xf numFmtId="39" fontId="2" fillId="24" borderId="0" xfId="0" applyNumberFormat="1" applyFont="1" applyFill="1" applyBorder="1" applyAlignment="1" applyProtection="1">
      <alignment horizontal="center"/>
      <protection/>
    </xf>
    <xf numFmtId="164" fontId="2" fillId="24" borderId="0" xfId="0" applyNumberFormat="1" applyFont="1" applyFill="1" applyAlignment="1" applyProtection="1">
      <alignment horizontal="center"/>
      <protection/>
    </xf>
    <xf numFmtId="7" fontId="2" fillId="24" borderId="0" xfId="0" applyNumberFormat="1" applyFont="1" applyFill="1" applyAlignment="1" applyProtection="1">
      <alignment horizontal="center"/>
      <protection/>
    </xf>
    <xf numFmtId="164" fontId="2" fillId="24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7" fontId="2" fillId="24" borderId="0" xfId="0" applyNumberFormat="1" applyFont="1" applyFill="1" applyAlignment="1" applyProtection="1">
      <alignment/>
      <protection/>
    </xf>
    <xf numFmtId="166" fontId="2" fillId="24" borderId="0" xfId="57" applyNumberFormat="1" applyFont="1" applyFill="1" applyAlignment="1" applyProtection="1">
      <alignment horizontal="right"/>
      <protection/>
    </xf>
    <xf numFmtId="0" fontId="2" fillId="24" borderId="0" xfId="0" applyFont="1" applyFill="1" applyAlignment="1" applyProtection="1" quotePrefix="1">
      <alignment horizontal="left"/>
      <protection/>
    </xf>
    <xf numFmtId="0" fontId="2" fillId="24" borderId="0" xfId="0" applyFont="1" applyFill="1" applyAlignment="1">
      <alignment/>
    </xf>
    <xf numFmtId="39" fontId="2" fillId="24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0" fontId="2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7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10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24" borderId="0" xfId="0" applyFont="1" applyFill="1" applyAlignment="1" applyProtection="1" quotePrefix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quotePrefix="1">
      <alignment horizontal="center" vertical="center"/>
    </xf>
    <xf numFmtId="0" fontId="2" fillId="24" borderId="0" xfId="0" applyFont="1" applyFill="1" applyAlignment="1">
      <alignment horizontal="center" vertical="center"/>
    </xf>
    <xf numFmtId="14" fontId="2" fillId="24" borderId="10" xfId="0" applyNumberFormat="1" applyFont="1" applyFill="1" applyBorder="1" applyAlignment="1" applyProtection="1" quotePrefix="1">
      <alignment horizontal="left" vertical="top" indent="5"/>
      <protection/>
    </xf>
    <xf numFmtId="0" fontId="2" fillId="24" borderId="10" xfId="0" applyFont="1" applyFill="1" applyBorder="1" applyAlignment="1" applyProtection="1" quotePrefix="1">
      <alignment horizontal="center" vertical="top"/>
      <protection/>
    </xf>
    <xf numFmtId="0" fontId="2" fillId="24" borderId="10" xfId="0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 quotePrefix="1">
      <alignment horizontal="center"/>
      <protection/>
    </xf>
    <xf numFmtId="0" fontId="1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 quotePrefix="1">
      <alignment horizontal="center"/>
      <protection/>
    </xf>
    <xf numFmtId="0" fontId="2" fillId="24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Pass%20Through\18%20Jun%202010\Pass-Through%20Model%20-%20June%20'10%20thru%20May%20'11Judd%20Copy%20UT%20Amortization%20Onl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Application"/>
      <sheetName val="Monthly Inputs"/>
      <sheetName val="Graph (Ex 1.10) Inputs"/>
      <sheetName val="Other Inputs"/>
      <sheetName val="CET &amp; DSM WY"/>
      <sheetName val="WY Tariff Sheets"/>
      <sheetName val="Calculations"/>
      <sheetName val="CET &amp; DSM"/>
      <sheetName val="UT Tariff Sheets"/>
      <sheetName val="Utah Summary-by class"/>
      <sheetName val="UT Summary - by cost"/>
      <sheetName val="WY Summary - by cost"/>
      <sheetName val="Model Checks"/>
      <sheetName val="SDR#1"/>
      <sheetName val="SDR#2"/>
      <sheetName val="SDR#3"/>
      <sheetName val="SDR#4"/>
      <sheetName val="Wy SDR#1"/>
      <sheetName val="Ut 1.1"/>
      <sheetName val="Ut 1.2"/>
      <sheetName val="Ut 1.3 p1"/>
      <sheetName val="Ut 1.3 p2"/>
      <sheetName val="Ut 1.4 p1"/>
      <sheetName val="Ut 1.4 p2"/>
      <sheetName val="Ut 1.4 p3"/>
      <sheetName val="Ut 1.5"/>
      <sheetName val="Ut 1.6 p1"/>
      <sheetName val="Ut 1.6 p2"/>
      <sheetName val="Ut 1.6 p3"/>
      <sheetName val="Ut 1.7"/>
      <sheetName val="Ut 1.7 Tot"/>
      <sheetName val="Ut 1.8"/>
      <sheetName val="Ut 1.9"/>
      <sheetName val="Ut 1.10"/>
      <sheetName val="Wy 1.1"/>
      <sheetName val="Wy 1.2"/>
      <sheetName val="Wy 1.3 p1"/>
      <sheetName val="Wy 1.3 p2"/>
      <sheetName val="Wy 1.3 p3"/>
      <sheetName val="Wy 1.4 p1"/>
      <sheetName val="Wy 1.4 p2"/>
      <sheetName val="Wy 1.4 p3"/>
      <sheetName val="Wy 1.5"/>
      <sheetName val="Wy 1.6 p1"/>
      <sheetName val="Wy 1.6 p2"/>
      <sheetName val="Wy 1.6 p3"/>
      <sheetName val="Wy 1.7 p1"/>
      <sheetName val="Wy 1.7 p2"/>
      <sheetName val="Wy 1.8 p1"/>
      <sheetName val="Wy 1.8"/>
      <sheetName val="Wy 1.9"/>
      <sheetName val="Wy 1.10"/>
      <sheetName val="Ut Storage"/>
      <sheetName val="Wy Storage"/>
      <sheetName val="Clay Basin Capacity"/>
      <sheetName val="Clay Basin Demand"/>
      <sheetName val="Ex 1.1 Data"/>
      <sheetName val="Expenses"/>
      <sheetName val="Rate Base"/>
      <sheetName val="RevRun Fcst"/>
      <sheetName val="Ut 191 Acct."/>
      <sheetName val=" Wy 191 Acct."/>
      <sheetName val="Pass-Through Model - June '10 t"/>
    </sheetNames>
    <definedNames>
      <definedName name="Home"/>
    </definedNames>
    <sheetDataSet>
      <sheetData sheetId="0">
        <row r="32">
          <cell r="F32" t="str">
            <v>Questar Gas Company</v>
          </cell>
        </row>
        <row r="33">
          <cell r="F33" t="str">
            <v>Docket No. 10-057-05</v>
          </cell>
        </row>
      </sheetData>
      <sheetData sheetId="2">
        <row r="117">
          <cell r="G117">
            <v>14.9</v>
          </cell>
        </row>
        <row r="118">
          <cell r="G118">
            <v>12.5</v>
          </cell>
        </row>
        <row r="119">
          <cell r="G119">
            <v>10.1</v>
          </cell>
        </row>
        <row r="120">
          <cell r="G120">
            <v>8.3</v>
          </cell>
        </row>
        <row r="121">
          <cell r="G121">
            <v>4.4</v>
          </cell>
        </row>
        <row r="122">
          <cell r="G122">
            <v>3.1</v>
          </cell>
        </row>
        <row r="123">
          <cell r="G123">
            <v>2</v>
          </cell>
        </row>
        <row r="124">
          <cell r="G124">
            <v>1.8</v>
          </cell>
        </row>
        <row r="125">
          <cell r="G125">
            <v>2</v>
          </cell>
        </row>
        <row r="126">
          <cell r="G126">
            <v>3.1</v>
          </cell>
        </row>
        <row r="127">
          <cell r="G127">
            <v>6.3</v>
          </cell>
        </row>
        <row r="128">
          <cell r="G128">
            <v>11.5</v>
          </cell>
        </row>
      </sheetData>
      <sheetData sheetId="4">
        <row r="86">
          <cell r="G86">
            <v>6.81419</v>
          </cell>
          <cell r="J86">
            <v>40087</v>
          </cell>
        </row>
        <row r="88">
          <cell r="G88">
            <v>7.76059</v>
          </cell>
        </row>
        <row r="90">
          <cell r="G90">
            <v>5</v>
          </cell>
        </row>
      </sheetData>
      <sheetData sheetId="32">
        <row r="10">
          <cell r="C10">
            <v>7.055250000000001</v>
          </cell>
          <cell r="F10">
            <v>8.00165</v>
          </cell>
        </row>
        <row r="12">
          <cell r="C1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7">
      <selection activeCell="C8" sqref="C8:J8"/>
    </sheetView>
  </sheetViews>
  <sheetFormatPr defaultColWidth="8.421875" defaultRowHeight="15"/>
  <cols>
    <col min="1" max="1" width="11.7109375" style="5" customWidth="1"/>
    <col min="2" max="2" width="5.00390625" style="5" customWidth="1"/>
    <col min="3" max="3" width="8.7109375" style="5" bestFit="1" customWidth="1"/>
    <col min="4" max="4" width="9.00390625" style="46" customWidth="1"/>
    <col min="5" max="5" width="10.421875" style="5" customWidth="1"/>
    <col min="6" max="6" width="14.140625" style="5" customWidth="1"/>
    <col min="7" max="7" width="3.57421875" style="5" customWidth="1"/>
    <col min="8" max="8" width="12.7109375" style="5" customWidth="1"/>
    <col min="9" max="9" width="2.8515625" style="5" customWidth="1"/>
    <col min="10" max="10" width="12.7109375" style="5" customWidth="1"/>
    <col min="11" max="11" width="2.8515625" style="5" customWidth="1"/>
    <col min="12" max="12" width="10.00390625" style="5" customWidth="1"/>
    <col min="13" max="13" width="7.57421875" style="5" customWidth="1"/>
    <col min="14" max="16384" width="8.421875" style="5" customWidth="1"/>
  </cols>
  <sheetData>
    <row r="1" spans="1:20" ht="12.75">
      <c r="A1" s="1"/>
      <c r="B1" s="1"/>
      <c r="C1" s="1" t="s">
        <v>0</v>
      </c>
      <c r="D1" s="2"/>
      <c r="E1" s="1"/>
      <c r="F1" s="1"/>
      <c r="G1" s="1"/>
      <c r="H1" s="1"/>
      <c r="I1" s="1"/>
      <c r="J1" s="1"/>
      <c r="K1" s="1"/>
      <c r="L1" s="3" t="str">
        <f>'[1]Control Panel'!$F$32</f>
        <v>Questar Gas Company</v>
      </c>
      <c r="M1" s="4"/>
      <c r="N1" s="4"/>
      <c r="O1" s="4"/>
      <c r="P1" s="4"/>
      <c r="Q1" s="4"/>
      <c r="R1" s="4"/>
      <c r="S1" s="4"/>
      <c r="T1" s="4"/>
    </row>
    <row r="2" spans="1:20" ht="12.75">
      <c r="A2" s="6"/>
      <c r="B2" s="7"/>
      <c r="C2" s="6"/>
      <c r="D2" s="2"/>
      <c r="E2" s="6"/>
      <c r="F2" s="6"/>
      <c r="G2" s="6"/>
      <c r="H2" s="6"/>
      <c r="I2" s="6"/>
      <c r="J2" s="6"/>
      <c r="K2" s="6"/>
      <c r="L2" s="8" t="str">
        <f>'[1]Control Panel'!$F$33</f>
        <v>Docket No. 10-057-05</v>
      </c>
      <c r="M2" s="4"/>
      <c r="N2" s="4"/>
      <c r="O2" s="4"/>
      <c r="P2" s="4"/>
      <c r="Q2" s="4"/>
      <c r="R2" s="4"/>
      <c r="S2" s="4"/>
      <c r="T2" s="4"/>
    </row>
    <row r="3" spans="1:20" ht="12.7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3" t="s">
        <v>1</v>
      </c>
      <c r="M3" s="4"/>
      <c r="N3" s="4"/>
      <c r="O3" s="4"/>
      <c r="P3" s="4"/>
      <c r="Q3" s="4"/>
      <c r="R3" s="4"/>
      <c r="S3" s="4"/>
      <c r="T3" s="4"/>
    </row>
    <row r="4" spans="1:20" ht="12.7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3"/>
      <c r="M4" s="4"/>
      <c r="N4" s="4"/>
      <c r="O4" s="4"/>
      <c r="P4" s="4"/>
      <c r="Q4" s="4"/>
      <c r="R4" s="4"/>
      <c r="S4" s="4"/>
      <c r="T4" s="4"/>
    </row>
    <row r="5" spans="1:20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4"/>
      <c r="Q5" s="4"/>
      <c r="R5" s="4"/>
      <c r="S5" s="4"/>
      <c r="T5" s="4"/>
    </row>
    <row r="6" spans="1:20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4"/>
    </row>
    <row r="7" spans="1:20" ht="12.75">
      <c r="A7" s="1"/>
      <c r="B7" s="1"/>
      <c r="C7" s="54" t="s">
        <v>2</v>
      </c>
      <c r="D7" s="55"/>
      <c r="E7" s="55"/>
      <c r="F7" s="55"/>
      <c r="G7" s="55"/>
      <c r="H7" s="55"/>
      <c r="I7" s="55"/>
      <c r="J7" s="55"/>
      <c r="K7" s="9"/>
      <c r="L7" s="1"/>
      <c r="M7" s="4"/>
      <c r="N7" s="4"/>
      <c r="O7" s="4"/>
      <c r="P7" s="4"/>
      <c r="Q7" s="4"/>
      <c r="R7" s="4"/>
      <c r="S7" s="4"/>
      <c r="T7" s="4"/>
    </row>
    <row r="8" spans="1:20" ht="12.75">
      <c r="A8" s="1"/>
      <c r="B8" s="1"/>
      <c r="C8" s="54" t="s">
        <v>3</v>
      </c>
      <c r="D8" s="55"/>
      <c r="E8" s="55"/>
      <c r="F8" s="55"/>
      <c r="G8" s="55"/>
      <c r="H8" s="55"/>
      <c r="I8" s="55"/>
      <c r="J8" s="55"/>
      <c r="K8" s="9"/>
      <c r="L8" s="1"/>
      <c r="M8" s="4"/>
      <c r="N8" s="4"/>
      <c r="O8" s="4"/>
      <c r="P8" s="4"/>
      <c r="Q8" s="4"/>
      <c r="R8" s="4"/>
      <c r="S8" s="4"/>
      <c r="T8" s="4"/>
    </row>
    <row r="9" spans="1:20" ht="12.75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4"/>
      <c r="N9" s="4"/>
      <c r="O9" s="4"/>
      <c r="P9" s="4"/>
      <c r="Q9" s="4"/>
      <c r="R9" s="4"/>
      <c r="S9" s="4"/>
      <c r="T9" s="4"/>
    </row>
    <row r="10" spans="1:20" ht="12.7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4"/>
      <c r="N10" s="4"/>
      <c r="O10" s="4"/>
      <c r="P10" s="4"/>
      <c r="Q10" s="4"/>
      <c r="R10" s="4"/>
      <c r="S10" s="4"/>
      <c r="T10" s="4"/>
    </row>
    <row r="11" spans="1:20" ht="12.75">
      <c r="A11" s="1"/>
      <c r="B11" s="1"/>
      <c r="C11" s="10" t="s">
        <v>4</v>
      </c>
      <c r="D11" s="10" t="s">
        <v>5</v>
      </c>
      <c r="E11" s="11" t="s">
        <v>6</v>
      </c>
      <c r="F11" s="56" t="s">
        <v>7</v>
      </c>
      <c r="G11" s="56"/>
      <c r="H11" s="56" t="s">
        <v>8</v>
      </c>
      <c r="I11" s="56"/>
      <c r="J11" s="11" t="s">
        <v>9</v>
      </c>
      <c r="K11" s="10"/>
      <c r="L11" s="1"/>
      <c r="M11" s="4"/>
      <c r="N11" s="4"/>
      <c r="O11" s="4"/>
      <c r="P11" s="4"/>
      <c r="Q11" s="4"/>
      <c r="R11" s="4"/>
      <c r="S11" s="4"/>
      <c r="T11" s="4"/>
    </row>
    <row r="12" spans="1:20" ht="19.5" customHeight="1">
      <c r="A12" s="1"/>
      <c r="B12" s="1"/>
      <c r="C12" s="1"/>
      <c r="D12" s="2"/>
      <c r="E12" s="1"/>
      <c r="F12" s="56" t="s">
        <v>10</v>
      </c>
      <c r="G12" s="57"/>
      <c r="H12" s="56" t="s">
        <v>11</v>
      </c>
      <c r="I12" s="57"/>
      <c r="J12" s="1"/>
      <c r="K12" s="1"/>
      <c r="L12" s="1"/>
      <c r="M12" s="4"/>
      <c r="N12" s="4"/>
      <c r="O12" s="4"/>
      <c r="P12" s="4"/>
      <c r="Q12" s="4"/>
      <c r="R12" s="4"/>
      <c r="S12" s="4"/>
      <c r="T12" s="4"/>
    </row>
    <row r="13" spans="1:20" s="16" customFormat="1" ht="12.75">
      <c r="A13" s="12"/>
      <c r="B13" s="12"/>
      <c r="C13" s="13" t="s">
        <v>12</v>
      </c>
      <c r="D13" s="13"/>
      <c r="E13" s="14" t="s">
        <v>13</v>
      </c>
      <c r="F13" s="47" t="s">
        <v>14</v>
      </c>
      <c r="G13" s="48"/>
      <c r="H13" s="49" t="s">
        <v>15</v>
      </c>
      <c r="I13" s="50"/>
      <c r="J13" s="12"/>
      <c r="K13" s="12"/>
      <c r="L13" s="12"/>
      <c r="M13" s="15"/>
      <c r="N13" s="15"/>
      <c r="O13" s="15"/>
      <c r="P13" s="15"/>
      <c r="Q13" s="15"/>
      <c r="R13" s="15"/>
      <c r="S13" s="15"/>
      <c r="T13" s="15"/>
    </row>
    <row r="14" spans="1:20" s="21" customFormat="1" ht="15.75" customHeight="1" thickBot="1">
      <c r="A14" s="17"/>
      <c r="B14" s="17"/>
      <c r="C14" s="18" t="s">
        <v>16</v>
      </c>
      <c r="D14" s="18" t="s">
        <v>17</v>
      </c>
      <c r="E14" s="19" t="s">
        <v>18</v>
      </c>
      <c r="F14" s="51">
        <f>'[1]Other Inputs'!J86</f>
        <v>40087</v>
      </c>
      <c r="G14" s="51"/>
      <c r="H14" s="52" t="s">
        <v>19</v>
      </c>
      <c r="I14" s="53"/>
      <c r="J14" s="19" t="s">
        <v>20</v>
      </c>
      <c r="K14" s="18"/>
      <c r="L14" s="17"/>
      <c r="M14" s="20"/>
      <c r="N14" s="20"/>
      <c r="O14" s="20"/>
      <c r="P14" s="20"/>
      <c r="Q14" s="20"/>
      <c r="R14" s="20"/>
      <c r="S14" s="20"/>
      <c r="T14" s="20"/>
    </row>
    <row r="15" spans="1:20" ht="8.25" customHeigh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4"/>
      <c r="N15" s="4"/>
      <c r="O15" s="4"/>
      <c r="P15" s="4"/>
      <c r="Q15" s="4"/>
      <c r="R15" s="4"/>
      <c r="S15" s="4"/>
      <c r="T15" s="4"/>
    </row>
    <row r="16" spans="1:20" ht="12.75">
      <c r="A16" s="1"/>
      <c r="B16" s="2">
        <v>1</v>
      </c>
      <c r="C16" s="2" t="s">
        <v>21</v>
      </c>
      <c r="D16" s="2" t="s">
        <v>22</v>
      </c>
      <c r="E16" s="22">
        <f>'[1]Monthly Inputs'!G117</f>
        <v>14.9</v>
      </c>
      <c r="F16" s="23">
        <f>ROUND((+E16*'[1]Other Inputs'!$G$88)+'[1]Other Inputs'!$G$90,2)</f>
        <v>120.63</v>
      </c>
      <c r="G16" s="23"/>
      <c r="H16" s="23">
        <f>ROUND((+E16*'[1]Ut 1.8'!$F$10)+'[1]Ut 1.8'!$C$12,2)</f>
        <v>124.22</v>
      </c>
      <c r="I16" s="23"/>
      <c r="J16" s="23">
        <f aca="true" t="shared" si="0" ref="J16:J27">H16-F16</f>
        <v>3.5900000000000034</v>
      </c>
      <c r="K16" s="23"/>
      <c r="L16" s="1"/>
      <c r="M16" s="4"/>
      <c r="N16" s="4"/>
      <c r="O16" s="4"/>
      <c r="P16" s="4"/>
      <c r="Q16" s="4"/>
      <c r="R16" s="4"/>
      <c r="S16" s="4"/>
      <c r="T16" s="4"/>
    </row>
    <row r="17" spans="1:20" ht="12.75">
      <c r="A17" s="1"/>
      <c r="B17" s="2">
        <f>B16+1</f>
        <v>2</v>
      </c>
      <c r="C17" s="1"/>
      <c r="D17" s="2" t="s">
        <v>23</v>
      </c>
      <c r="E17" s="22">
        <f>'[1]Monthly Inputs'!G118</f>
        <v>12.5</v>
      </c>
      <c r="F17" s="24">
        <f>ROUND((+E17*'[1]Other Inputs'!$G$88)+'[1]Other Inputs'!$G$90,2)</f>
        <v>102.01</v>
      </c>
      <c r="G17" s="24"/>
      <c r="H17" s="24">
        <f>ROUND((+E17*'[1]Ut 1.8'!$F$10)+'[1]Ut 1.8'!$C$12,2)</f>
        <v>105.02</v>
      </c>
      <c r="I17" s="24"/>
      <c r="J17" s="24">
        <f t="shared" si="0"/>
        <v>3.009999999999991</v>
      </c>
      <c r="K17" s="24"/>
      <c r="L17" s="1"/>
      <c r="M17" s="4"/>
      <c r="N17" s="4"/>
      <c r="O17" s="4"/>
      <c r="P17" s="4"/>
      <c r="Q17" s="4"/>
      <c r="R17" s="4"/>
      <c r="S17" s="4"/>
      <c r="T17" s="4"/>
    </row>
    <row r="18" spans="1:20" ht="12.75">
      <c r="A18" s="1"/>
      <c r="B18" s="2">
        <f aca="true" t="shared" si="1" ref="B18:B27">B17+1</f>
        <v>3</v>
      </c>
      <c r="C18" s="1"/>
      <c r="D18" s="2" t="s">
        <v>24</v>
      </c>
      <c r="E18" s="22">
        <f>'[1]Monthly Inputs'!G119</f>
        <v>10.1</v>
      </c>
      <c r="F18" s="24">
        <f>ROUND((+E18*'[1]Other Inputs'!$G$88)+'[1]Other Inputs'!$G$90,2)</f>
        <v>83.38</v>
      </c>
      <c r="G18" s="24"/>
      <c r="H18" s="24">
        <f>ROUND((+E18*'[1]Ut 1.8'!$F$10)+'[1]Ut 1.8'!$C$12,2)</f>
        <v>85.82</v>
      </c>
      <c r="I18" s="24"/>
      <c r="J18" s="24">
        <f t="shared" si="0"/>
        <v>2.4399999999999977</v>
      </c>
      <c r="K18" s="24"/>
      <c r="L18" s="1"/>
      <c r="M18" s="4"/>
      <c r="N18" s="4"/>
      <c r="O18" s="4"/>
      <c r="P18" s="4"/>
      <c r="Q18" s="4"/>
      <c r="R18" s="4"/>
      <c r="S18" s="4"/>
      <c r="T18" s="4"/>
    </row>
    <row r="19" spans="1:20" ht="12.75">
      <c r="A19" s="1"/>
      <c r="B19" s="2">
        <f t="shared" si="1"/>
        <v>4</v>
      </c>
      <c r="C19" s="1"/>
      <c r="D19" s="2" t="s">
        <v>25</v>
      </c>
      <c r="E19" s="22">
        <f>'[1]Monthly Inputs'!G120</f>
        <v>8.3</v>
      </c>
      <c r="F19" s="24">
        <f>ROUND((+E19*'[1]Other Inputs'!$G$86)+'[1]Other Inputs'!$G$90,2)</f>
        <v>61.56</v>
      </c>
      <c r="G19" s="24"/>
      <c r="H19" s="24">
        <f>ROUND((+E19*'[1]Ut 1.8'!$C$10)+'[1]Ut 1.8'!$C$12,2)</f>
        <v>63.56</v>
      </c>
      <c r="I19" s="24"/>
      <c r="J19" s="24">
        <f t="shared" si="0"/>
        <v>2</v>
      </c>
      <c r="K19" s="24"/>
      <c r="L19" s="1"/>
      <c r="M19" s="4"/>
      <c r="N19" s="4"/>
      <c r="O19" s="4"/>
      <c r="P19" s="4"/>
      <c r="Q19" s="4"/>
      <c r="R19" s="4"/>
      <c r="S19" s="4"/>
      <c r="T19" s="4"/>
    </row>
    <row r="20" spans="1:20" ht="12.75">
      <c r="A20" s="1"/>
      <c r="B20" s="2">
        <f t="shared" si="1"/>
        <v>5</v>
      </c>
      <c r="C20" s="1"/>
      <c r="D20" s="2" t="s">
        <v>26</v>
      </c>
      <c r="E20" s="22">
        <f>'[1]Monthly Inputs'!G121</f>
        <v>4.4</v>
      </c>
      <c r="F20" s="24">
        <f>ROUND((+E20*'[1]Other Inputs'!$G$86)+'[1]Other Inputs'!$G$90,2)</f>
        <v>34.98</v>
      </c>
      <c r="G20" s="24"/>
      <c r="H20" s="24">
        <f>ROUND((+E20*'[1]Ut 1.8'!$C$10)+'[1]Ut 1.8'!$C$12,2)</f>
        <v>36.04</v>
      </c>
      <c r="I20" s="24"/>
      <c r="J20" s="24">
        <f t="shared" si="0"/>
        <v>1.0600000000000023</v>
      </c>
      <c r="K20" s="24"/>
      <c r="L20" s="1"/>
      <c r="M20" s="4"/>
      <c r="N20" s="4"/>
      <c r="O20" s="4"/>
      <c r="P20" s="4"/>
      <c r="Q20" s="4"/>
      <c r="R20" s="4"/>
      <c r="S20" s="4"/>
      <c r="T20" s="4"/>
    </row>
    <row r="21" spans="1:20" ht="12.75">
      <c r="A21" s="1"/>
      <c r="B21" s="2">
        <f t="shared" si="1"/>
        <v>6</v>
      </c>
      <c r="C21" s="1"/>
      <c r="D21" s="2" t="s">
        <v>27</v>
      </c>
      <c r="E21" s="22">
        <f>'[1]Monthly Inputs'!G122</f>
        <v>3.1</v>
      </c>
      <c r="F21" s="24">
        <f>ROUND((+E21*'[1]Other Inputs'!$G$86)+'[1]Other Inputs'!$G$90,2)</f>
        <v>26.12</v>
      </c>
      <c r="G21" s="24"/>
      <c r="H21" s="24">
        <f>ROUND((+E21*'[1]Ut 1.8'!$C$10)+'[1]Ut 1.8'!$C$12,2)</f>
        <v>26.87</v>
      </c>
      <c r="I21" s="24"/>
      <c r="J21" s="24">
        <f t="shared" si="0"/>
        <v>0.75</v>
      </c>
      <c r="K21" s="24"/>
      <c r="L21" s="1"/>
      <c r="M21" s="4"/>
      <c r="N21" s="4"/>
      <c r="O21" s="4"/>
      <c r="P21" s="4"/>
      <c r="Q21" s="4"/>
      <c r="R21" s="4"/>
      <c r="S21" s="4"/>
      <c r="T21" s="4"/>
    </row>
    <row r="22" spans="1:20" ht="12.75">
      <c r="A22" s="1"/>
      <c r="B22" s="2">
        <f t="shared" si="1"/>
        <v>7</v>
      </c>
      <c r="C22" s="1"/>
      <c r="D22" s="2" t="s">
        <v>28</v>
      </c>
      <c r="E22" s="22">
        <f>'[1]Monthly Inputs'!G123</f>
        <v>2</v>
      </c>
      <c r="F22" s="24">
        <f>ROUND((+E22*'[1]Other Inputs'!$G$86)+'[1]Other Inputs'!$G$90,2)</f>
        <v>18.63</v>
      </c>
      <c r="G22" s="24"/>
      <c r="H22" s="24">
        <f>ROUND((+E22*'[1]Ut 1.8'!$C$10)+'[1]Ut 1.8'!$C$12,2)</f>
        <v>19.11</v>
      </c>
      <c r="I22" s="24"/>
      <c r="J22" s="24">
        <f t="shared" si="0"/>
        <v>0.4800000000000004</v>
      </c>
      <c r="K22" s="24"/>
      <c r="L22" s="1"/>
      <c r="M22" s="4"/>
      <c r="N22" s="4"/>
      <c r="O22" s="4"/>
      <c r="P22" s="4"/>
      <c r="Q22" s="4"/>
      <c r="R22" s="4"/>
      <c r="S22" s="4"/>
      <c r="T22" s="4"/>
    </row>
    <row r="23" spans="1:20" ht="12.75">
      <c r="A23" s="1"/>
      <c r="B23" s="2">
        <f t="shared" si="1"/>
        <v>8</v>
      </c>
      <c r="C23" s="1"/>
      <c r="D23" s="2" t="s">
        <v>29</v>
      </c>
      <c r="E23" s="22">
        <f>'[1]Monthly Inputs'!G124</f>
        <v>1.8</v>
      </c>
      <c r="F23" s="24">
        <f>ROUND((+E23*'[1]Other Inputs'!$G$86)+'[1]Other Inputs'!$G$90,2)</f>
        <v>17.27</v>
      </c>
      <c r="G23" s="24"/>
      <c r="H23" s="24">
        <f>ROUND((+E23*'[1]Ut 1.8'!$C$10)+'[1]Ut 1.8'!$C$12,2)</f>
        <v>17.7</v>
      </c>
      <c r="I23" s="24"/>
      <c r="J23" s="24">
        <f t="shared" si="0"/>
        <v>0.4299999999999997</v>
      </c>
      <c r="K23" s="24"/>
      <c r="L23" s="1"/>
      <c r="M23" s="4"/>
      <c r="N23" s="4"/>
      <c r="O23" s="4"/>
      <c r="P23" s="4"/>
      <c r="Q23" s="4"/>
      <c r="R23" s="4"/>
      <c r="S23" s="4"/>
      <c r="T23" s="4"/>
    </row>
    <row r="24" spans="1:20" ht="12.75">
      <c r="A24" s="1"/>
      <c r="B24" s="2">
        <f t="shared" si="1"/>
        <v>9</v>
      </c>
      <c r="C24" s="1"/>
      <c r="D24" s="2" t="s">
        <v>30</v>
      </c>
      <c r="E24" s="22">
        <f>'[1]Monthly Inputs'!G125</f>
        <v>2</v>
      </c>
      <c r="F24" s="24">
        <f>ROUND((+E24*'[1]Other Inputs'!$G$86)+'[1]Other Inputs'!$G$90,2)</f>
        <v>18.63</v>
      </c>
      <c r="G24" s="24"/>
      <c r="H24" s="24">
        <f>ROUND((+E24*'[1]Ut 1.8'!$C$10)+'[1]Ut 1.8'!$C$12,2)</f>
        <v>19.11</v>
      </c>
      <c r="I24" s="24"/>
      <c r="J24" s="24">
        <f t="shared" si="0"/>
        <v>0.4800000000000004</v>
      </c>
      <c r="K24" s="24"/>
      <c r="L24" s="1"/>
      <c r="M24" s="4"/>
      <c r="N24" s="4"/>
      <c r="O24" s="4"/>
      <c r="P24" s="4"/>
      <c r="Q24" s="4"/>
      <c r="R24" s="4"/>
      <c r="S24" s="4"/>
      <c r="T24" s="4"/>
    </row>
    <row r="25" spans="1:20" ht="12.75">
      <c r="A25" s="1"/>
      <c r="B25" s="2">
        <f t="shared" si="1"/>
        <v>10</v>
      </c>
      <c r="C25" s="1"/>
      <c r="D25" s="2" t="s">
        <v>31</v>
      </c>
      <c r="E25" s="22">
        <f>'[1]Monthly Inputs'!G126</f>
        <v>3.1</v>
      </c>
      <c r="F25" s="24">
        <f>ROUND((+E25*'[1]Other Inputs'!$G$86)+'[1]Other Inputs'!$G$90,2)</f>
        <v>26.12</v>
      </c>
      <c r="G25" s="24"/>
      <c r="H25" s="24">
        <f>ROUND((+E25*'[1]Ut 1.8'!$C$10)+'[1]Ut 1.8'!$C$12,2)</f>
        <v>26.87</v>
      </c>
      <c r="I25" s="24"/>
      <c r="J25" s="24">
        <f t="shared" si="0"/>
        <v>0.75</v>
      </c>
      <c r="K25" s="24"/>
      <c r="L25" s="1"/>
      <c r="M25" s="4"/>
      <c r="N25" s="4"/>
      <c r="O25" s="4"/>
      <c r="P25" s="4"/>
      <c r="Q25" s="4"/>
      <c r="R25" s="4"/>
      <c r="S25" s="4"/>
      <c r="T25" s="4"/>
    </row>
    <row r="26" spans="1:20" ht="12.75">
      <c r="A26" s="1"/>
      <c r="B26" s="2">
        <f t="shared" si="1"/>
        <v>11</v>
      </c>
      <c r="C26" s="1"/>
      <c r="D26" s="2" t="s">
        <v>32</v>
      </c>
      <c r="E26" s="22">
        <f>'[1]Monthly Inputs'!G127</f>
        <v>6.3</v>
      </c>
      <c r="F26" s="24">
        <f>ROUND((+E26*'[1]Other Inputs'!$G$88)+'[1]Other Inputs'!$G$90,2)</f>
        <v>53.89</v>
      </c>
      <c r="G26" s="24"/>
      <c r="H26" s="24">
        <f>ROUND((+E26*'[1]Ut 1.8'!$F$10)+'[1]Ut 1.8'!$C$12,2)</f>
        <v>55.41</v>
      </c>
      <c r="I26" s="24"/>
      <c r="J26" s="24">
        <f t="shared" si="0"/>
        <v>1.519999999999996</v>
      </c>
      <c r="K26" s="24"/>
      <c r="L26" s="1"/>
      <c r="M26" s="25"/>
      <c r="N26" s="25"/>
      <c r="O26" s="4"/>
      <c r="P26" s="4"/>
      <c r="Q26" s="4"/>
      <c r="R26" s="4"/>
      <c r="S26" s="4"/>
      <c r="T26" s="4"/>
    </row>
    <row r="27" spans="1:20" ht="12.75">
      <c r="A27" s="1"/>
      <c r="B27" s="2">
        <f t="shared" si="1"/>
        <v>12</v>
      </c>
      <c r="C27" s="1"/>
      <c r="D27" s="2" t="s">
        <v>33</v>
      </c>
      <c r="E27" s="22">
        <f>'[1]Monthly Inputs'!G128</f>
        <v>11.5</v>
      </c>
      <c r="F27" s="24">
        <f>ROUND((+E27*'[1]Other Inputs'!$G$88)+'[1]Other Inputs'!$G$90,2)</f>
        <v>94.25</v>
      </c>
      <c r="G27" s="24"/>
      <c r="H27" s="24">
        <f>ROUND((+E27*'[1]Ut 1.8'!$F$10)+'[1]Ut 1.8'!$C$12,2)</f>
        <v>97.02</v>
      </c>
      <c r="I27" s="24"/>
      <c r="J27" s="24">
        <f t="shared" si="0"/>
        <v>2.769999999999996</v>
      </c>
      <c r="K27" s="24"/>
      <c r="L27" s="1"/>
      <c r="M27" s="25"/>
      <c r="N27" s="25"/>
      <c r="O27" s="4"/>
      <c r="P27" s="4"/>
      <c r="Q27" s="4"/>
      <c r="R27" s="4"/>
      <c r="S27" s="4"/>
      <c r="T27" s="4"/>
    </row>
    <row r="28" spans="1:20" ht="7.5" customHeight="1" thickBot="1">
      <c r="A28" s="1"/>
      <c r="B28" s="2"/>
      <c r="C28" s="1"/>
      <c r="D28" s="2"/>
      <c r="E28" s="26"/>
      <c r="F28" s="27"/>
      <c r="G28" s="27"/>
      <c r="H28" s="27"/>
      <c r="I28" s="27"/>
      <c r="J28" s="28"/>
      <c r="K28" s="29"/>
      <c r="L28" s="1"/>
      <c r="M28" s="4"/>
      <c r="N28" s="4"/>
      <c r="O28" s="4"/>
      <c r="P28" s="4"/>
      <c r="Q28" s="4"/>
      <c r="R28" s="4"/>
      <c r="S28" s="4"/>
      <c r="T28" s="4"/>
    </row>
    <row r="29" spans="1:20" ht="7.5" customHeight="1" thickTop="1">
      <c r="A29" s="1"/>
      <c r="B29" s="2"/>
      <c r="C29" s="1"/>
      <c r="D29" s="2"/>
      <c r="E29" s="30"/>
      <c r="F29" s="31"/>
      <c r="G29" s="31"/>
      <c r="H29" s="2"/>
      <c r="I29" s="2"/>
      <c r="J29" s="31" t="s">
        <v>0</v>
      </c>
      <c r="K29" s="31"/>
      <c r="L29" s="1"/>
      <c r="M29" s="25"/>
      <c r="N29" s="25"/>
      <c r="O29" s="25"/>
      <c r="P29" s="25"/>
      <c r="Q29" s="4"/>
      <c r="R29" s="4"/>
      <c r="S29" s="4"/>
      <c r="T29" s="4"/>
    </row>
    <row r="30" spans="1:20" ht="12.75">
      <c r="A30" s="1"/>
      <c r="B30" s="2">
        <f>B27+1</f>
        <v>13</v>
      </c>
      <c r="C30" s="1"/>
      <c r="D30" s="32" t="s">
        <v>34</v>
      </c>
      <c r="E30" s="22">
        <f>SUM(E16:E27)</f>
        <v>80</v>
      </c>
      <c r="F30" s="23">
        <f>SUM(F16:F27)</f>
        <v>657.47</v>
      </c>
      <c r="G30" s="23"/>
      <c r="H30" s="23">
        <f>SUM(H16:H27)</f>
        <v>676.75</v>
      </c>
      <c r="I30" s="23"/>
      <c r="J30" s="23">
        <f>H30-F30</f>
        <v>19.279999999999973</v>
      </c>
      <c r="K30" s="23"/>
      <c r="L30" s="1"/>
      <c r="M30" s="4"/>
      <c r="N30" s="4"/>
      <c r="O30" s="33"/>
      <c r="P30" s="4"/>
      <c r="Q30" s="4"/>
      <c r="R30" s="4"/>
      <c r="S30" s="4"/>
      <c r="T30" s="4"/>
    </row>
    <row r="31" spans="1:20" ht="12.75">
      <c r="A31" s="1"/>
      <c r="B31" s="1"/>
      <c r="C31" s="1"/>
      <c r="D31" s="2"/>
      <c r="E31" s="1"/>
      <c r="F31" s="34"/>
      <c r="G31" s="34"/>
      <c r="H31" s="1"/>
      <c r="I31" s="1"/>
      <c r="J31" s="1"/>
      <c r="K31" s="1"/>
      <c r="L31" s="1"/>
      <c r="M31" s="4"/>
      <c r="N31" s="4"/>
      <c r="O31" s="33"/>
      <c r="P31" s="4"/>
      <c r="Q31" s="4"/>
      <c r="R31" s="4"/>
      <c r="S31" s="4"/>
      <c r="T31" s="4"/>
    </row>
    <row r="32" spans="1:20" ht="12.75">
      <c r="A32" s="1"/>
      <c r="B32" s="1"/>
      <c r="C32" s="1" t="s">
        <v>0</v>
      </c>
      <c r="D32" s="2"/>
      <c r="E32" s="1"/>
      <c r="F32" s="1"/>
      <c r="G32" s="1"/>
      <c r="H32" s="3" t="s">
        <v>35</v>
      </c>
      <c r="I32" s="3"/>
      <c r="J32" s="35">
        <f>ROUND(J30/F30,4)*100</f>
        <v>2.93</v>
      </c>
      <c r="K32" s="36" t="s">
        <v>36</v>
      </c>
      <c r="L32" s="37"/>
      <c r="M32" s="4"/>
      <c r="N32" s="4"/>
      <c r="O32" s="4"/>
      <c r="P32" s="4"/>
      <c r="Q32" s="4"/>
      <c r="R32" s="4"/>
      <c r="S32" s="4"/>
      <c r="T32" s="4"/>
    </row>
    <row r="33" spans="1:20" ht="12.75">
      <c r="A33" s="1"/>
      <c r="B33" s="1"/>
      <c r="C33" s="1"/>
      <c r="D33" s="2"/>
      <c r="E33" s="1"/>
      <c r="F33" s="1"/>
      <c r="G33" s="1"/>
      <c r="H33" s="1"/>
      <c r="I33" s="1"/>
      <c r="J33" s="38"/>
      <c r="K33" s="38"/>
      <c r="L33" s="1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4"/>
      <c r="C34" s="4"/>
      <c r="D34" s="3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3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3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3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3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39"/>
      <c r="B40" s="4"/>
      <c r="C40" s="4"/>
      <c r="D40" s="39"/>
      <c r="E40" s="4"/>
      <c r="F40" s="39"/>
      <c r="G40" s="39"/>
      <c r="H40" s="39"/>
      <c r="I40" s="39"/>
      <c r="J40" s="39"/>
      <c r="K40" s="39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3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3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0"/>
      <c r="B43" s="4"/>
      <c r="C43" s="4"/>
      <c r="D43" s="39"/>
      <c r="E43" s="41"/>
      <c r="F43" s="42"/>
      <c r="G43" s="42"/>
      <c r="H43" s="42"/>
      <c r="I43" s="42"/>
      <c r="J43" s="42"/>
      <c r="K43" s="42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0"/>
      <c r="B44" s="4"/>
      <c r="C44" s="4"/>
      <c r="D44" s="39"/>
      <c r="E44" s="41"/>
      <c r="F44" s="42"/>
      <c r="G44" s="42"/>
      <c r="H44" s="42"/>
      <c r="I44" s="42"/>
      <c r="J44" s="42"/>
      <c r="K44" s="42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0"/>
      <c r="B45" s="4"/>
      <c r="C45" s="4"/>
      <c r="D45" s="39"/>
      <c r="E45" s="41"/>
      <c r="F45" s="42"/>
      <c r="G45" s="42"/>
      <c r="H45" s="42"/>
      <c r="I45" s="42"/>
      <c r="J45" s="42"/>
      <c r="K45" s="42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0"/>
      <c r="B46" s="4"/>
      <c r="C46" s="4"/>
      <c r="D46" s="39"/>
      <c r="E46" s="41"/>
      <c r="F46" s="42"/>
      <c r="G46" s="42"/>
      <c r="H46" s="42"/>
      <c r="I46" s="42"/>
      <c r="J46" s="42"/>
      <c r="K46" s="42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0"/>
      <c r="B47" s="4"/>
      <c r="C47" s="4"/>
      <c r="D47" s="39"/>
      <c r="E47" s="41"/>
      <c r="F47" s="42"/>
      <c r="G47" s="42"/>
      <c r="H47" s="42"/>
      <c r="I47" s="42"/>
      <c r="J47" s="42"/>
      <c r="K47" s="42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0"/>
      <c r="B48" s="4"/>
      <c r="C48" s="4"/>
      <c r="D48" s="39"/>
      <c r="E48" s="41"/>
      <c r="F48" s="42"/>
      <c r="G48" s="42"/>
      <c r="H48" s="42"/>
      <c r="I48" s="42"/>
      <c r="J48" s="42"/>
      <c r="K48" s="42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0"/>
      <c r="B49" s="4"/>
      <c r="C49" s="4"/>
      <c r="D49" s="39"/>
      <c r="E49" s="41"/>
      <c r="F49" s="42"/>
      <c r="G49" s="42"/>
      <c r="H49" s="42"/>
      <c r="I49" s="42"/>
      <c r="J49" s="42"/>
      <c r="K49" s="42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0"/>
      <c r="B50" s="4"/>
      <c r="C50" s="4"/>
      <c r="D50" s="39"/>
      <c r="E50" s="41"/>
      <c r="F50" s="42"/>
      <c r="G50" s="42"/>
      <c r="H50" s="42"/>
      <c r="I50" s="42"/>
      <c r="J50" s="42"/>
      <c r="K50" s="42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0"/>
      <c r="B51" s="4"/>
      <c r="C51" s="4"/>
      <c r="D51" s="39"/>
      <c r="E51" s="41"/>
      <c r="F51" s="42"/>
      <c r="G51" s="42"/>
      <c r="H51" s="42"/>
      <c r="I51" s="42"/>
      <c r="J51" s="42"/>
      <c r="K51" s="42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0"/>
      <c r="B52" s="4"/>
      <c r="C52" s="4"/>
      <c r="D52" s="39"/>
      <c r="E52" s="41"/>
      <c r="F52" s="42"/>
      <c r="G52" s="42"/>
      <c r="H52" s="42"/>
      <c r="I52" s="42"/>
      <c r="J52" s="42"/>
      <c r="K52" s="42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0"/>
      <c r="B53" s="4"/>
      <c r="C53" s="4"/>
      <c r="D53" s="39"/>
      <c r="E53" s="41"/>
      <c r="F53" s="42"/>
      <c r="G53" s="42"/>
      <c r="H53" s="42"/>
      <c r="I53" s="42"/>
      <c r="J53" s="42"/>
      <c r="K53" s="42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0"/>
      <c r="B54" s="4"/>
      <c r="C54" s="4"/>
      <c r="D54" s="39"/>
      <c r="E54" s="41"/>
      <c r="F54" s="42"/>
      <c r="G54" s="42"/>
      <c r="H54" s="42"/>
      <c r="I54" s="42"/>
      <c r="J54" s="42"/>
      <c r="K54" s="42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2"/>
      <c r="B55" s="4"/>
      <c r="C55" s="4"/>
      <c r="D55" s="39"/>
      <c r="E55" s="43"/>
      <c r="F55" s="42"/>
      <c r="G55" s="42"/>
      <c r="H55" s="42"/>
      <c r="I55" s="42"/>
      <c r="J55" s="42"/>
      <c r="K55" s="42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4"/>
      <c r="B56" s="4"/>
      <c r="C56" s="4"/>
      <c r="D56" s="39"/>
      <c r="E56" s="39"/>
      <c r="F56" s="42"/>
      <c r="G56" s="42"/>
      <c r="H56" s="42"/>
      <c r="I56" s="4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0"/>
      <c r="B57" s="4"/>
      <c r="C57" s="4"/>
      <c r="D57" s="39"/>
      <c r="E57" s="45"/>
      <c r="F57" s="42"/>
      <c r="G57" s="42"/>
      <c r="H57" s="42"/>
      <c r="I57" s="42"/>
      <c r="J57" s="42"/>
      <c r="K57" s="42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4"/>
      <c r="C58" s="4"/>
      <c r="D58" s="3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4"/>
      <c r="C59" s="4"/>
      <c r="D59" s="3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4"/>
      <c r="C60" s="4"/>
      <c r="D60" s="3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4"/>
      <c r="C61" s="4"/>
      <c r="D61" s="3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4"/>
      <c r="C62" s="4"/>
      <c r="D62" s="3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4"/>
      <c r="C63" s="4"/>
      <c r="D63" s="3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4"/>
      <c r="C64" s="4"/>
      <c r="D64" s="3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4"/>
      <c r="C65" s="4"/>
      <c r="D65" s="3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3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4"/>
      <c r="C67" s="4"/>
      <c r="D67" s="3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4"/>
      <c r="B68" s="4"/>
      <c r="C68" s="4"/>
      <c r="D68" s="3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B69" s="4"/>
      <c r="C69" s="4"/>
      <c r="D69" s="3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4"/>
      <c r="B70" s="4"/>
      <c r="C70" s="4"/>
      <c r="D70" s="3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4"/>
      <c r="B71" s="4"/>
      <c r="C71" s="4"/>
      <c r="D71" s="3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4"/>
      <c r="B72" s="4"/>
      <c r="C72" s="4"/>
      <c r="D72" s="3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</sheetData>
  <sheetProtection/>
  <mergeCells count="10">
    <mergeCell ref="F12:G12"/>
    <mergeCell ref="H12:I12"/>
    <mergeCell ref="C7:J7"/>
    <mergeCell ref="C8:J8"/>
    <mergeCell ref="F11:G11"/>
    <mergeCell ref="H11:I11"/>
    <mergeCell ref="F13:G13"/>
    <mergeCell ref="H13:I13"/>
    <mergeCell ref="F14:G14"/>
    <mergeCell ref="H14:I14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dcterms:created xsi:type="dcterms:W3CDTF">1970-01-01T06:00:00Z</dcterms:created>
  <dcterms:modified xsi:type="dcterms:W3CDTF">2010-05-11T21:19:40Z</dcterms:modified>
  <cp:category> </cp:category>
  <cp:version/>
  <cp:contentType/>
  <cp:contentStatus/>
</cp:coreProperties>
</file>