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0955" windowHeight="9345" activeTab="4"/>
  </bookViews>
  <sheets>
    <sheet name="Exhibit 1.1" sheetId="1" r:id="rId1"/>
    <sheet name="Exhibit 1.1 Page 2" sheetId="2" r:id="rId2"/>
    <sheet name="Exhibit 1.2" sheetId="5" r:id="rId3"/>
    <sheet name="Exhibit 1.3" sheetId="4" r:id="rId4"/>
    <sheet name="Exhibit 1.4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P" localSheetId="2">#REF!</definedName>
    <definedName name="\P" localSheetId="3">#REF!</definedName>
    <definedName name="\P">#REF!</definedName>
    <definedName name="Actual" localSheetId="2">#REF!,#REF!,#REF!,#REF!,#REF!,#REF!</definedName>
    <definedName name="Actual">#REF!,#REF!,#REF!,#REF!,#REF!,#REF!</definedName>
    <definedName name="Adjustments">'[1]Control Panel'!$A$25:$F$78</definedName>
    <definedName name="ADV_ADJ" localSheetId="2">#REF!</definedName>
    <definedName name="ADV_ADJ">#REF!</definedName>
    <definedName name="ADV_ADJ_UT" localSheetId="2">#REF!</definedName>
    <definedName name="ADV_ADJ_UT">#REF!</definedName>
    <definedName name="ADV_ADJ_WY" localSheetId="2">#REF!</definedName>
    <definedName name="ADV_ADJ_WY">#REF!</definedName>
    <definedName name="ADVERTISECORP" localSheetId="2">#REF!</definedName>
    <definedName name="ADVERTISECORP">#REF!</definedName>
    <definedName name="ADVERTISESUMMARY" localSheetId="2">#REF!</definedName>
    <definedName name="ADVERTISESUMMARY">#REF!</definedName>
    <definedName name="ADVERTISEWP1" localSheetId="2">#REF!</definedName>
    <definedName name="ADVERTISEWP1">#REF!</definedName>
    <definedName name="ADVERTISEWP2" localSheetId="2">#REF!</definedName>
    <definedName name="ADVERTISEWP2">#REF!</definedName>
    <definedName name="ADVERTISEWP3" localSheetId="2">#REF!</definedName>
    <definedName name="ADVERTISEWP3">#REF!</definedName>
    <definedName name="ADVERTISEWP4" localSheetId="2">#REF!</definedName>
    <definedName name="ADVERTISEWP4">#REF!</definedName>
    <definedName name="Advertisingscenario">[1]Advertising!$C$10:$E$57</definedName>
    <definedName name="ADVERTISINGSUMMARY1" localSheetId="2">#REF!</definedName>
    <definedName name="ADVERTISINGSUMMARY1">#REF!</definedName>
    <definedName name="Affl_ROR_Adj" localSheetId="2">#REF!</definedName>
    <definedName name="Affl_ROR_Adj">#REF!</definedName>
    <definedName name="Affl_ROR_Adj_UT" localSheetId="2">#REF!</definedName>
    <definedName name="Affl_ROR_Adj_UT">#REF!</definedName>
    <definedName name="Affl_ROR_Adj_WY" localSheetId="2">#REF!</definedName>
    <definedName name="Affl_ROR_Adj_WY">#REF!</definedName>
    <definedName name="Aircraft">[1]AIRCRAFT!$C$12:$F$20</definedName>
    <definedName name="ALLINONE" localSheetId="2">#REF!</definedName>
    <definedName name="ALLINONE">#REF!</definedName>
    <definedName name="Alloc_Cust_Assist">'[1]COS Input'!$C$103:$V$106</definedName>
    <definedName name="Alloc_Deposits">'[1]COS Input'!$C$108:$V$111</definedName>
    <definedName name="Alloc_Dist_Throu">'[1]COS Input'!$C$78:$V$81</definedName>
    <definedName name="ALLOC_FACTORS_DATA" localSheetId="2">#REF!</definedName>
    <definedName name="ALLOC_FACTORS_DATA">#REF!</definedName>
    <definedName name="ALLOC_FACTORS_DROP" localSheetId="2">#REF!</definedName>
    <definedName name="ALLOC_FACTORS_DROP">#REF!</definedName>
    <definedName name="Alloc_Meters_Regs">'[1]COS Input'!$C$98:$V$101</definedName>
    <definedName name="Alloc_Peak_Day">'[1]COS Input'!$C$83:$V$86</definedName>
    <definedName name="Alloc_SD_Mains">'[1]COS Input'!$C$88:$V$91</definedName>
    <definedName name="Alloc_Serv_Lines">'[1]COS Input'!$C$93:$V$96</definedName>
    <definedName name="AllocationFactors" localSheetId="2">#REF!</definedName>
    <definedName name="AllocationFactors">#REF!</definedName>
    <definedName name="ALLOCATIONS">'[1]ALLOCATIONS&amp;PRETAX'!$B$6:$B$47</definedName>
    <definedName name="ANN_DEP_ADJ_GEN" localSheetId="2">#REF!</definedName>
    <definedName name="ANN_DEP_ADJ_GEN">#REF!</definedName>
    <definedName name="ANN_DEP_ADJ_PROD" localSheetId="2">#REF!</definedName>
    <definedName name="ANN_DEP_ADJ_PROD">#REF!</definedName>
    <definedName name="ANN_DEP_ADJ_UT" localSheetId="2">#REF!</definedName>
    <definedName name="ANN_DEP_ADJ_UT">#REF!</definedName>
    <definedName name="ANN_DEP_ADJ_WY" localSheetId="2">#REF!</definedName>
    <definedName name="ANN_DEP_ADJ_WY">#REF!</definedName>
    <definedName name="AVE_101_WY">'[1]Rate Base'!#REF!</definedName>
    <definedName name="AVE_105_UT">'[1]Rate Base'!#REF!</definedName>
    <definedName name="AVE_106_GEN">'[1]Rate Base'!#REF!</definedName>
    <definedName name="AVE_106_PROD">'[1]Rate Base'!#REF!</definedName>
    <definedName name="AVE_106_UT">'[1]Rate Base'!#REF!</definedName>
    <definedName name="AVE_106_WY">'[1]Rate Base'!#REF!</definedName>
    <definedName name="AVE_108_GEN">'[1]Rate Base'!#REF!</definedName>
    <definedName name="AVE_108_PROD">'[1]Rate Base'!#REF!</definedName>
    <definedName name="AVE_108_UT">'[1]Rate Base'!#REF!</definedName>
    <definedName name="AVE_108_WY">'[1]Rate Base'!#REF!</definedName>
    <definedName name="AVE_111_GEN">'[1]Rate Base'!#REF!</definedName>
    <definedName name="AVE_111_PROD">'[1]Rate Base'!#REF!</definedName>
    <definedName name="AVE_111_UT">'[1]Rate Base'!#REF!</definedName>
    <definedName name="AVE_111_WY">'[1]Rate Base'!#REF!</definedName>
    <definedName name="AVE_154_WY">'[1]Rate Base'!#REF!</definedName>
    <definedName name="AVE_1641_PROD">'[1]Rate Base'!#REF!</definedName>
    <definedName name="AVE_165_GEN">'[1]Rate Base'!#REF!</definedName>
    <definedName name="AVE_2351_UT">'[1]Rate Base'!#REF!</definedName>
    <definedName name="AVE_2351_WY">'[1]Rate Base'!#REF!</definedName>
    <definedName name="AVE_2531_GEN">'[1]Rate Base'!#REF!</definedName>
    <definedName name="AVE_255_GEN">'[1]Rate Base'!#REF!</definedName>
    <definedName name="AVE_255_PROD">'[1]Rate Base'!#REF!</definedName>
    <definedName name="AVE_255_UT">'[1]Rate Base'!#REF!</definedName>
    <definedName name="AVE_255_WY">'[1]Rate Base'!#REF!</definedName>
    <definedName name="AVE_282_GEN">'[1]Rate Base'!#REF!</definedName>
    <definedName name="AVE_282_PROD">'[1]Rate Base'!#REF!</definedName>
    <definedName name="AVE_282_UT">'[1]Rate Base'!#REF!</definedName>
    <definedName name="AVE_282_WY">'[1]Rate Base'!#REF!</definedName>
    <definedName name="AVE_2821_GEN">'[1]Rate Base'!#REF!</definedName>
    <definedName name="AVE_2821_PROD">'[1]Rate Base'!#REF!</definedName>
    <definedName name="AVE_2821_UT">'[1]Rate Base'!#REF!</definedName>
    <definedName name="AVE_2821_WY">'[1]Rate Base'!#REF!</definedName>
    <definedName name="AVE_2826_GEN">'[1]Rate Base'!#REF!</definedName>
    <definedName name="AVE_RB_101_PROD_ADJ">'[1]FILED Adjustments'!#REF!</definedName>
    <definedName name="AVE_RB_108_PROD_ADJ">'[1]FILED Adjustments'!#REF!</definedName>
    <definedName name="AVE_RB_111_PROD_ADJ">'[1]FILED Adjustments'!#REF!</definedName>
    <definedName name="AVE_SEL_ADJ_101_PROD">'[1]FILED Adjustments'!#REF!</definedName>
    <definedName name="AVE_SEL_ADJ_108_PROD">'[1]FILED Adjustments'!#REF!</definedName>
    <definedName name="AVE_SEL_ADJ_111_PROD">'[1]FILED Adjustments'!#REF!</definedName>
    <definedName name="AVE_UND_STO">'[1]Und Stor'!#REF!</definedName>
    <definedName name="AVG_154_UT">'[1]Rate Base'!#REF!</definedName>
    <definedName name="AVG_INCENTIVE">[1]Incentive!$AG$12:$AL$489</definedName>
    <definedName name="BAD_DEBT_ADJ_UT">'[1]Utah Bad Debt'!#REF!</definedName>
    <definedName name="BAD_DEBT_ADJ_WY">'[1]Utah Bad Debt'!#REF!</definedName>
    <definedName name="BadDebtScenario">'[1]Utah Bad Debt'!$C$5:$E$39</definedName>
    <definedName name="BANK_VAC" localSheetId="2">#REF!</definedName>
    <definedName name="BANK_VAC">#REF!</definedName>
    <definedName name="BANKEDVACATION">'[1]Allowed Time'!$D$8:$I$28</definedName>
    <definedName name="baseenddate">'[1]Control Panel'!#REF!</definedName>
    <definedName name="Bill_Block_FT1ETempE">'[1]Block_Out FT1(E) Temp (E)'!$A$3:$AB$600</definedName>
    <definedName name="Bill_Block_FT1ETempN">'[1]Block_Out FT1(E) Temp (N)'!$A$3:$AB$600</definedName>
    <definedName name="Bill_Block_FT1NTempE">'[1]Block_Out FT1(N) Temp(E)'!$A$3:$AB$435</definedName>
    <definedName name="Bill_Block_FT1NTempN">'[1]Block_Out FT1(N)Temp(N)'!$A$3:$AB$435</definedName>
    <definedName name="billfactors" localSheetId="2">#REF!</definedName>
    <definedName name="billfactors">#REF!</definedName>
    <definedName name="billfactorscurrent" localSheetId="2">#REF!</definedName>
    <definedName name="billfactorscurrent">#REF!</definedName>
    <definedName name="calculation">[2]Calculations!$D$6:$O$209</definedName>
    <definedName name="Calculations">[2]Calculations!$D$5:$O$209</definedName>
    <definedName name="CapStr">'[1]Capital Str'!$D$22:$L$62</definedName>
    <definedName name="CASE_ADJ_LABOR_WYO" localSheetId="2">#REF!</definedName>
    <definedName name="CASE_ADJ_LABOR_WYO">#REF!</definedName>
    <definedName name="CASE_LABOR_ADJ" localSheetId="2">#REF!</definedName>
    <definedName name="CASE_LABOR_ADJ">#REF!</definedName>
    <definedName name="CASEADJ_LABOR_UT" localSheetId="2">#REF!</definedName>
    <definedName name="CASEADJ_LABOR_UT">#REF!</definedName>
    <definedName name="CASERBSCENARIOS">'[1]Rate Base'!#REF!</definedName>
    <definedName name="CASEWCCFormula" localSheetId="2">#REF!</definedName>
    <definedName name="CASEWCCFormula">#REF!</definedName>
    <definedName name="CASEWCCNumber" localSheetId="2">#REF!</definedName>
    <definedName name="CASEWCCNumber">#REF!</definedName>
    <definedName name="CCSSUMMARY" localSheetId="2">#REF!</definedName>
    <definedName name="CCSSUMMARY">#REF!</definedName>
    <definedName name="CET">[3]CET!$A$1:$B$179</definedName>
    <definedName name="CET_PER1">[4]CRITERIA!$J$163:$Q$164</definedName>
    <definedName name="CET_PER10">[4]CRITERIA!$CM$163:$CT$164</definedName>
    <definedName name="CET_PER11">[4]CRITERIA!$CV$163:$DC$164</definedName>
    <definedName name="CET_PER12">[4]CRITERIA!$DE$163:$DL$164</definedName>
    <definedName name="CET_PER2">[4]CRITERIA!$S$163:$Z$164</definedName>
    <definedName name="CET_PER3">[4]CRITERIA!$AB$163:$AI$164</definedName>
    <definedName name="CET_PER4">[4]CRITERIA!$AK$163:$AR$164</definedName>
    <definedName name="CET_PER5">[4]CRITERIA!$AT$163:$BA$164</definedName>
    <definedName name="CET_PER6">[4]CRITERIA!$BC$163:$BJ$164</definedName>
    <definedName name="CET_PER7">[4]CRITERIA!$BL$163:$BS$164</definedName>
    <definedName name="CET_PER8">[4]CRITERIA!$BU$163:$CB$164</definedName>
    <definedName name="CET_PER9">[4]CRITERIA!$CD$163:$CK$164</definedName>
    <definedName name="CISRETIREMENT" localSheetId="2">#REF!</definedName>
    <definedName name="CISRETIREMENT">#REF!</definedName>
    <definedName name="CO_I4">[5]Criteria!$Q$26:$R$27</definedName>
    <definedName name="CO2_ADJ_UT" localSheetId="2">#REF!</definedName>
    <definedName name="CO2_ADJ_UT">#REF!</definedName>
    <definedName name="CO2_ADJ_WY" localSheetId="2">#REF!</definedName>
    <definedName name="CO2_ADJ_WY">#REF!</definedName>
    <definedName name="CO2_EXP_LIAB_UTAH" localSheetId="2">#REF!</definedName>
    <definedName name="CO2_EXP_LIAB_UTAH">#REF!</definedName>
    <definedName name="CO2_FTX_LIAB_UTAH" localSheetId="2">#REF!</definedName>
    <definedName name="CO2_FTX_LIAB_UTAH">#REF!</definedName>
    <definedName name="CO2_HOT" localSheetId="2">#REF!</definedName>
    <definedName name="CO2_HOT">#REF!</definedName>
    <definedName name="CO2_STTX_LIAB_UTAH" localSheetId="2">#REF!</definedName>
    <definedName name="CO2_STTX_LIAB_UTAH">#REF!</definedName>
    <definedName name="COI4CUSTOMERS">[6]CRITERIA!$B$685:$D$686</definedName>
    <definedName name="COI4DNG">[7]CRITERIA!$B$533:$D$534</definedName>
    <definedName name="COI4DTH">[7]CRITERIA!$B$530:$D$531</definedName>
    <definedName name="COI4GAS">[7]CRITERIA!$B$536:$D$537</definedName>
    <definedName name="COICCUSTOMERS">[6]CRITERIA!$B$699:$D$701</definedName>
    <definedName name="COICDNG">[7]CRITERIA!$B$544:$D$546</definedName>
    <definedName name="COICDTH">[7]CRITERIA!$B$540:$D$542</definedName>
    <definedName name="COICGAS">[7]CRITERIA!$B$548:$D$550</definedName>
    <definedName name="COMM_REV_CO">[1]Revenue!$F$352</definedName>
    <definedName name="COMM_REV_ID">[1]Revenue!$F$230</definedName>
    <definedName name="COMM_REV_UT">[1]Revenue!$F$201</definedName>
    <definedName name="COMM_REV_WY">[1]Revenue!$F$323</definedName>
    <definedName name="CORDAPTIX" localSheetId="2">#REF!</definedName>
    <definedName name="CORDAPTIX">#REF!</definedName>
    <definedName name="CORP_ROI" localSheetId="2">#REF!</definedName>
    <definedName name="CORP_ROI">#REF!</definedName>
    <definedName name="COSFactors" localSheetId="2">#REF!</definedName>
    <definedName name="COSFactors">#REF!</definedName>
    <definedName name="COSInput" localSheetId="2">#REF!</definedName>
    <definedName name="COSInput">#REF!</definedName>
    <definedName name="COSSummary" localSheetId="2">#REF!</definedName>
    <definedName name="COSSummary">#REF!</definedName>
    <definedName name="CostCurves">[1]Functionalization!#REF!</definedName>
    <definedName name="dblink">'[3]QUERY_FOR PIVOT'!$A$1:$H$2559</definedName>
    <definedName name="Decouple" localSheetId="2">#REF!</definedName>
    <definedName name="Decouple">#REF!</definedName>
    <definedName name="Decouple1a">'[1]Rate Base'!#REF!</definedName>
    <definedName name="Decouple4" localSheetId="2">#REF!</definedName>
    <definedName name="Decouple4">#REF!</definedName>
    <definedName name="Decouple5" localSheetId="2">#REF!</definedName>
    <definedName name="Decouple5">#REF!</definedName>
    <definedName name="Decouple6" localSheetId="2">#REF!</definedName>
    <definedName name="Decouple6">#REF!</definedName>
    <definedName name="Decouple6a" localSheetId="2">#REF!</definedName>
    <definedName name="Decouple6a">#REF!</definedName>
    <definedName name="Decouple6B" localSheetId="2">#REF!</definedName>
    <definedName name="Decouple6B">#REF!</definedName>
    <definedName name="Decouple6c" localSheetId="2">#REF!</definedName>
    <definedName name="Decouple6c">#REF!</definedName>
    <definedName name="Decouple7">[1]Incentive!#REF!</definedName>
    <definedName name="Decouple9" localSheetId="2">#REF!</definedName>
    <definedName name="Decouple9">#REF!</definedName>
    <definedName name="DEP_TAX_ADJ" localSheetId="2">#REF!</definedName>
    <definedName name="DEP_TAX_ADJ">#REF!</definedName>
    <definedName name="DEPT" localSheetId="2">#REF!</definedName>
    <definedName name="DEPT">#REF!</definedName>
    <definedName name="DON_ADJ">[1]Donations!#REF!</definedName>
    <definedName name="DONATIONSSCENARIO">[1]Donations!$G$6:$K$39</definedName>
    <definedName name="DPUORIGINAL">[1]Summaries!#REF!</definedName>
    <definedName name="DPUSUMMARY" localSheetId="2">#REF!</definedName>
    <definedName name="DPUSUMMARY">#REF!</definedName>
    <definedName name="DSM">'[1]DSM ACC ADJUSTMENTS'!$E$7:$I$20</definedName>
    <definedName name="DSM_PER1">[4]CRITERIA!$J$166:$Q$167</definedName>
    <definedName name="DSM_PER10">[4]CRITERIA!$CM$166:$CT$167</definedName>
    <definedName name="DSM_PER11">[4]CRITERIA!$CV$166:$DC$167</definedName>
    <definedName name="DSM_PER12">[4]CRITERIA!$DE$166:$DL$167</definedName>
    <definedName name="DSM_PER2">[4]CRITERIA!$S$166:$Z$167</definedName>
    <definedName name="DSM_PER3">[4]CRITERIA!$AB$166:$AI$167</definedName>
    <definedName name="DSM_PER4">[4]CRITERIA!$AK$166:$AR$167</definedName>
    <definedName name="DSM_PER5">[4]CRITERIA!$AT$166:$BA$167</definedName>
    <definedName name="DSM_PER6">[4]CRITERIA!$BC$166:$BJ$167</definedName>
    <definedName name="DSM_PER7">[4]CRITERIA!$BL$166:$BS$167</definedName>
    <definedName name="DSM_PER8">[4]CRITERIA!$BU$166:$CB$167</definedName>
    <definedName name="DSM_PER9">[4]CRITERIA!$CD$166:$CK$167</definedName>
    <definedName name="EVENT_ADJ" localSheetId="2">#REF!</definedName>
    <definedName name="EVENT_ADJ">#REF!</definedName>
    <definedName name="EVENT_ADJ_UT" localSheetId="2">#REF!</definedName>
    <definedName name="EVENT_ADJ_UT">#REF!</definedName>
    <definedName name="EVENT_ADJ_WY" localSheetId="2">#REF!</definedName>
    <definedName name="EVENT_ADJ_WY">#REF!</definedName>
    <definedName name="events">'[1]Sporting Events'!$B$7:$D$18</definedName>
    <definedName name="EXH1.7P1" localSheetId="2">#REF!</definedName>
    <definedName name="EXH1.7P1" localSheetId="3">#REF!</definedName>
    <definedName name="EXH1.7P1" localSheetId="4">'Exhibit 1.4'!$A$1:$K$26</definedName>
    <definedName name="EXH1.7P1">#REF!</definedName>
    <definedName name="EXH1.7P2" localSheetId="2">#REF!</definedName>
    <definedName name="EXH1.7P2" localSheetId="3">#REF!</definedName>
    <definedName name="EXH1.7P2">#REF!</definedName>
    <definedName name="EXH1.8P2" localSheetId="2">#REF!</definedName>
    <definedName name="EXH1.8P2" localSheetId="3">#REF!</definedName>
    <definedName name="EXH1.8P2">#REF!</definedName>
    <definedName name="EXH1.8P3" localSheetId="2">#REF!</definedName>
    <definedName name="EXH1.8P3" localSheetId="3">#REF!</definedName>
    <definedName name="EXH1.8P3">#REF!</definedName>
    <definedName name="EXH1.8P4" localSheetId="2">#REF!</definedName>
    <definedName name="EXH1.8P4" localSheetId="3">#REF!</definedName>
    <definedName name="EXH1.8P4">#REF!</definedName>
    <definedName name="EXH1.8P5" localSheetId="2">#REF!</definedName>
    <definedName name="EXH1.8P5" localSheetId="3">#REF!</definedName>
    <definedName name="EXH1.8P5">#REF!</definedName>
    <definedName name="EXPENSESCENARIO">[1]EXPENSES!$F$6:$K$583</definedName>
    <definedName name="F1_COM_UT_PER1" localSheetId="2">#REF!</definedName>
    <definedName name="F1_COM_UT_PER1">#REF!</definedName>
    <definedName name="F1_COM_UT_PER10" localSheetId="2">#REF!</definedName>
    <definedName name="F1_COM_UT_PER10">#REF!</definedName>
    <definedName name="F1_COM_UT_PER11" localSheetId="2">#REF!</definedName>
    <definedName name="F1_COM_UT_PER11">#REF!</definedName>
    <definedName name="F1_COM_UT_PER12" localSheetId="2">#REF!</definedName>
    <definedName name="F1_COM_UT_PER12">#REF!</definedName>
    <definedName name="F1_COM_UT_PER2" localSheetId="2">#REF!</definedName>
    <definedName name="F1_COM_UT_PER2">#REF!</definedName>
    <definedName name="F1_COM_UT_PER3" localSheetId="2">#REF!</definedName>
    <definedName name="F1_COM_UT_PER3">#REF!</definedName>
    <definedName name="F1_COM_UT_PER4" localSheetId="2">#REF!</definedName>
    <definedName name="F1_COM_UT_PER4">#REF!</definedName>
    <definedName name="F1_COM_UT_PER5" localSheetId="2">#REF!</definedName>
    <definedName name="F1_COM_UT_PER5">#REF!</definedName>
    <definedName name="F1_COM_UT_PER6" localSheetId="2">#REF!</definedName>
    <definedName name="F1_COM_UT_PER6">#REF!</definedName>
    <definedName name="F1_COM_UT_PER7" localSheetId="2">#REF!</definedName>
    <definedName name="F1_COM_UT_PER7">#REF!</definedName>
    <definedName name="F1_COM_UT_PER8" localSheetId="2">#REF!</definedName>
    <definedName name="F1_COM_UT_PER8">#REF!</definedName>
    <definedName name="F1_COM_UT_PER9" localSheetId="2">#REF!</definedName>
    <definedName name="F1_COM_UT_PER9">#REF!</definedName>
    <definedName name="F1_COM_WY_PER1" localSheetId="2">#REF!</definedName>
    <definedName name="F1_COM_WY_PER1">#REF!</definedName>
    <definedName name="F1_COM_WY_PER10" localSheetId="2">#REF!</definedName>
    <definedName name="F1_COM_WY_PER10">#REF!</definedName>
    <definedName name="F1_COM_WY_PER11" localSheetId="2">#REF!</definedName>
    <definedName name="F1_COM_WY_PER11">#REF!</definedName>
    <definedName name="F1_COM_WY_PER12" localSheetId="2">#REF!</definedName>
    <definedName name="F1_COM_WY_PER12">#REF!</definedName>
    <definedName name="F1_COM_WY_PER2" localSheetId="2">#REF!</definedName>
    <definedName name="F1_COM_WY_PER2">#REF!</definedName>
    <definedName name="F1_COM_WY_PER3" localSheetId="2">#REF!</definedName>
    <definedName name="F1_COM_WY_PER3">#REF!</definedName>
    <definedName name="F1_COM_WY_PER4" localSheetId="2">#REF!</definedName>
    <definedName name="F1_COM_WY_PER4">#REF!</definedName>
    <definedName name="F1_COM_WY_PER5" localSheetId="2">#REF!</definedName>
    <definedName name="F1_COM_WY_PER5">#REF!</definedName>
    <definedName name="F1_COM_WY_PER6" localSheetId="2">#REF!</definedName>
    <definedName name="F1_COM_WY_PER6">#REF!</definedName>
    <definedName name="F1_COM_WY_PER7" localSheetId="2">#REF!</definedName>
    <definedName name="F1_COM_WY_PER7">#REF!</definedName>
    <definedName name="F1_COM_WY_PER8" localSheetId="2">#REF!</definedName>
    <definedName name="F1_COM_WY_PER8">#REF!</definedName>
    <definedName name="F1_COM_WY_PER9" localSheetId="2">#REF!</definedName>
    <definedName name="F1_COM_WY_PER9">#REF!</definedName>
    <definedName name="F1_DNG_UT_PER1" localSheetId="2">#REF!</definedName>
    <definedName name="F1_DNG_UT_PER1">#REF!</definedName>
    <definedName name="F1_DNG_UT_PER10" localSheetId="2">#REF!</definedName>
    <definedName name="F1_DNG_UT_PER10">#REF!</definedName>
    <definedName name="F1_DNG_UT_PER11" localSheetId="2">#REF!</definedName>
    <definedName name="F1_DNG_UT_PER11">#REF!</definedName>
    <definedName name="F1_DNG_UT_PER12" localSheetId="2">#REF!</definedName>
    <definedName name="F1_DNG_UT_PER12">#REF!</definedName>
    <definedName name="F1_DNG_UT_PER2" localSheetId="2">#REF!</definedName>
    <definedName name="F1_DNG_UT_PER2">#REF!</definedName>
    <definedName name="F1_DNG_UT_PER3" localSheetId="2">#REF!</definedName>
    <definedName name="F1_DNG_UT_PER3">#REF!</definedName>
    <definedName name="F1_DNG_UT_PER4" localSheetId="2">#REF!</definedName>
    <definedName name="F1_DNG_UT_PER4">#REF!</definedName>
    <definedName name="F1_DNG_UT_PER5" localSheetId="2">#REF!</definedName>
    <definedName name="F1_DNG_UT_PER5">#REF!</definedName>
    <definedName name="F1_DNG_UT_PER6" localSheetId="2">#REF!</definedName>
    <definedName name="F1_DNG_UT_PER6">#REF!</definedName>
    <definedName name="F1_DNG_UT_PER7" localSheetId="2">#REF!</definedName>
    <definedName name="F1_DNG_UT_PER7">#REF!</definedName>
    <definedName name="F1_DNG_UT_PER8" localSheetId="2">#REF!</definedName>
    <definedName name="F1_DNG_UT_PER8">#REF!</definedName>
    <definedName name="F1_DNG_UT_PER9" localSheetId="2">#REF!</definedName>
    <definedName name="F1_DNG_UT_PER9">#REF!</definedName>
    <definedName name="F1_DNG_WY_PER1" localSheetId="2">#REF!</definedName>
    <definedName name="F1_DNG_WY_PER1">#REF!</definedName>
    <definedName name="F1_DNG_WY_PER10" localSheetId="2">#REF!</definedName>
    <definedName name="F1_DNG_WY_PER10">#REF!</definedName>
    <definedName name="F1_DNG_WY_PER11" localSheetId="2">#REF!</definedName>
    <definedName name="F1_DNG_WY_PER11">#REF!</definedName>
    <definedName name="F1_DNG_WY_PER12" localSheetId="2">#REF!</definedName>
    <definedName name="F1_DNG_WY_PER12">#REF!</definedName>
    <definedName name="F1_DNG_WY_PER2" localSheetId="2">#REF!</definedName>
    <definedName name="F1_DNG_WY_PER2">#REF!</definedName>
    <definedName name="F1_DNG_WY_PER3" localSheetId="2">#REF!</definedName>
    <definedName name="F1_DNG_WY_PER3">#REF!</definedName>
    <definedName name="F1_DNG_WY_PER4" localSheetId="2">#REF!</definedName>
    <definedName name="F1_DNG_WY_PER4">#REF!</definedName>
    <definedName name="F1_DNG_WY_PER5" localSheetId="2">#REF!</definedName>
    <definedName name="F1_DNG_WY_PER5">#REF!</definedName>
    <definedName name="F1_DNG_WY_PER6" localSheetId="2">#REF!</definedName>
    <definedName name="F1_DNG_WY_PER6">#REF!</definedName>
    <definedName name="F1_DNG_WY_PER7" localSheetId="2">#REF!</definedName>
    <definedName name="F1_DNG_WY_PER7">#REF!</definedName>
    <definedName name="F1_DNG_WY_PER8" localSheetId="2">#REF!</definedName>
    <definedName name="F1_DNG_WY_PER8">#REF!</definedName>
    <definedName name="F1_DNG_WY_PER9" localSheetId="2">#REF!</definedName>
    <definedName name="F1_DNG_WY_PER9">#REF!</definedName>
    <definedName name="F1_SNG_UT_PER1" localSheetId="2">#REF!</definedName>
    <definedName name="F1_SNG_UT_PER1">#REF!</definedName>
    <definedName name="F1_SNG_UT_PER10" localSheetId="2">#REF!</definedName>
    <definedName name="F1_SNG_UT_PER10">#REF!</definedName>
    <definedName name="F1_SNG_UT_PER11" localSheetId="2">#REF!</definedName>
    <definedName name="F1_SNG_UT_PER11">#REF!</definedName>
    <definedName name="F1_SNG_UT_PER12" localSheetId="2">#REF!</definedName>
    <definedName name="F1_SNG_UT_PER12">#REF!</definedName>
    <definedName name="F1_SNG_UT_PER2" localSheetId="2">#REF!</definedName>
    <definedName name="F1_SNG_UT_PER2">#REF!</definedName>
    <definedName name="F1_SNG_UT_PER3" localSheetId="2">#REF!</definedName>
    <definedName name="F1_SNG_UT_PER3">#REF!</definedName>
    <definedName name="F1_SNG_UT_PER4" localSheetId="2">#REF!</definedName>
    <definedName name="F1_SNG_UT_PER4">#REF!</definedName>
    <definedName name="F1_SNG_UT_PER5" localSheetId="2">#REF!</definedName>
    <definedName name="F1_SNG_UT_PER5">#REF!</definedName>
    <definedName name="F1_SNG_UT_PER6" localSheetId="2">#REF!</definedName>
    <definedName name="F1_SNG_UT_PER6">#REF!</definedName>
    <definedName name="F1_SNG_UT_PER7" localSheetId="2">#REF!</definedName>
    <definedName name="F1_SNG_UT_PER7">#REF!</definedName>
    <definedName name="F1_SNG_UT_PER8" localSheetId="2">#REF!</definedName>
    <definedName name="F1_SNG_UT_PER8">#REF!</definedName>
    <definedName name="F1_SNG_UT_PER9" localSheetId="2">#REF!</definedName>
    <definedName name="F1_SNG_UT_PER9">#REF!</definedName>
    <definedName name="F1_WNA_UT_PER1" localSheetId="2">#REF!</definedName>
    <definedName name="F1_WNA_UT_PER1">#REF!</definedName>
    <definedName name="F1_WNA_UT_PER10" localSheetId="2">#REF!</definedName>
    <definedName name="F1_WNA_UT_PER10">#REF!</definedName>
    <definedName name="F1_WNA_UT_PER11" localSheetId="2">#REF!</definedName>
    <definedName name="F1_WNA_UT_PER11">#REF!</definedName>
    <definedName name="F1_WNA_UT_PER12" localSheetId="2">#REF!</definedName>
    <definedName name="F1_WNA_UT_PER12">#REF!</definedName>
    <definedName name="F1_WNA_UT_PER2" localSheetId="2">#REF!</definedName>
    <definedName name="F1_WNA_UT_PER2">#REF!</definedName>
    <definedName name="F1_WNA_UT_PER3" localSheetId="2">#REF!</definedName>
    <definedName name="F1_WNA_UT_PER3">#REF!</definedName>
    <definedName name="F1_WNA_UT_PER4" localSheetId="2">#REF!</definedName>
    <definedName name="F1_WNA_UT_PER4">#REF!</definedName>
    <definedName name="F1_WNA_UT_PER5" localSheetId="2">#REF!</definedName>
    <definedName name="F1_WNA_UT_PER5">#REF!</definedName>
    <definedName name="F1_WNA_UT_PER6" localSheetId="2">#REF!</definedName>
    <definedName name="F1_WNA_UT_PER6">#REF!</definedName>
    <definedName name="F1_WNA_UT_PER7" localSheetId="2">#REF!</definedName>
    <definedName name="F1_WNA_UT_PER7">#REF!</definedName>
    <definedName name="F1_WNA_UT_PER8" localSheetId="2">#REF!</definedName>
    <definedName name="F1_WNA_UT_PER8">#REF!</definedName>
    <definedName name="F1_WNA_UT_PER9" localSheetId="2">#REF!</definedName>
    <definedName name="F1_WNA_UT_PER9">#REF!</definedName>
    <definedName name="F3_COM_UT_PER1" localSheetId="2">#REF!</definedName>
    <definedName name="F3_COM_UT_PER1">#REF!</definedName>
    <definedName name="F3_COM_UT_PER10" localSheetId="2">#REF!</definedName>
    <definedName name="F3_COM_UT_PER10">#REF!</definedName>
    <definedName name="F3_COM_UT_PER11" localSheetId="2">#REF!</definedName>
    <definedName name="F3_COM_UT_PER11">#REF!</definedName>
    <definedName name="F3_COM_UT_PER12" localSheetId="2">#REF!</definedName>
    <definedName name="F3_COM_UT_PER12">#REF!</definedName>
    <definedName name="F3_COM_UT_PER2" localSheetId="2">#REF!</definedName>
    <definedName name="F3_COM_UT_PER2">#REF!</definedName>
    <definedName name="F3_COM_UT_PER3" localSheetId="2">#REF!</definedName>
    <definedName name="F3_COM_UT_PER3">#REF!</definedName>
    <definedName name="F3_COM_UT_PER4" localSheetId="2">#REF!</definedName>
    <definedName name="F3_COM_UT_PER4">#REF!</definedName>
    <definedName name="F3_COM_UT_PER5" localSheetId="2">#REF!</definedName>
    <definedName name="F3_COM_UT_PER5">#REF!</definedName>
    <definedName name="F3_COM_UT_PER6" localSheetId="2">#REF!</definedName>
    <definedName name="F3_COM_UT_PER6">#REF!</definedName>
    <definedName name="F3_COM_UT_PER7" localSheetId="2">#REF!</definedName>
    <definedName name="F3_COM_UT_PER7">#REF!</definedName>
    <definedName name="F3_COM_UT_PER8" localSheetId="2">#REF!</definedName>
    <definedName name="F3_COM_UT_PER8">#REF!</definedName>
    <definedName name="F3_COM_UT_PER9" localSheetId="2">#REF!</definedName>
    <definedName name="F3_COM_UT_PER9">#REF!</definedName>
    <definedName name="F3_DNG_UT_PER1" localSheetId="2">#REF!</definedName>
    <definedName name="F3_DNG_UT_PER1">#REF!</definedName>
    <definedName name="F3_DNG_UT_PER10" localSheetId="2">#REF!</definedName>
    <definedName name="F3_DNG_UT_PER10">#REF!</definedName>
    <definedName name="F3_DNG_UT_PER11" localSheetId="2">#REF!</definedName>
    <definedName name="F3_DNG_UT_PER11">#REF!</definedName>
    <definedName name="F3_DNG_UT_PER12" localSheetId="2">#REF!</definedName>
    <definedName name="F3_DNG_UT_PER12">#REF!</definedName>
    <definedName name="F3_DNG_UT_PER2" localSheetId="2">#REF!</definedName>
    <definedName name="F3_DNG_UT_PER2">#REF!</definedName>
    <definedName name="F3_DNG_UT_PER3" localSheetId="2">#REF!</definedName>
    <definedName name="F3_DNG_UT_PER3">#REF!</definedName>
    <definedName name="F3_DNG_UT_PER4" localSheetId="2">#REF!</definedName>
    <definedName name="F3_DNG_UT_PER4">#REF!</definedName>
    <definedName name="F3_DNG_UT_PER5" localSheetId="2">#REF!</definedName>
    <definedName name="F3_DNG_UT_PER5">#REF!</definedName>
    <definedName name="F3_DNG_UT_PER6" localSheetId="2">#REF!</definedName>
    <definedName name="F3_DNG_UT_PER6">#REF!</definedName>
    <definedName name="F3_DNG_UT_PER7" localSheetId="2">#REF!</definedName>
    <definedName name="F3_DNG_UT_PER7">#REF!</definedName>
    <definedName name="F3_DNG_UT_PER8" localSheetId="2">#REF!</definedName>
    <definedName name="F3_DNG_UT_PER8">#REF!</definedName>
    <definedName name="F3_DNG_UT_PER9" localSheetId="2">#REF!</definedName>
    <definedName name="F3_DNG_UT_PER9">#REF!</definedName>
    <definedName name="F3_SNG_UT_PER1" localSheetId="2">#REF!</definedName>
    <definedName name="F3_SNG_UT_PER1">#REF!</definedName>
    <definedName name="F3_SNG_UT_PER10" localSheetId="2">#REF!</definedName>
    <definedName name="F3_SNG_UT_PER10">#REF!</definedName>
    <definedName name="F3_SNG_UT_PER11" localSheetId="2">#REF!</definedName>
    <definedName name="F3_SNG_UT_PER11">#REF!</definedName>
    <definedName name="F3_SNG_UT_PER12" localSheetId="2">#REF!</definedName>
    <definedName name="F3_SNG_UT_PER12">#REF!</definedName>
    <definedName name="F3_SNG_UT_PER2" localSheetId="2">#REF!</definedName>
    <definedName name="F3_SNG_UT_PER2">#REF!</definedName>
    <definedName name="F3_SNG_UT_PER3" localSheetId="2">#REF!</definedName>
    <definedName name="F3_SNG_UT_PER3">#REF!</definedName>
    <definedName name="F3_SNG_UT_PER4" localSheetId="2">#REF!</definedName>
    <definedName name="F3_SNG_UT_PER4">#REF!</definedName>
    <definedName name="F3_SNG_UT_PER5" localSheetId="2">#REF!</definedName>
    <definedName name="F3_SNG_UT_PER5">#REF!</definedName>
    <definedName name="F3_SNG_UT_PER6" localSheetId="2">#REF!</definedName>
    <definedName name="F3_SNG_UT_PER6">#REF!</definedName>
    <definedName name="F3_SNG_UT_PER7" localSheetId="2">#REF!</definedName>
    <definedName name="F3_SNG_UT_PER7">#REF!</definedName>
    <definedName name="F3_SNG_UT_PER8" localSheetId="2">#REF!</definedName>
    <definedName name="F3_SNG_UT_PER8">#REF!</definedName>
    <definedName name="F3_SNG_UT_PER9" localSheetId="2">#REF!</definedName>
    <definedName name="F3_SNG_UT_PER9">#REF!</definedName>
    <definedName name="F4_COM_UT_PER1" localSheetId="2">#REF!</definedName>
    <definedName name="F4_COM_UT_PER1">#REF!</definedName>
    <definedName name="F4_COM_UT_PER10" localSheetId="2">#REF!</definedName>
    <definedName name="F4_COM_UT_PER10">#REF!</definedName>
    <definedName name="F4_COM_UT_PER11" localSheetId="2">#REF!</definedName>
    <definedName name="F4_COM_UT_PER11">#REF!</definedName>
    <definedName name="F4_COM_UT_PER12" localSheetId="2">#REF!</definedName>
    <definedName name="F4_COM_UT_PER12">#REF!</definedName>
    <definedName name="F4_COM_UT_PER2" localSheetId="2">#REF!</definedName>
    <definedName name="F4_COM_UT_PER2">#REF!</definedName>
    <definedName name="F4_COM_UT_PER3" localSheetId="2">#REF!</definedName>
    <definedName name="F4_COM_UT_PER3">#REF!</definedName>
    <definedName name="F4_COM_UT_PER4" localSheetId="2">#REF!</definedName>
    <definedName name="F4_COM_UT_PER4">#REF!</definedName>
    <definedName name="F4_COM_UT_PER5" localSheetId="2">#REF!</definedName>
    <definedName name="F4_COM_UT_PER5">#REF!</definedName>
    <definedName name="F4_COM_UT_PER6" localSheetId="2">#REF!</definedName>
    <definedName name="F4_COM_UT_PER6">#REF!</definedName>
    <definedName name="F4_COM_UT_PER7" localSheetId="2">#REF!</definedName>
    <definedName name="F4_COM_UT_PER7">#REF!</definedName>
    <definedName name="F4_COM_UT_PER8" localSheetId="2">#REF!</definedName>
    <definedName name="F4_COM_UT_PER8">#REF!</definedName>
    <definedName name="F4_COM_UT_PER9" localSheetId="2">#REF!</definedName>
    <definedName name="F4_COM_UT_PER9">#REF!</definedName>
    <definedName name="F4_DNG_UT_PER1" localSheetId="2">#REF!</definedName>
    <definedName name="F4_DNG_UT_PER1">#REF!</definedName>
    <definedName name="F4_DNG_UT_PER10" localSheetId="2">#REF!</definedName>
    <definedName name="F4_DNG_UT_PER10">#REF!</definedName>
    <definedName name="F4_DNG_UT_PER11" localSheetId="2">#REF!</definedName>
    <definedName name="F4_DNG_UT_PER11">#REF!</definedName>
    <definedName name="F4_DNG_UT_PER12" localSheetId="2">#REF!</definedName>
    <definedName name="F4_DNG_UT_PER12">#REF!</definedName>
    <definedName name="F4_DNG_UT_PER2" localSheetId="2">#REF!</definedName>
    <definedName name="F4_DNG_UT_PER2">#REF!</definedName>
    <definedName name="F4_DNG_UT_PER3" localSheetId="2">#REF!</definedName>
    <definedName name="F4_DNG_UT_PER3">#REF!</definedName>
    <definedName name="F4_DNG_UT_PER4" localSheetId="2">#REF!</definedName>
    <definedName name="F4_DNG_UT_PER4">#REF!</definedName>
    <definedName name="F4_DNG_UT_PER5" localSheetId="2">#REF!</definedName>
    <definedName name="F4_DNG_UT_PER5">#REF!</definedName>
    <definedName name="F4_DNG_UT_PER6" localSheetId="2">#REF!</definedName>
    <definedName name="F4_DNG_UT_PER6">#REF!</definedName>
    <definedName name="F4_DNG_UT_PER7" localSheetId="2">#REF!</definedName>
    <definedName name="F4_DNG_UT_PER7">#REF!</definedName>
    <definedName name="F4_DNG_UT_PER8" localSheetId="2">#REF!</definedName>
    <definedName name="F4_DNG_UT_PER8">#REF!</definedName>
    <definedName name="F4_DNG_UT_PER9" localSheetId="2">#REF!</definedName>
    <definedName name="F4_DNG_UT_PER9">#REF!</definedName>
    <definedName name="F4_SNG_UT_PER1" localSheetId="2">#REF!</definedName>
    <definedName name="F4_SNG_UT_PER1">#REF!</definedName>
    <definedName name="F4_SNG_UT_PER10" localSheetId="2">#REF!</definedName>
    <definedName name="F4_SNG_UT_PER10">#REF!</definedName>
    <definedName name="F4_SNG_UT_PER11" localSheetId="2">#REF!</definedName>
    <definedName name="F4_SNG_UT_PER11">#REF!</definedName>
    <definedName name="F4_SNG_UT_PER12" localSheetId="2">#REF!</definedName>
    <definedName name="F4_SNG_UT_PER12">#REF!</definedName>
    <definedName name="F4_SNG_UT_PER2" localSheetId="2">#REF!</definedName>
    <definedName name="F4_SNG_UT_PER2">#REF!</definedName>
    <definedName name="F4_SNG_UT_PER3" localSheetId="2">#REF!</definedName>
    <definedName name="F4_SNG_UT_PER3">#REF!</definedName>
    <definedName name="F4_SNG_UT_PER4" localSheetId="2">#REF!</definedName>
    <definedName name="F4_SNG_UT_PER4">#REF!</definedName>
    <definedName name="F4_SNG_UT_PER5" localSheetId="2">#REF!</definedName>
    <definedName name="F4_SNG_UT_PER5">#REF!</definedName>
    <definedName name="F4_SNG_UT_PER6" localSheetId="2">#REF!</definedName>
    <definedName name="F4_SNG_UT_PER6">#REF!</definedName>
    <definedName name="F4_SNG_UT_PER7" localSheetId="2">#REF!</definedName>
    <definedName name="F4_SNG_UT_PER7">#REF!</definedName>
    <definedName name="F4_SNG_UT_PER8" localSheetId="2">#REF!</definedName>
    <definedName name="F4_SNG_UT_PER8">#REF!</definedName>
    <definedName name="F4_SNG_UT_PER9" localSheetId="2">#REF!</definedName>
    <definedName name="F4_SNG_UT_PER9">#REF!</definedName>
    <definedName name="F4_WNA_UT_PER1" localSheetId="2">#REF!</definedName>
    <definedName name="F4_WNA_UT_PER1">#REF!</definedName>
    <definedName name="F4_WNA_UT_PER10" localSheetId="2">#REF!</definedName>
    <definedName name="F4_WNA_UT_PER10">#REF!</definedName>
    <definedName name="F4_WNA_UT_PER11" localSheetId="2">#REF!</definedName>
    <definedName name="F4_WNA_UT_PER11">#REF!</definedName>
    <definedName name="F4_WNA_UT_PER12" localSheetId="2">#REF!</definedName>
    <definedName name="F4_WNA_UT_PER12">#REF!</definedName>
    <definedName name="F4_WNA_UT_PER2" localSheetId="2">#REF!</definedName>
    <definedName name="F4_WNA_UT_PER2">#REF!</definedName>
    <definedName name="F4_WNA_UT_PER3" localSheetId="2">#REF!</definedName>
    <definedName name="F4_WNA_UT_PER3">#REF!</definedName>
    <definedName name="F4_WNA_UT_PER4" localSheetId="2">#REF!</definedName>
    <definedName name="F4_WNA_UT_PER4">#REF!</definedName>
    <definedName name="F4_WNA_UT_PER5" localSheetId="2">#REF!</definedName>
    <definedName name="F4_WNA_UT_PER5">#REF!</definedName>
    <definedName name="F4_WNA_UT_PER6" localSheetId="2">#REF!</definedName>
    <definedName name="F4_WNA_UT_PER6">#REF!</definedName>
    <definedName name="F4_WNA_UT_PER7" localSheetId="2">#REF!</definedName>
    <definedName name="F4_WNA_UT_PER7">#REF!</definedName>
    <definedName name="F4_WNA_UT_PER8" localSheetId="2">#REF!</definedName>
    <definedName name="F4_WNA_UT_PER8">#REF!</definedName>
    <definedName name="F4_WNA_UT_PER9" localSheetId="2">#REF!</definedName>
    <definedName name="F4_WNA_UT_PER9">#REF!</definedName>
    <definedName name="FT1_DNG_UT_PER1" localSheetId="2">#REF!</definedName>
    <definedName name="FT1_DNG_UT_PER1">#REF!</definedName>
    <definedName name="FT1_DNG_UT_PER10" localSheetId="2">#REF!</definedName>
    <definedName name="FT1_DNG_UT_PER10">#REF!</definedName>
    <definedName name="FT1_DNG_UT_PER11" localSheetId="2">#REF!</definedName>
    <definedName name="FT1_DNG_UT_PER11">#REF!</definedName>
    <definedName name="FT1_DNG_UT_PER12" localSheetId="2">#REF!</definedName>
    <definedName name="FT1_DNG_UT_PER12">#REF!</definedName>
    <definedName name="FT1_DNG_UT_PER2" localSheetId="2">#REF!</definedName>
    <definedName name="FT1_DNG_UT_PER2">#REF!</definedName>
    <definedName name="FT1_DNG_UT_PER3" localSheetId="2">#REF!</definedName>
    <definedName name="FT1_DNG_UT_PER3">#REF!</definedName>
    <definedName name="FT1_DNG_UT_PER4" localSheetId="2">#REF!</definedName>
    <definedName name="FT1_DNG_UT_PER4">#REF!</definedName>
    <definedName name="FT1_DNG_UT_PER5" localSheetId="2">#REF!</definedName>
    <definedName name="FT1_DNG_UT_PER5">#REF!</definedName>
    <definedName name="FT1_DNG_UT_PER6" localSheetId="2">#REF!</definedName>
    <definedName name="FT1_DNG_UT_PER6">#REF!</definedName>
    <definedName name="FT1_DNG_UT_PER7" localSheetId="2">#REF!</definedName>
    <definedName name="FT1_DNG_UT_PER7">#REF!</definedName>
    <definedName name="FT1_DNG_UT_PER8" localSheetId="2">#REF!</definedName>
    <definedName name="FT1_DNG_UT_PER8">#REF!</definedName>
    <definedName name="FT1_DNG_UT_PER9" localSheetId="2">#REF!</definedName>
    <definedName name="FT1_DNG_UT_PER9">#REF!</definedName>
    <definedName name="FT2_COMM_UT_PER1">[4]CRITERIA!$J$89:$Q$90</definedName>
    <definedName name="FT2_COMM_UT_PER10">[4]CRITERIA!$CM$89:$CT$90</definedName>
    <definedName name="FT2_COMM_UT_PER11">[4]CRITERIA!$CV$89:$DC$90</definedName>
    <definedName name="FT2_COMM_UT_PER12">[4]CRITERIA!$DE$89:$DL$90</definedName>
    <definedName name="FT2_COMM_UT_PER2">[4]CRITERIA!$S$89:$Z$90</definedName>
    <definedName name="FT2_COMM_UT_PER3">[4]CRITERIA!$AB$89:$AI$90</definedName>
    <definedName name="FT2_COMM_UT_PER4">[4]CRITERIA!$AK$89:$AR$90</definedName>
    <definedName name="FT2_COMM_UT_PER5">[4]CRITERIA!$AT$89:$BA$90</definedName>
    <definedName name="FT2_COMM_UT_PER6">[4]CRITERIA!$BC$89:$BJ$90</definedName>
    <definedName name="FT2_COMM_UT_PER7">[4]CRITERIA!$BL$89:$BS$90</definedName>
    <definedName name="FT2_COMM_UT_PER8">[4]CRITERIA!$BU$89:$CB$90</definedName>
    <definedName name="FT2_COMM_UT_PER9">[4]CRITERIA!$CD$89:$CK$90</definedName>
    <definedName name="FT2_DNG_UT_PER1" localSheetId="2">#REF!</definedName>
    <definedName name="FT2_DNG_UT_PER1">#REF!</definedName>
    <definedName name="FT2_DNG_UT_PER10" localSheetId="2">#REF!</definedName>
    <definedName name="FT2_DNG_UT_PER10">#REF!</definedName>
    <definedName name="FT2_DNG_UT_PER11" localSheetId="2">#REF!</definedName>
    <definedName name="FT2_DNG_UT_PER11">#REF!</definedName>
    <definedName name="FT2_DNG_UT_PER12" localSheetId="2">#REF!</definedName>
    <definedName name="FT2_DNG_UT_PER12">#REF!</definedName>
    <definedName name="FT2_DNG_UT_PER2" localSheetId="2">#REF!</definedName>
    <definedName name="FT2_DNG_UT_PER2">#REF!</definedName>
    <definedName name="FT2_DNG_UT_PER3" localSheetId="2">#REF!</definedName>
    <definedName name="FT2_DNG_UT_PER3">#REF!</definedName>
    <definedName name="FT2_DNG_UT_PER4" localSheetId="2">#REF!</definedName>
    <definedName name="FT2_DNG_UT_PER4">#REF!</definedName>
    <definedName name="FT2_DNG_UT_PER5" localSheetId="2">#REF!</definedName>
    <definedName name="FT2_DNG_UT_PER5">#REF!</definedName>
    <definedName name="FT2_DNG_UT_PER6" localSheetId="2">#REF!</definedName>
    <definedName name="FT2_DNG_UT_PER6">#REF!</definedName>
    <definedName name="FT2_DNG_UT_PER7" localSheetId="2">#REF!</definedName>
    <definedName name="FT2_DNG_UT_PER7">#REF!</definedName>
    <definedName name="FT2_DNG_UT_PER8" localSheetId="2">#REF!</definedName>
    <definedName name="FT2_DNG_UT_PER8">#REF!</definedName>
    <definedName name="FT2_DNG_UT_PER9" localSheetId="2">#REF!</definedName>
    <definedName name="FT2_DNG_UT_PER9">#REF!</definedName>
    <definedName name="FT2RB1">'[8]Rates-Meter Categories-Charges'!$E$53</definedName>
    <definedName name="FT2RB2">'[8]Rates-Meter Categories-Charges'!$E$54</definedName>
    <definedName name="FT2RB3">'[8]Rates-Meter Categories-Charges'!$E$55</definedName>
    <definedName name="FT2RB4">'[8]Rates-Meter Categories-Charges'!$E$56</definedName>
    <definedName name="FUEL">'[1]DSM ACC ADJUSTMENTS'!#REF!</definedName>
    <definedName name="GATHER" localSheetId="2">#REF!</definedName>
    <definedName name="GATHER">#REF!</definedName>
    <definedName name="GH">'[1]Capital Str'!#REF!</definedName>
    <definedName name="GS" localSheetId="2">#REF!</definedName>
    <definedName name="GS">#REF!</definedName>
    <definedName name="GS1_COM_UT_PER1" localSheetId="2">#REF!</definedName>
    <definedName name="GS1_COM_UT_PER1">#REF!</definedName>
    <definedName name="GS1_COM_UT_PER10" localSheetId="2">#REF!</definedName>
    <definedName name="GS1_COM_UT_PER10">#REF!</definedName>
    <definedName name="GS1_COM_UT_PER11" localSheetId="2">#REF!</definedName>
    <definedName name="GS1_COM_UT_PER11">#REF!</definedName>
    <definedName name="GS1_COM_UT_PER12" localSheetId="2">#REF!</definedName>
    <definedName name="GS1_COM_UT_PER12">#REF!</definedName>
    <definedName name="GS1_COM_UT_PER2" localSheetId="2">#REF!</definedName>
    <definedName name="GS1_COM_UT_PER2">#REF!</definedName>
    <definedName name="GS1_COM_UT_PER3" localSheetId="2">#REF!</definedName>
    <definedName name="GS1_COM_UT_PER3">#REF!</definedName>
    <definedName name="GS1_COM_UT_PER4" localSheetId="2">#REF!</definedName>
    <definedName name="GS1_COM_UT_PER4">#REF!</definedName>
    <definedName name="GS1_COM_UT_PER5" localSheetId="2">#REF!</definedName>
    <definedName name="GS1_COM_UT_PER5">#REF!</definedName>
    <definedName name="GS1_COM_UT_PER6" localSheetId="2">#REF!</definedName>
    <definedName name="GS1_COM_UT_PER6">#REF!</definedName>
    <definedName name="GS1_COM_UT_PER7" localSheetId="2">#REF!</definedName>
    <definedName name="GS1_COM_UT_PER7">#REF!</definedName>
    <definedName name="GS1_COM_UT_PER8" localSheetId="2">#REF!</definedName>
    <definedName name="GS1_COM_UT_PER8">#REF!</definedName>
    <definedName name="GS1_COM_UT_PER9" localSheetId="2">#REF!</definedName>
    <definedName name="GS1_COM_UT_PER9">#REF!</definedName>
    <definedName name="GS1_COM_WY_PER1" localSheetId="2">#REF!</definedName>
    <definedName name="GS1_COM_WY_PER1">#REF!</definedName>
    <definedName name="GS1_COM_WY_PER10" localSheetId="2">#REF!</definedName>
    <definedName name="GS1_COM_WY_PER10">#REF!</definedName>
    <definedName name="GS1_COM_WY_PER11" localSheetId="2">#REF!</definedName>
    <definedName name="GS1_COM_WY_PER11">#REF!</definedName>
    <definedName name="GS1_COM_WY_PER12" localSheetId="2">#REF!</definedName>
    <definedName name="GS1_COM_WY_PER12">#REF!</definedName>
    <definedName name="GS1_COM_WY_PER2" localSheetId="2">#REF!</definedName>
    <definedName name="GS1_COM_WY_PER2">#REF!</definedName>
    <definedName name="GS1_COM_WY_PER3" localSheetId="2">#REF!</definedName>
    <definedName name="GS1_COM_WY_PER3">#REF!</definedName>
    <definedName name="GS1_COM_WY_PER4" localSheetId="2">#REF!</definedName>
    <definedName name="GS1_COM_WY_PER4">#REF!</definedName>
    <definedName name="GS1_COM_WY_PER5" localSheetId="2">#REF!</definedName>
    <definedName name="GS1_COM_WY_PER5">#REF!</definedName>
    <definedName name="GS1_COM_WY_PER6" localSheetId="2">#REF!</definedName>
    <definedName name="GS1_COM_WY_PER6">#REF!</definedName>
    <definedName name="GS1_COM_WY_PER7" localSheetId="2">#REF!</definedName>
    <definedName name="GS1_COM_WY_PER7">#REF!</definedName>
    <definedName name="GS1_COM_WY_PER8" localSheetId="2">#REF!</definedName>
    <definedName name="GS1_COM_WY_PER8">#REF!</definedName>
    <definedName name="GS1_COM_WY_PER9" localSheetId="2">#REF!</definedName>
    <definedName name="GS1_COM_WY_PER9">#REF!</definedName>
    <definedName name="GS1_DNG_UT_PER1" localSheetId="2">#REF!</definedName>
    <definedName name="GS1_DNG_UT_PER1">#REF!</definedName>
    <definedName name="GS1_DNG_UT_PER10" localSheetId="2">#REF!</definedName>
    <definedName name="GS1_DNG_UT_PER10">#REF!</definedName>
    <definedName name="GS1_DNG_UT_PER11" localSheetId="2">#REF!</definedName>
    <definedName name="GS1_DNG_UT_PER11">#REF!</definedName>
    <definedName name="GS1_DNG_UT_PER12" localSheetId="2">#REF!</definedName>
    <definedName name="GS1_DNG_UT_PER12">#REF!</definedName>
    <definedName name="GS1_DNG_UT_PER2" localSheetId="2">#REF!</definedName>
    <definedName name="GS1_DNG_UT_PER2">#REF!</definedName>
    <definedName name="GS1_DNG_UT_PER3" localSheetId="2">#REF!</definedName>
    <definedName name="GS1_DNG_UT_PER3">#REF!</definedName>
    <definedName name="GS1_DNG_UT_PER4" localSheetId="2">#REF!</definedName>
    <definedName name="GS1_DNG_UT_PER4">#REF!</definedName>
    <definedName name="GS1_DNG_UT_PER5" localSheetId="2">#REF!</definedName>
    <definedName name="GS1_DNG_UT_PER5">#REF!</definedName>
    <definedName name="GS1_DNG_UT_PER6" localSheetId="2">#REF!</definedName>
    <definedName name="GS1_DNG_UT_PER6">#REF!</definedName>
    <definedName name="GS1_DNG_UT_PER7" localSheetId="2">#REF!</definedName>
    <definedName name="GS1_DNG_UT_PER7">#REF!</definedName>
    <definedName name="GS1_DNG_UT_PER8" localSheetId="2">#REF!</definedName>
    <definedName name="GS1_DNG_UT_PER8">#REF!</definedName>
    <definedName name="GS1_DNG_UT_PER9" localSheetId="2">#REF!</definedName>
    <definedName name="GS1_DNG_UT_PER9">#REF!</definedName>
    <definedName name="GS1_DNG_WY_PER1" localSheetId="2">#REF!</definedName>
    <definedName name="GS1_DNG_WY_PER1">#REF!</definedName>
    <definedName name="GS1_DNG_WY_PER10" localSheetId="2">#REF!</definedName>
    <definedName name="GS1_DNG_WY_PER10">#REF!</definedName>
    <definedName name="GS1_DNG_WY_PER11" localSheetId="2">#REF!</definedName>
    <definedName name="GS1_DNG_WY_PER11">#REF!</definedName>
    <definedName name="GS1_DNG_WY_PER12" localSheetId="2">#REF!</definedName>
    <definedName name="GS1_DNG_WY_PER12">#REF!</definedName>
    <definedName name="GS1_DNG_WY_PER2" localSheetId="2">#REF!</definedName>
    <definedName name="GS1_DNG_WY_PER2">#REF!</definedName>
    <definedName name="GS1_DNG_WY_PER3" localSheetId="2">#REF!</definedName>
    <definedName name="GS1_DNG_WY_PER3">#REF!</definedName>
    <definedName name="GS1_DNG_WY_PER4" localSheetId="2">#REF!</definedName>
    <definedName name="GS1_DNG_WY_PER4">#REF!</definedName>
    <definedName name="GS1_DNG_WY_PER5" localSheetId="2">#REF!</definedName>
    <definedName name="GS1_DNG_WY_PER5">#REF!</definedName>
    <definedName name="GS1_DNG_WY_PER6" localSheetId="2">#REF!</definedName>
    <definedName name="GS1_DNG_WY_PER6">#REF!</definedName>
    <definedName name="GS1_DNG_WY_PER7" localSheetId="2">#REF!</definedName>
    <definedName name="GS1_DNG_WY_PER7">#REF!</definedName>
    <definedName name="GS1_DNG_WY_PER8" localSheetId="2">#REF!</definedName>
    <definedName name="GS1_DNG_WY_PER8">#REF!</definedName>
    <definedName name="GS1_DNG_WY_PER9" localSheetId="2">#REF!</definedName>
    <definedName name="GS1_DNG_WY_PER9">#REF!</definedName>
    <definedName name="GS1_SNG_UT_PER1" localSheetId="2">#REF!</definedName>
    <definedName name="GS1_SNG_UT_PER1">#REF!</definedName>
    <definedName name="GS1_SNG_UT_PER10" localSheetId="2">#REF!</definedName>
    <definedName name="GS1_SNG_UT_PER10">#REF!</definedName>
    <definedName name="GS1_SNG_UT_PER11" localSheetId="2">#REF!</definedName>
    <definedName name="GS1_SNG_UT_PER11">#REF!</definedName>
    <definedName name="GS1_SNG_UT_PER12" localSheetId="2">#REF!</definedName>
    <definedName name="GS1_SNG_UT_PER12">#REF!</definedName>
    <definedName name="GS1_SNG_UT_PER2" localSheetId="2">#REF!</definedName>
    <definedName name="GS1_SNG_UT_PER2">#REF!</definedName>
    <definedName name="GS1_SNG_UT_PER3" localSheetId="2">#REF!</definedName>
    <definedName name="GS1_SNG_UT_PER3">#REF!</definedName>
    <definedName name="GS1_SNG_UT_PER4" localSheetId="2">#REF!</definedName>
    <definedName name="GS1_SNG_UT_PER4">#REF!</definedName>
    <definedName name="GS1_SNG_UT_PER5" localSheetId="2">#REF!</definedName>
    <definedName name="GS1_SNG_UT_PER5">#REF!</definedName>
    <definedName name="GS1_SNG_UT_PER6" localSheetId="2">#REF!</definedName>
    <definedName name="GS1_SNG_UT_PER6">#REF!</definedName>
    <definedName name="GS1_SNG_UT_PER7" localSheetId="2">#REF!</definedName>
    <definedName name="GS1_SNG_UT_PER7">#REF!</definedName>
    <definedName name="GS1_SNG_UT_PER8" localSheetId="2">#REF!</definedName>
    <definedName name="GS1_SNG_UT_PER8">#REF!</definedName>
    <definedName name="GS1_SNG_UT_PER9" localSheetId="2">#REF!</definedName>
    <definedName name="GS1_SNG_UT_PER9">#REF!</definedName>
    <definedName name="GS1_WNA_UT_PER1" localSheetId="2">#REF!</definedName>
    <definedName name="GS1_WNA_UT_PER1">#REF!</definedName>
    <definedName name="GS1_WNA_UT_PER10" localSheetId="2">#REF!</definedName>
    <definedName name="GS1_WNA_UT_PER10">#REF!</definedName>
    <definedName name="GS1_WNA_UT_PER11" localSheetId="2">#REF!</definedName>
    <definedName name="GS1_WNA_UT_PER11">#REF!</definedName>
    <definedName name="GS1_WNA_UT_PER12" localSheetId="2">#REF!</definedName>
    <definedName name="GS1_WNA_UT_PER12">#REF!</definedName>
    <definedName name="GS1_WNA_UT_PER2" localSheetId="2">#REF!</definedName>
    <definedName name="GS1_WNA_UT_PER2">#REF!</definedName>
    <definedName name="GS1_WNA_UT_PER3" localSheetId="2">#REF!</definedName>
    <definedName name="GS1_WNA_UT_PER3">#REF!</definedName>
    <definedName name="GS1_WNA_UT_PER4" localSheetId="2">#REF!</definedName>
    <definedName name="GS1_WNA_UT_PER4">#REF!</definedName>
    <definedName name="GS1_WNA_UT_PER5" localSheetId="2">#REF!</definedName>
    <definedName name="GS1_WNA_UT_PER5">#REF!</definedName>
    <definedName name="GS1_WNA_UT_PER6" localSheetId="2">#REF!</definedName>
    <definedName name="GS1_WNA_UT_PER6">#REF!</definedName>
    <definedName name="GS1_WNA_UT_PER7" localSheetId="2">#REF!</definedName>
    <definedName name="GS1_WNA_UT_PER7">#REF!</definedName>
    <definedName name="GS1_WNA_UT_PER8" localSheetId="2">#REF!</definedName>
    <definedName name="GS1_WNA_UT_PER8">#REF!</definedName>
    <definedName name="GS1_WNA_UT_PER9" localSheetId="2">#REF!</definedName>
    <definedName name="GS1_WNA_UT_PER9">#REF!</definedName>
    <definedName name="GS1_WNA_WY_PER1" localSheetId="2">#REF!</definedName>
    <definedName name="GS1_WNA_WY_PER1">#REF!</definedName>
    <definedName name="GS1_WNA_WY_PER10" localSheetId="2">#REF!</definedName>
    <definedName name="GS1_WNA_WY_PER10">#REF!</definedName>
    <definedName name="GS1_WNA_WY_PER11" localSheetId="2">#REF!</definedName>
    <definedName name="GS1_WNA_WY_PER11">#REF!</definedName>
    <definedName name="GS1_WNA_WY_PER12" localSheetId="2">#REF!</definedName>
    <definedName name="GS1_WNA_WY_PER12">#REF!</definedName>
    <definedName name="GS1_WNA_WY_PER2" localSheetId="2">#REF!</definedName>
    <definedName name="GS1_WNA_WY_PER2">#REF!</definedName>
    <definedName name="GS1_WNA_WY_PER3" localSheetId="2">#REF!</definedName>
    <definedName name="GS1_WNA_WY_PER3">#REF!</definedName>
    <definedName name="GS1_WNA_WY_PER4" localSheetId="2">#REF!</definedName>
    <definedName name="GS1_WNA_WY_PER4">#REF!</definedName>
    <definedName name="GS1_WNA_WY_PER5" localSheetId="2">#REF!</definedName>
    <definedName name="GS1_WNA_WY_PER5">#REF!</definedName>
    <definedName name="GS1_WNA_WY_PER6" localSheetId="2">#REF!</definedName>
    <definedName name="GS1_WNA_WY_PER6">#REF!</definedName>
    <definedName name="GS1_WNA_WY_PER7" localSheetId="2">#REF!</definedName>
    <definedName name="GS1_WNA_WY_PER7">#REF!</definedName>
    <definedName name="GS1_WNA_WY_PER8" localSheetId="2">#REF!</definedName>
    <definedName name="GS1_WNA_WY_PER8">#REF!</definedName>
    <definedName name="GS1_WNA_WY_PER9" localSheetId="2">#REF!</definedName>
    <definedName name="GS1_WNA_WY_PER9">#REF!</definedName>
    <definedName name="GSS_COM_UT_PER1" localSheetId="2">#REF!</definedName>
    <definedName name="GSS_COM_UT_PER1">#REF!</definedName>
    <definedName name="GSS_COM_UT_PER10" localSheetId="2">#REF!</definedName>
    <definedName name="GSS_COM_UT_PER10">#REF!</definedName>
    <definedName name="GSS_COM_UT_PER11" localSheetId="2">#REF!</definedName>
    <definedName name="GSS_COM_UT_PER11">#REF!</definedName>
    <definedName name="GSS_COM_UT_PER12" localSheetId="2">#REF!</definedName>
    <definedName name="GSS_COM_UT_PER12">#REF!</definedName>
    <definedName name="GSS_COM_UT_PER2" localSheetId="2">#REF!</definedName>
    <definedName name="GSS_COM_UT_PER2">#REF!</definedName>
    <definedName name="GSS_COM_UT_PER3" localSheetId="2">#REF!</definedName>
    <definedName name="GSS_COM_UT_PER3">#REF!</definedName>
    <definedName name="GSS_COM_UT_PER4" localSheetId="2">#REF!</definedName>
    <definedName name="GSS_COM_UT_PER4">#REF!</definedName>
    <definedName name="GSS_COM_UT_PER5" localSheetId="2">#REF!</definedName>
    <definedName name="GSS_COM_UT_PER5">#REF!</definedName>
    <definedName name="GSS_COM_UT_PER6" localSheetId="2">#REF!</definedName>
    <definedName name="GSS_COM_UT_PER6">#REF!</definedName>
    <definedName name="GSS_COM_UT_PER7" localSheetId="2">#REF!</definedName>
    <definedName name="GSS_COM_UT_PER7">#REF!</definedName>
    <definedName name="GSS_COM_UT_PER8" localSheetId="2">#REF!</definedName>
    <definedName name="GSS_COM_UT_PER8">#REF!</definedName>
    <definedName name="GSS_COM_UT_PER9" localSheetId="2">#REF!</definedName>
    <definedName name="GSS_COM_UT_PER9">#REF!</definedName>
    <definedName name="GSS_COM_WY_PER1" localSheetId="2">#REF!</definedName>
    <definedName name="GSS_COM_WY_PER1">#REF!</definedName>
    <definedName name="GSS_COM_WY_PER10" localSheetId="2">#REF!</definedName>
    <definedName name="GSS_COM_WY_PER10">#REF!</definedName>
    <definedName name="GSS_COM_WY_PER11" localSheetId="2">#REF!</definedName>
    <definedName name="GSS_COM_WY_PER11">#REF!</definedName>
    <definedName name="GSS_COM_WY_PER12" localSheetId="2">#REF!</definedName>
    <definedName name="GSS_COM_WY_PER12">#REF!</definedName>
    <definedName name="GSS_COM_WY_PER2" localSheetId="2">#REF!</definedName>
    <definedName name="GSS_COM_WY_PER2">#REF!</definedName>
    <definedName name="GSS_COM_WY_PER3" localSheetId="2">#REF!</definedName>
    <definedName name="GSS_COM_WY_PER3">#REF!</definedName>
    <definedName name="GSS_COM_WY_PER4" localSheetId="2">#REF!</definedName>
    <definedName name="GSS_COM_WY_PER4">#REF!</definedName>
    <definedName name="GSS_COM_WY_PER5" localSheetId="2">#REF!</definedName>
    <definedName name="GSS_COM_WY_PER5">#REF!</definedName>
    <definedName name="GSS_COM_WY_PER6" localSheetId="2">#REF!</definedName>
    <definedName name="GSS_COM_WY_PER6">#REF!</definedName>
    <definedName name="GSS_COM_WY_PER7" localSheetId="2">#REF!</definedName>
    <definedName name="GSS_COM_WY_PER7">#REF!</definedName>
    <definedName name="GSS_COM_WY_PER8" localSheetId="2">#REF!</definedName>
    <definedName name="GSS_COM_WY_PER8">#REF!</definedName>
    <definedName name="GSS_COM_WY_PER9" localSheetId="2">#REF!</definedName>
    <definedName name="GSS_COM_WY_PER9">#REF!</definedName>
    <definedName name="GSS_DNG_UT_PER1" localSheetId="2">#REF!</definedName>
    <definedName name="GSS_DNG_UT_PER1">#REF!</definedName>
    <definedName name="GSS_DNG_UT_PER10" localSheetId="2">#REF!</definedName>
    <definedName name="GSS_DNG_UT_PER10">#REF!</definedName>
    <definedName name="GSS_DNG_UT_PER11" localSheetId="2">#REF!</definedName>
    <definedName name="GSS_DNG_UT_PER11">#REF!</definedName>
    <definedName name="GSS_DNG_UT_PER12" localSheetId="2">#REF!</definedName>
    <definedName name="GSS_DNG_UT_PER12">#REF!</definedName>
    <definedName name="GSS_DNG_UT_PER2" localSheetId="2">#REF!</definedName>
    <definedName name="GSS_DNG_UT_PER2">#REF!</definedName>
    <definedName name="GSS_DNG_UT_PER3" localSheetId="2">#REF!</definedName>
    <definedName name="GSS_DNG_UT_PER3">#REF!</definedName>
    <definedName name="GSS_DNG_UT_PER4" localSheetId="2">#REF!</definedName>
    <definedName name="GSS_DNG_UT_PER4">#REF!</definedName>
    <definedName name="GSS_DNG_UT_PER5" localSheetId="2">#REF!</definedName>
    <definedName name="GSS_DNG_UT_PER5">#REF!</definedName>
    <definedName name="GSS_DNG_UT_PER6" localSheetId="2">#REF!</definedName>
    <definedName name="GSS_DNG_UT_PER6">#REF!</definedName>
    <definedName name="GSS_DNG_UT_PER7" localSheetId="2">#REF!</definedName>
    <definedName name="GSS_DNG_UT_PER7">#REF!</definedName>
    <definedName name="GSS_DNG_UT_PER8" localSheetId="2">#REF!</definedName>
    <definedName name="GSS_DNG_UT_PER8">#REF!</definedName>
    <definedName name="GSS_DNG_UT_PER9" localSheetId="2">#REF!</definedName>
    <definedName name="GSS_DNG_UT_PER9">#REF!</definedName>
    <definedName name="GSS_DNG_WY_PER1" localSheetId="2">#REF!</definedName>
    <definedName name="GSS_DNG_WY_PER1">#REF!</definedName>
    <definedName name="GSS_DNG_WY_PER10" localSheetId="2">#REF!</definedName>
    <definedName name="GSS_DNG_WY_PER10">#REF!</definedName>
    <definedName name="GSS_DNG_WY_PER11" localSheetId="2">#REF!</definedName>
    <definedName name="GSS_DNG_WY_PER11">#REF!</definedName>
    <definedName name="GSS_DNG_WY_PER12" localSheetId="2">#REF!</definedName>
    <definedName name="GSS_DNG_WY_PER12">#REF!</definedName>
    <definedName name="GSS_DNG_WY_PER2" localSheetId="2">#REF!</definedName>
    <definedName name="GSS_DNG_WY_PER2">#REF!</definedName>
    <definedName name="GSS_DNG_WY_PER3" localSheetId="2">#REF!</definedName>
    <definedName name="GSS_DNG_WY_PER3">#REF!</definedName>
    <definedName name="GSS_DNG_WY_PER4" localSheetId="2">#REF!</definedName>
    <definedName name="GSS_DNG_WY_PER4">#REF!</definedName>
    <definedName name="GSS_DNG_WY_PER5" localSheetId="2">#REF!</definedName>
    <definedName name="GSS_DNG_WY_PER5">#REF!</definedName>
    <definedName name="GSS_DNG_WY_PER6" localSheetId="2">#REF!</definedName>
    <definedName name="GSS_DNG_WY_PER6">#REF!</definedName>
    <definedName name="GSS_DNG_WY_PER7" localSheetId="2">#REF!</definedName>
    <definedName name="GSS_DNG_WY_PER7">#REF!</definedName>
    <definedName name="GSS_DNG_WY_PER8" localSheetId="2">#REF!</definedName>
    <definedName name="GSS_DNG_WY_PER8">#REF!</definedName>
    <definedName name="GSS_DNG_WY_PER9" localSheetId="2">#REF!</definedName>
    <definedName name="GSS_DNG_WY_PER9">#REF!</definedName>
    <definedName name="GSS_SNG_UT_PER1" localSheetId="2">#REF!</definedName>
    <definedName name="GSS_SNG_UT_PER1">#REF!</definedName>
    <definedName name="GSS_SNG_UT_PER10" localSheetId="2">#REF!</definedName>
    <definedName name="GSS_SNG_UT_PER10">#REF!</definedName>
    <definedName name="GSS_SNG_UT_PER11" localSheetId="2">#REF!</definedName>
    <definedName name="GSS_SNG_UT_PER11">#REF!</definedName>
    <definedName name="GSS_SNG_UT_PER12" localSheetId="2">#REF!</definedName>
    <definedName name="GSS_SNG_UT_PER12">#REF!</definedName>
    <definedName name="GSS_SNG_UT_PER2" localSheetId="2">#REF!</definedName>
    <definedName name="GSS_SNG_UT_PER2">#REF!</definedName>
    <definedName name="GSS_SNG_UT_PER3" localSheetId="2">#REF!</definedName>
    <definedName name="GSS_SNG_UT_PER3">#REF!</definedName>
    <definedName name="GSS_SNG_UT_PER4" localSheetId="2">#REF!</definedName>
    <definedName name="GSS_SNG_UT_PER4">#REF!</definedName>
    <definedName name="GSS_SNG_UT_PER5" localSheetId="2">#REF!</definedName>
    <definedName name="GSS_SNG_UT_PER5">#REF!</definedName>
    <definedName name="GSS_SNG_UT_PER6" localSheetId="2">#REF!</definedName>
    <definedName name="GSS_SNG_UT_PER6">#REF!</definedName>
    <definedName name="GSS_SNG_UT_PER7" localSheetId="2">#REF!</definedName>
    <definedName name="GSS_SNG_UT_PER7">#REF!</definedName>
    <definedName name="GSS_SNG_UT_PER8" localSheetId="2">#REF!</definedName>
    <definedName name="GSS_SNG_UT_PER8">#REF!</definedName>
    <definedName name="GSS_SNG_UT_PER9" localSheetId="2">#REF!</definedName>
    <definedName name="GSS_SNG_UT_PER9">#REF!</definedName>
    <definedName name="GSS_WNA_UT_PER1" localSheetId="2">#REF!</definedName>
    <definedName name="GSS_WNA_UT_PER1">#REF!</definedName>
    <definedName name="GSS_WNA_UT_PER10" localSheetId="2">#REF!</definedName>
    <definedName name="GSS_WNA_UT_PER10">#REF!</definedName>
    <definedName name="GSS_WNA_UT_PER11" localSheetId="2">#REF!</definedName>
    <definedName name="GSS_WNA_UT_PER11">#REF!</definedName>
    <definedName name="GSS_WNA_UT_PER12" localSheetId="2">#REF!</definedName>
    <definedName name="GSS_WNA_UT_PER12">#REF!</definedName>
    <definedName name="GSS_WNA_UT_PER2" localSheetId="2">#REF!</definedName>
    <definedName name="GSS_WNA_UT_PER2">#REF!</definedName>
    <definedName name="GSS_WNA_UT_PER3" localSheetId="2">#REF!</definedName>
    <definedName name="GSS_WNA_UT_PER3">#REF!</definedName>
    <definedName name="GSS_WNA_UT_PER4" localSheetId="2">#REF!</definedName>
    <definedName name="GSS_WNA_UT_PER4">#REF!</definedName>
    <definedName name="GSS_WNA_UT_PER5" localSheetId="2">#REF!</definedName>
    <definedName name="GSS_WNA_UT_PER5">#REF!</definedName>
    <definedName name="GSS_WNA_UT_PER6" localSheetId="2">#REF!</definedName>
    <definedName name="GSS_WNA_UT_PER6">#REF!</definedName>
    <definedName name="GSS_WNA_UT_PER7" localSheetId="2">#REF!</definedName>
    <definedName name="GSS_WNA_UT_PER7">#REF!</definedName>
    <definedName name="GSS_WNA_UT_PER8" localSheetId="2">#REF!</definedName>
    <definedName name="GSS_WNA_UT_PER8">#REF!</definedName>
    <definedName name="GSS_WNA_UT_PER9" localSheetId="2">#REF!</definedName>
    <definedName name="GSS_WNA_UT_PER9">#REF!</definedName>
    <definedName name="GSW_WNA_PER1">[4]CRITERIA!$J$135:$Q$136</definedName>
    <definedName name="GSW_WNA_PER10">[4]CRITERIA!$CM$135:$CT$136</definedName>
    <definedName name="GSW_WNA_PER11">[4]CRITERIA!$CV$135:$DC$136</definedName>
    <definedName name="GSW_WNA_PER12">[4]CRITERIA!$DE$135:$DL$136</definedName>
    <definedName name="GSW_WNA_PER2">[4]CRITERIA!$S$135:$Z$136</definedName>
    <definedName name="GSW_WNA_PER3">[4]CRITERIA!$AB$135:$AI$136</definedName>
    <definedName name="GSW_WNA_PER4">[4]CRITERIA!$AK$135:$AR$136</definedName>
    <definedName name="GSW_WNA_PER5">[4]CRITERIA!$AT$135:$BA$136</definedName>
    <definedName name="GSW_WNA_PER6">[4]CRITERIA!$BC$135:$BJ$136</definedName>
    <definedName name="GSW_WNA_PER7">[4]CRITERIA!$BL$135:$BS$136</definedName>
    <definedName name="GSW_WNA_PER8">[4]CRITERIA!$BU$135:$CB$136</definedName>
    <definedName name="GSW_WNA_PER9">[4]CRITERIA!$CD$135:$CK$136</definedName>
    <definedName name="GTI_ADJ" localSheetId="2">#REF!</definedName>
    <definedName name="GTI_ADJ">#REF!</definedName>
    <definedName name="GTI_ADJ_UT" localSheetId="2">#REF!</definedName>
    <definedName name="GTI_ADJ_UT">#REF!</definedName>
    <definedName name="GTI_ADJ_WY" localSheetId="2">#REF!</definedName>
    <definedName name="GTI_ADJ_WY">#REF!</definedName>
    <definedName name="HIST_101_PROD">'[1]Rate Base'!#REF!</definedName>
    <definedName name="HIST_108_PROD">'[1]Rate Base'!#REF!</definedName>
    <definedName name="HIST_111_PROD">'[1]Rate Base'!#REF!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Home">'[1]Control Panel'!#REF!</definedName>
    <definedName name="I2_COM_UT_PER1" localSheetId="2">#REF!</definedName>
    <definedName name="I2_COM_UT_PER1">#REF!</definedName>
    <definedName name="I2_COM_UT_PER10" localSheetId="2">#REF!</definedName>
    <definedName name="I2_COM_UT_PER10">#REF!</definedName>
    <definedName name="I2_COM_UT_PER11" localSheetId="2">#REF!</definedName>
    <definedName name="I2_COM_UT_PER11">#REF!</definedName>
    <definedName name="I2_COM_UT_PER12" localSheetId="2">#REF!</definedName>
    <definedName name="I2_COM_UT_PER12">#REF!</definedName>
    <definedName name="I2_COM_UT_PER2" localSheetId="2">#REF!</definedName>
    <definedName name="I2_COM_UT_PER2">#REF!</definedName>
    <definedName name="I2_COM_UT_PER3" localSheetId="2">#REF!</definedName>
    <definedName name="I2_COM_UT_PER3">#REF!</definedName>
    <definedName name="I2_COM_UT_PER4" localSheetId="2">#REF!</definedName>
    <definedName name="I2_COM_UT_PER4">#REF!</definedName>
    <definedName name="I2_COM_UT_PER5" localSheetId="2">#REF!</definedName>
    <definedName name="I2_COM_UT_PER5">#REF!</definedName>
    <definedName name="I2_COM_UT_PER6" localSheetId="2">#REF!</definedName>
    <definedName name="I2_COM_UT_PER6">#REF!</definedName>
    <definedName name="I2_COM_UT_PER7" localSheetId="2">#REF!</definedName>
    <definedName name="I2_COM_UT_PER7">#REF!</definedName>
    <definedName name="I2_COM_UT_PER8" localSheetId="2">#REF!</definedName>
    <definedName name="I2_COM_UT_PER8">#REF!</definedName>
    <definedName name="I2_COM_UT_PER9" localSheetId="2">#REF!</definedName>
    <definedName name="I2_COM_UT_PER9">#REF!</definedName>
    <definedName name="I2_DNG_UT_PER1" localSheetId="2">#REF!</definedName>
    <definedName name="I2_DNG_UT_PER1">#REF!</definedName>
    <definedName name="I2_DNG_UT_PER10" localSheetId="2">#REF!</definedName>
    <definedName name="I2_DNG_UT_PER10">#REF!</definedName>
    <definedName name="I2_DNG_UT_PER11" localSheetId="2">#REF!</definedName>
    <definedName name="I2_DNG_UT_PER11">#REF!</definedName>
    <definedName name="I2_DNG_UT_PER12" localSheetId="2">#REF!</definedName>
    <definedName name="I2_DNG_UT_PER12">#REF!</definedName>
    <definedName name="I2_DNG_UT_PER2" localSheetId="2">#REF!</definedName>
    <definedName name="I2_DNG_UT_PER2">#REF!</definedName>
    <definedName name="I2_DNG_UT_PER3" localSheetId="2">#REF!</definedName>
    <definedName name="I2_DNG_UT_PER3">#REF!</definedName>
    <definedName name="I2_DNG_UT_PER4" localSheetId="2">#REF!</definedName>
    <definedName name="I2_DNG_UT_PER4">#REF!</definedName>
    <definedName name="I2_DNG_UT_PER5" localSheetId="2">#REF!</definedName>
    <definedName name="I2_DNG_UT_PER5">#REF!</definedName>
    <definedName name="I2_DNG_UT_PER6" localSheetId="2">#REF!</definedName>
    <definedName name="I2_DNG_UT_PER6">#REF!</definedName>
    <definedName name="I2_DNG_UT_PER7" localSheetId="2">#REF!</definedName>
    <definedName name="I2_DNG_UT_PER7">#REF!</definedName>
    <definedName name="I2_DNG_UT_PER8" localSheetId="2">#REF!</definedName>
    <definedName name="I2_DNG_UT_PER8">#REF!</definedName>
    <definedName name="I2_DNG_UT_PER9" localSheetId="2">#REF!</definedName>
    <definedName name="I2_DNG_UT_PER9">#REF!</definedName>
    <definedName name="I2_SNG_UT_PER1" localSheetId="2">#REF!</definedName>
    <definedName name="I2_SNG_UT_PER1">#REF!</definedName>
    <definedName name="I2_SNG_UT_PER10" localSheetId="2">#REF!</definedName>
    <definedName name="I2_SNG_UT_PER10">#REF!</definedName>
    <definedName name="I2_SNG_UT_PER11" localSheetId="2">#REF!</definedName>
    <definedName name="I2_SNG_UT_PER11">#REF!</definedName>
    <definedName name="I2_SNG_UT_PER12" localSheetId="2">#REF!</definedName>
    <definedName name="I2_SNG_UT_PER12">#REF!</definedName>
    <definedName name="I2_SNG_UT_PER2" localSheetId="2">#REF!</definedName>
    <definedName name="I2_SNG_UT_PER2">#REF!</definedName>
    <definedName name="I2_SNG_UT_PER3" localSheetId="2">#REF!</definedName>
    <definedName name="I2_SNG_UT_PER3">#REF!</definedName>
    <definedName name="I2_SNG_UT_PER4" localSheetId="2">#REF!</definedName>
    <definedName name="I2_SNG_UT_PER4">#REF!</definedName>
    <definedName name="I2_SNG_UT_PER5" localSheetId="2">#REF!</definedName>
    <definedName name="I2_SNG_UT_PER5">#REF!</definedName>
    <definedName name="I2_SNG_UT_PER6" localSheetId="2">#REF!</definedName>
    <definedName name="I2_SNG_UT_PER6">#REF!</definedName>
    <definedName name="I2_SNG_UT_PER7" localSheetId="2">#REF!</definedName>
    <definedName name="I2_SNG_UT_PER7">#REF!</definedName>
    <definedName name="I2_SNG_UT_PER8" localSheetId="2">#REF!</definedName>
    <definedName name="I2_SNG_UT_PER8">#REF!</definedName>
    <definedName name="I2_SNG_UT_PER9" localSheetId="2">#REF!</definedName>
    <definedName name="I2_SNG_UT_PER9">#REF!</definedName>
    <definedName name="I4_COM_UT_PER1" localSheetId="2">#REF!</definedName>
    <definedName name="I4_COM_UT_PER1">#REF!</definedName>
    <definedName name="I4_COM_UT_PER10" localSheetId="2">#REF!</definedName>
    <definedName name="I4_COM_UT_PER10">#REF!</definedName>
    <definedName name="I4_COM_UT_PER11" localSheetId="2">#REF!</definedName>
    <definedName name="I4_COM_UT_PER11">#REF!</definedName>
    <definedName name="I4_COM_UT_PER12" localSheetId="2">#REF!</definedName>
    <definedName name="I4_COM_UT_PER12">#REF!</definedName>
    <definedName name="I4_COM_UT_PER2" localSheetId="2">#REF!</definedName>
    <definedName name="I4_COM_UT_PER2">#REF!</definedName>
    <definedName name="I4_COM_UT_PER3" localSheetId="2">#REF!</definedName>
    <definedName name="I4_COM_UT_PER3">#REF!</definedName>
    <definedName name="I4_COM_UT_PER4" localSheetId="2">#REF!</definedName>
    <definedName name="I4_COM_UT_PER4">#REF!</definedName>
    <definedName name="I4_COM_UT_PER5" localSheetId="2">#REF!</definedName>
    <definedName name="I4_COM_UT_PER5">#REF!</definedName>
    <definedName name="I4_COM_UT_PER6" localSheetId="2">#REF!</definedName>
    <definedName name="I4_COM_UT_PER6">#REF!</definedName>
    <definedName name="I4_COM_UT_PER7" localSheetId="2">#REF!</definedName>
    <definedName name="I4_COM_UT_PER7">#REF!</definedName>
    <definedName name="I4_COM_UT_PER8" localSheetId="2">#REF!</definedName>
    <definedName name="I4_COM_UT_PER8">#REF!</definedName>
    <definedName name="I4_COM_UT_PER9" localSheetId="2">#REF!</definedName>
    <definedName name="I4_COM_UT_PER9">#REF!</definedName>
    <definedName name="I4_COM_WY_PER1" localSheetId="2">#REF!</definedName>
    <definedName name="I4_COM_WY_PER1">#REF!</definedName>
    <definedName name="I4_COM_WY_PER10" localSheetId="2">#REF!</definedName>
    <definedName name="I4_COM_WY_PER10">#REF!</definedName>
    <definedName name="I4_COM_WY_PER11" localSheetId="2">#REF!</definedName>
    <definedName name="I4_COM_WY_PER11">#REF!</definedName>
    <definedName name="I4_COM_WY_PER12" localSheetId="2">#REF!</definedName>
    <definedName name="I4_COM_WY_PER12">#REF!</definedName>
    <definedName name="I4_COM_WY_PER2" localSheetId="2">#REF!</definedName>
    <definedName name="I4_COM_WY_PER2">#REF!</definedName>
    <definedName name="I4_COM_WY_PER3" localSheetId="2">#REF!</definedName>
    <definedName name="I4_COM_WY_PER3">#REF!</definedName>
    <definedName name="I4_COM_WY_PER4" localSheetId="2">#REF!</definedName>
    <definedName name="I4_COM_WY_PER4">#REF!</definedName>
    <definedName name="I4_COM_WY_PER5" localSheetId="2">#REF!</definedName>
    <definedName name="I4_COM_WY_PER5">#REF!</definedName>
    <definedName name="I4_COM_WY_PER6" localSheetId="2">#REF!</definedName>
    <definedName name="I4_COM_WY_PER6">#REF!</definedName>
    <definedName name="I4_COM_WY_PER7" localSheetId="2">#REF!</definedName>
    <definedName name="I4_COM_WY_PER7">#REF!</definedName>
    <definedName name="I4_COM_WY_PER8" localSheetId="2">#REF!</definedName>
    <definedName name="I4_COM_WY_PER8">#REF!</definedName>
    <definedName name="I4_COM_WY_PER9" localSheetId="2">#REF!</definedName>
    <definedName name="I4_COM_WY_PER9">#REF!</definedName>
    <definedName name="I4_DNG_UT_PER1" localSheetId="2">#REF!</definedName>
    <definedName name="I4_DNG_UT_PER1">#REF!</definedName>
    <definedName name="I4_DNG_UT_PER10" localSheetId="2">#REF!</definedName>
    <definedName name="I4_DNG_UT_PER10">#REF!</definedName>
    <definedName name="I4_DNG_UT_PER11" localSheetId="2">#REF!</definedName>
    <definedName name="I4_DNG_UT_PER11">#REF!</definedName>
    <definedName name="I4_DNG_UT_PER12" localSheetId="2">#REF!</definedName>
    <definedName name="I4_DNG_UT_PER12">#REF!</definedName>
    <definedName name="I4_DNG_UT_PER2" localSheetId="2">#REF!</definedName>
    <definedName name="I4_DNG_UT_PER2">#REF!</definedName>
    <definedName name="I4_DNG_UT_PER3" localSheetId="2">#REF!</definedName>
    <definedName name="I4_DNG_UT_PER3">#REF!</definedName>
    <definedName name="I4_DNG_UT_PER4" localSheetId="2">#REF!</definedName>
    <definedName name="I4_DNG_UT_PER4">#REF!</definedName>
    <definedName name="I4_DNG_UT_PER5" localSheetId="2">#REF!</definedName>
    <definedName name="I4_DNG_UT_PER5">#REF!</definedName>
    <definedName name="I4_DNG_UT_PER6" localSheetId="2">#REF!</definedName>
    <definedName name="I4_DNG_UT_PER6">#REF!</definedName>
    <definedName name="I4_DNG_UT_PER7" localSheetId="2">#REF!</definedName>
    <definedName name="I4_DNG_UT_PER7">#REF!</definedName>
    <definedName name="I4_DNG_UT_PER8" localSheetId="2">#REF!</definedName>
    <definedName name="I4_DNG_UT_PER8">#REF!</definedName>
    <definedName name="I4_DNG_UT_PER9" localSheetId="2">#REF!</definedName>
    <definedName name="I4_DNG_UT_PER9">#REF!</definedName>
    <definedName name="I4_DNG_WY_PER1" localSheetId="2">#REF!</definedName>
    <definedName name="I4_DNG_WY_PER1">#REF!</definedName>
    <definedName name="I4_DNG_WY_PER10" localSheetId="2">#REF!</definedName>
    <definedName name="I4_DNG_WY_PER10">#REF!</definedName>
    <definedName name="I4_DNG_WY_PER11" localSheetId="2">#REF!</definedName>
    <definedName name="I4_DNG_WY_PER11">#REF!</definedName>
    <definedName name="I4_DNG_WY_PER12" localSheetId="2">#REF!</definedName>
    <definedName name="I4_DNG_WY_PER12">#REF!</definedName>
    <definedName name="I4_DNG_WY_PER2" localSheetId="2">#REF!</definedName>
    <definedName name="I4_DNG_WY_PER2">#REF!</definedName>
    <definedName name="I4_DNG_WY_PER3" localSheetId="2">#REF!</definedName>
    <definedName name="I4_DNG_WY_PER3">#REF!</definedName>
    <definedName name="I4_DNG_WY_PER4" localSheetId="2">#REF!</definedName>
    <definedName name="I4_DNG_WY_PER4">#REF!</definedName>
    <definedName name="I4_DNG_WY_PER5" localSheetId="2">#REF!</definedName>
    <definedName name="I4_DNG_WY_PER5">#REF!</definedName>
    <definedName name="I4_DNG_WY_PER6" localSheetId="2">#REF!</definedName>
    <definedName name="I4_DNG_WY_PER6">#REF!</definedName>
    <definedName name="I4_DNG_WY_PER7" localSheetId="2">#REF!</definedName>
    <definedName name="I4_DNG_WY_PER7">#REF!</definedName>
    <definedName name="I4_DNG_WY_PER8" localSheetId="2">#REF!</definedName>
    <definedName name="I4_DNG_WY_PER8">#REF!</definedName>
    <definedName name="I4_DNG_WY_PER9" localSheetId="2">#REF!</definedName>
    <definedName name="I4_DNG_WY_PER9">#REF!</definedName>
    <definedName name="I4_SNG_UT_PER1" localSheetId="2">#REF!</definedName>
    <definedName name="I4_SNG_UT_PER1">#REF!</definedName>
    <definedName name="I4_SNG_UT_PER10" localSheetId="2">#REF!</definedName>
    <definedName name="I4_SNG_UT_PER10">#REF!</definedName>
    <definedName name="I4_SNG_UT_PER11" localSheetId="2">#REF!</definedName>
    <definedName name="I4_SNG_UT_PER11">#REF!</definedName>
    <definedName name="I4_SNG_UT_PER12" localSheetId="2">#REF!</definedName>
    <definedName name="I4_SNG_UT_PER12">#REF!</definedName>
    <definedName name="I4_SNG_UT_PER2" localSheetId="2">#REF!</definedName>
    <definedName name="I4_SNG_UT_PER2">#REF!</definedName>
    <definedName name="I4_SNG_UT_PER3" localSheetId="2">#REF!</definedName>
    <definedName name="I4_SNG_UT_PER3">#REF!</definedName>
    <definedName name="I4_SNG_UT_PER4" localSheetId="2">#REF!</definedName>
    <definedName name="I4_SNG_UT_PER4">#REF!</definedName>
    <definedName name="I4_SNG_UT_PER5" localSheetId="2">#REF!</definedName>
    <definedName name="I4_SNG_UT_PER5">#REF!</definedName>
    <definedName name="I4_SNG_UT_PER6" localSheetId="2">#REF!</definedName>
    <definedName name="I4_SNG_UT_PER6">#REF!</definedName>
    <definedName name="I4_SNG_UT_PER7" localSheetId="2">#REF!</definedName>
    <definedName name="I4_SNG_UT_PER7">#REF!</definedName>
    <definedName name="I4_SNG_UT_PER8" localSheetId="2">#REF!</definedName>
    <definedName name="I4_SNG_UT_PER8">#REF!</definedName>
    <definedName name="I4_SNG_UT_PER9" localSheetId="2">#REF!</definedName>
    <definedName name="I4_SNG_UT_PER9">#REF!</definedName>
    <definedName name="I4_SNG_WY_PER1" localSheetId="2">#REF!</definedName>
    <definedName name="I4_SNG_WY_PER1">#REF!</definedName>
    <definedName name="I4_SNG_WY_PER10" localSheetId="2">#REF!</definedName>
    <definedName name="I4_SNG_WY_PER10">#REF!</definedName>
    <definedName name="I4_SNG_WY_PER11" localSheetId="2">#REF!</definedName>
    <definedName name="I4_SNG_WY_PER11">#REF!</definedName>
    <definedName name="I4_SNG_WY_PER12" localSheetId="2">#REF!</definedName>
    <definedName name="I4_SNG_WY_PER12">#REF!</definedName>
    <definedName name="I4_SNG_WY_PER2" localSheetId="2">#REF!</definedName>
    <definedName name="I4_SNG_WY_PER2">#REF!</definedName>
    <definedName name="I4_SNG_WY_PER3" localSheetId="2">#REF!</definedName>
    <definedName name="I4_SNG_WY_PER3">#REF!</definedName>
    <definedName name="I4_SNG_WY_PER4" localSheetId="2">#REF!</definedName>
    <definedName name="I4_SNG_WY_PER4">#REF!</definedName>
    <definedName name="I4_SNG_WY_PER5" localSheetId="2">#REF!</definedName>
    <definedName name="I4_SNG_WY_PER5">#REF!</definedName>
    <definedName name="I4_SNG_WY_PER6" localSheetId="2">#REF!</definedName>
    <definedName name="I4_SNG_WY_PER6">#REF!</definedName>
    <definedName name="I4_SNG_WY_PER7" localSheetId="2">#REF!</definedName>
    <definedName name="I4_SNG_WY_PER7">#REF!</definedName>
    <definedName name="I4_SNG_WY_PER8" localSheetId="2">#REF!</definedName>
    <definedName name="I4_SNG_WY_PER8">#REF!</definedName>
    <definedName name="I4_SNG_WY_PER9" localSheetId="2">#REF!</definedName>
    <definedName name="I4_SNG_WY_PER9">#REF!</definedName>
    <definedName name="I4_WNA_UT_PER1" localSheetId="2">#REF!</definedName>
    <definedName name="I4_WNA_UT_PER1">#REF!</definedName>
    <definedName name="I4_WNA_UT_PER10" localSheetId="2">#REF!</definedName>
    <definedName name="I4_WNA_UT_PER10">#REF!</definedName>
    <definedName name="I4_WNA_UT_PER11" localSheetId="2">#REF!</definedName>
    <definedName name="I4_WNA_UT_PER11">#REF!</definedName>
    <definedName name="I4_WNA_UT_PER12" localSheetId="2">#REF!</definedName>
    <definedName name="I4_WNA_UT_PER12">#REF!</definedName>
    <definedName name="I4_WNA_UT_PER2" localSheetId="2">#REF!</definedName>
    <definedName name="I4_WNA_UT_PER2">#REF!</definedName>
    <definedName name="I4_WNA_UT_PER3" localSheetId="2">#REF!</definedName>
    <definedName name="I4_WNA_UT_PER3">#REF!</definedName>
    <definedName name="I4_WNA_UT_PER4" localSheetId="2">#REF!</definedName>
    <definedName name="I4_WNA_UT_PER4">#REF!</definedName>
    <definedName name="I4_WNA_UT_PER5" localSheetId="2">#REF!</definedName>
    <definedName name="I4_WNA_UT_PER5">#REF!</definedName>
    <definedName name="I4_WNA_UT_PER6" localSheetId="2">#REF!</definedName>
    <definedName name="I4_WNA_UT_PER6">#REF!</definedName>
    <definedName name="I4_WNA_UT_PER7" localSheetId="2">#REF!</definedName>
    <definedName name="I4_WNA_UT_PER7">#REF!</definedName>
    <definedName name="I4_WNA_UT_PER8" localSheetId="2">#REF!</definedName>
    <definedName name="I4_WNA_UT_PER8">#REF!</definedName>
    <definedName name="I4_WNA_UT_PER9" localSheetId="2">#REF!</definedName>
    <definedName name="I4_WNA_UT_PER9">#REF!</definedName>
    <definedName name="I4_WNA_WY_PER1" localSheetId="2">#REF!</definedName>
    <definedName name="I4_WNA_WY_PER1">#REF!</definedName>
    <definedName name="I4_WNA_WY_PER10" localSheetId="2">#REF!</definedName>
    <definedName name="I4_WNA_WY_PER10">#REF!</definedName>
    <definedName name="I4_WNA_WY_PER11" localSheetId="2">#REF!</definedName>
    <definedName name="I4_WNA_WY_PER11">#REF!</definedName>
    <definedName name="I4_WNA_WY_PER12" localSheetId="2">#REF!</definedName>
    <definedName name="I4_WNA_WY_PER12">#REF!</definedName>
    <definedName name="I4_WNA_WY_PER2" localSheetId="2">#REF!</definedName>
    <definedName name="I4_WNA_WY_PER2">#REF!</definedName>
    <definedName name="I4_WNA_WY_PER3" localSheetId="2">#REF!</definedName>
    <definedName name="I4_WNA_WY_PER3">#REF!</definedName>
    <definedName name="I4_WNA_WY_PER4" localSheetId="2">#REF!</definedName>
    <definedName name="I4_WNA_WY_PER4">#REF!</definedName>
    <definedName name="I4_WNA_WY_PER5" localSheetId="2">#REF!</definedName>
    <definedName name="I4_WNA_WY_PER5">#REF!</definedName>
    <definedName name="I4_WNA_WY_PER6" localSheetId="2">#REF!</definedName>
    <definedName name="I4_WNA_WY_PER6">#REF!</definedName>
    <definedName name="I4_WNA_WY_PER7" localSheetId="2">#REF!</definedName>
    <definedName name="I4_WNA_WY_PER7">#REF!</definedName>
    <definedName name="I4_WNA_WY_PER8" localSheetId="2">#REF!</definedName>
    <definedName name="I4_WNA_WY_PER8">#REF!</definedName>
    <definedName name="I4_WNA_WY_PER9" localSheetId="2">#REF!</definedName>
    <definedName name="I4_WNA_WY_PER9">#REF!</definedName>
    <definedName name="IC_TRAN_WY_PER1" localSheetId="2">#REF!</definedName>
    <definedName name="IC_TRAN_WY_PER1">#REF!</definedName>
    <definedName name="IC_TRAN_WY_PER10" localSheetId="2">#REF!</definedName>
    <definedName name="IC_TRAN_WY_PER10">#REF!</definedName>
    <definedName name="IC_TRAN_WY_PER11" localSheetId="2">#REF!</definedName>
    <definedName name="IC_TRAN_WY_PER11">#REF!</definedName>
    <definedName name="IC_TRAN_WY_PER12" localSheetId="2">#REF!</definedName>
    <definedName name="IC_TRAN_WY_PER12">#REF!</definedName>
    <definedName name="IC_TRAN_WY_PER2" localSheetId="2">#REF!</definedName>
    <definedName name="IC_TRAN_WY_PER2">#REF!</definedName>
    <definedName name="IC_TRAN_WY_PER3" localSheetId="2">#REF!</definedName>
    <definedName name="IC_TRAN_WY_PER3">#REF!</definedName>
    <definedName name="IC_TRAN_WY_PER4" localSheetId="2">#REF!</definedName>
    <definedName name="IC_TRAN_WY_PER4">#REF!</definedName>
    <definedName name="IC_TRAN_WY_PER5" localSheetId="2">#REF!</definedName>
    <definedName name="IC_TRAN_WY_PER5">#REF!</definedName>
    <definedName name="IC_TRAN_WY_PER6" localSheetId="2">#REF!</definedName>
    <definedName name="IC_TRAN_WY_PER6">#REF!</definedName>
    <definedName name="IC_TRAN_WY_PER7" localSheetId="2">#REF!</definedName>
    <definedName name="IC_TRAN_WY_PER7">#REF!</definedName>
    <definedName name="IC_TRAN_WY_PER8" localSheetId="2">#REF!</definedName>
    <definedName name="IC_TRAN_WY_PER8">#REF!</definedName>
    <definedName name="IC_TRAN_WY_PER9" localSheetId="2">#REF!</definedName>
    <definedName name="IC_TRAN_WY_PER9">#REF!</definedName>
    <definedName name="IDGSDNG">[7]CRITERIA!$B$362:$D$363</definedName>
    <definedName name="IDGSDTH">[7]CRITERIA!$B$359:$D$360</definedName>
    <definedName name="IDGSGAS">[7]CRITERIA!$B$368:$D$369</definedName>
    <definedName name="IDGSSNG">[7]CRITERIA!$B$365:$D$366</definedName>
    <definedName name="IDIS2DNG">[7]CRITERIA!$B$376:$D$378</definedName>
    <definedName name="IDIS2DTH">[7]CRITERIA!$B$372:$D$374</definedName>
    <definedName name="IDIS2GAS">[7]CRITERIA!$B$384:$D$386</definedName>
    <definedName name="IDIS2SNG">[7]CRITERIA!$B$380:$D$382</definedName>
    <definedName name="INCENT_ADJ">[1]Incentive!#REF!</definedName>
    <definedName name="INCENT_ADJ_UT">[1]Incentive!#REF!</definedName>
    <definedName name="INCENT_ADJ_WY">[1]Incentive!#REF!</definedName>
    <definedName name="Ind_Cust" localSheetId="2">#REF!</definedName>
    <definedName name="Ind_Cust">#REF!</definedName>
    <definedName name="INFOCOM_CREDIT" localSheetId="2">#REF!</definedName>
    <definedName name="INFOCOM_CREDIT">#REF!</definedName>
    <definedName name="INFOCOM_CREDIT1" localSheetId="2">#REF!</definedName>
    <definedName name="INFOCOM_CREDIT1">#REF!</definedName>
    <definedName name="INFOCOM_REFUND" localSheetId="2">#REF!</definedName>
    <definedName name="INFOCOM_REFUND">#REF!</definedName>
    <definedName name="INSENTIVESCENARIO">[1]Incentive!$D$3:$F$43</definedName>
    <definedName name="INTEGRITYSCENARIO">'[1]Pipeline Integrity'!$C$8:$G$30</definedName>
    <definedName name="IS4_COM_UT_PER1" localSheetId="2">#REF!</definedName>
    <definedName name="IS4_COM_UT_PER1">#REF!</definedName>
    <definedName name="IS4_COM_UT_PER10" localSheetId="2">#REF!</definedName>
    <definedName name="IS4_COM_UT_PER10">#REF!</definedName>
    <definedName name="IS4_COM_UT_PER11" localSheetId="2">#REF!</definedName>
    <definedName name="IS4_COM_UT_PER11">#REF!</definedName>
    <definedName name="IS4_COM_UT_PER12" localSheetId="2">#REF!</definedName>
    <definedName name="IS4_COM_UT_PER12">#REF!</definedName>
    <definedName name="IS4_COM_UT_PER2" localSheetId="2">#REF!</definedName>
    <definedName name="IS4_COM_UT_PER2">#REF!</definedName>
    <definedName name="IS4_COM_UT_PER3" localSheetId="2">#REF!</definedName>
    <definedName name="IS4_COM_UT_PER3">#REF!</definedName>
    <definedName name="IS4_COM_UT_PER4" localSheetId="2">#REF!</definedName>
    <definedName name="IS4_COM_UT_PER4">#REF!</definedName>
    <definedName name="IS4_COM_UT_PER5" localSheetId="2">#REF!</definedName>
    <definedName name="IS4_COM_UT_PER5">#REF!</definedName>
    <definedName name="IS4_COM_UT_PER6" localSheetId="2">#REF!</definedName>
    <definedName name="IS4_COM_UT_PER6">#REF!</definedName>
    <definedName name="IS4_COM_UT_PER7" localSheetId="2">#REF!</definedName>
    <definedName name="IS4_COM_UT_PER7">#REF!</definedName>
    <definedName name="IS4_COM_UT_PER8" localSheetId="2">#REF!</definedName>
    <definedName name="IS4_COM_UT_PER8">#REF!</definedName>
    <definedName name="IS4_COM_UT_PER9" localSheetId="2">#REF!</definedName>
    <definedName name="IS4_COM_UT_PER9">#REF!</definedName>
    <definedName name="IS4_DNG_UT_PER1" localSheetId="2">#REF!</definedName>
    <definedName name="IS4_DNG_UT_PER1">#REF!</definedName>
    <definedName name="IS4_DNG_UT_PER10" localSheetId="2">#REF!</definedName>
    <definedName name="IS4_DNG_UT_PER10">#REF!</definedName>
    <definedName name="IS4_DNG_UT_PER11" localSheetId="2">#REF!</definedName>
    <definedName name="IS4_DNG_UT_PER11">#REF!</definedName>
    <definedName name="IS4_DNG_UT_PER12" localSheetId="2">#REF!</definedName>
    <definedName name="IS4_DNG_UT_PER12">#REF!</definedName>
    <definedName name="IS4_DNG_UT_PER2" localSheetId="2">#REF!</definedName>
    <definedName name="IS4_DNG_UT_PER2">#REF!</definedName>
    <definedName name="IS4_DNG_UT_PER3" localSheetId="2">#REF!</definedName>
    <definedName name="IS4_DNG_UT_PER3">#REF!</definedName>
    <definedName name="IS4_DNG_UT_PER4" localSheetId="2">#REF!</definedName>
    <definedName name="IS4_DNG_UT_PER4">#REF!</definedName>
    <definedName name="IS4_DNG_UT_PER5" localSheetId="2">#REF!</definedName>
    <definedName name="IS4_DNG_UT_PER5">#REF!</definedName>
    <definedName name="IS4_DNG_UT_PER6" localSheetId="2">#REF!</definedName>
    <definedName name="IS4_DNG_UT_PER6">#REF!</definedName>
    <definedName name="IS4_DNG_UT_PER7" localSheetId="2">#REF!</definedName>
    <definedName name="IS4_DNG_UT_PER7">#REF!</definedName>
    <definedName name="IS4_DNG_UT_PER8" localSheetId="2">#REF!</definedName>
    <definedName name="IS4_DNG_UT_PER8">#REF!</definedName>
    <definedName name="IS4_DNG_UT_PER9" localSheetId="2">#REF!</definedName>
    <definedName name="IS4_DNG_UT_PER9">#REF!</definedName>
    <definedName name="IS4_SNG_UT_PER1" localSheetId="2">#REF!</definedName>
    <definedName name="IS4_SNG_UT_PER1">#REF!</definedName>
    <definedName name="IS4_SNG_UT_PER10" localSheetId="2">#REF!</definedName>
    <definedName name="IS4_SNG_UT_PER10">#REF!</definedName>
    <definedName name="IS4_SNG_UT_PER11" localSheetId="2">#REF!</definedName>
    <definedName name="IS4_SNG_UT_PER11">#REF!</definedName>
    <definedName name="IS4_SNG_UT_PER12" localSheetId="2">#REF!</definedName>
    <definedName name="IS4_SNG_UT_PER12">#REF!</definedName>
    <definedName name="IS4_SNG_UT_PER2" localSheetId="2">#REF!</definedName>
    <definedName name="IS4_SNG_UT_PER2">#REF!</definedName>
    <definedName name="IS4_SNG_UT_PER3" localSheetId="2">#REF!</definedName>
    <definedName name="IS4_SNG_UT_PER3">#REF!</definedName>
    <definedName name="IS4_SNG_UT_PER4" localSheetId="2">#REF!</definedName>
    <definedName name="IS4_SNG_UT_PER4">#REF!</definedName>
    <definedName name="IS4_SNG_UT_PER5" localSheetId="2">#REF!</definedName>
    <definedName name="IS4_SNG_UT_PER5">#REF!</definedName>
    <definedName name="IS4_SNG_UT_PER6" localSheetId="2">#REF!</definedName>
    <definedName name="IS4_SNG_UT_PER6">#REF!</definedName>
    <definedName name="IS4_SNG_UT_PER7" localSheetId="2">#REF!</definedName>
    <definedName name="IS4_SNG_UT_PER7">#REF!</definedName>
    <definedName name="IS4_SNG_UT_PER8" localSheetId="2">#REF!</definedName>
    <definedName name="IS4_SNG_UT_PER8">#REF!</definedName>
    <definedName name="IS4_SNG_UT_PER9" localSheetId="2">#REF!</definedName>
    <definedName name="IS4_SNG_UT_PER9">#REF!</definedName>
    <definedName name="IS4_WNA_UT_PER1" localSheetId="2">#REF!</definedName>
    <definedName name="IS4_WNA_UT_PER1">#REF!</definedName>
    <definedName name="IS4_WNA_UT_PER10" localSheetId="2">#REF!</definedName>
    <definedName name="IS4_WNA_UT_PER10">#REF!</definedName>
    <definedName name="IS4_WNA_UT_PER11" localSheetId="2">#REF!</definedName>
    <definedName name="IS4_WNA_UT_PER11">#REF!</definedName>
    <definedName name="IS4_WNA_UT_PER12" localSheetId="2">#REF!</definedName>
    <definedName name="IS4_WNA_UT_PER12">#REF!</definedName>
    <definedName name="IS4_WNA_UT_PER2" localSheetId="2">#REF!</definedName>
    <definedName name="IS4_WNA_UT_PER2">#REF!</definedName>
    <definedName name="IS4_WNA_UT_PER3" localSheetId="2">#REF!</definedName>
    <definedName name="IS4_WNA_UT_PER3">#REF!</definedName>
    <definedName name="IS4_WNA_UT_PER4" localSheetId="2">#REF!</definedName>
    <definedName name="IS4_WNA_UT_PER4">#REF!</definedName>
    <definedName name="IS4_WNA_UT_PER5" localSheetId="2">#REF!</definedName>
    <definedName name="IS4_WNA_UT_PER5">#REF!</definedName>
    <definedName name="IS4_WNA_UT_PER6" localSheetId="2">#REF!</definedName>
    <definedName name="IS4_WNA_UT_PER6">#REF!</definedName>
    <definedName name="IS4_WNA_UT_PER7" localSheetId="2">#REF!</definedName>
    <definedName name="IS4_WNA_UT_PER7">#REF!</definedName>
    <definedName name="IS4_WNA_UT_PER8" localSheetId="2">#REF!</definedName>
    <definedName name="IS4_WNA_UT_PER8">#REF!</definedName>
    <definedName name="IS4_WNA_UT_PER9" localSheetId="2">#REF!</definedName>
    <definedName name="IS4_WNA_UT_PER9">#REF!</definedName>
    <definedName name="IT_COMM_UT_PER1">[4]CRITERIA!$J$104:$Q$105</definedName>
    <definedName name="IT_COMM_UT_PER10">[4]CRITERIA!$CM$104:$CT$105</definedName>
    <definedName name="IT_COMM_UT_PER11">[4]CRITERIA!$CV$104:$DC$105</definedName>
    <definedName name="IT_COMM_UT_PER12">[4]CRITERIA!$DE$104:$DL$105</definedName>
    <definedName name="IT_COMM_UT_PER2">[4]CRITERIA!$S$104:$Z$105</definedName>
    <definedName name="IT_COMM_UT_PER3">[4]CRITERIA!$AB$104:$AI$105</definedName>
    <definedName name="IT_COMM_UT_PER4">[4]CRITERIA!$AK$104:$AR$105</definedName>
    <definedName name="IT_COMM_UT_PER5">[4]CRITERIA!$AT$104:$BA$105</definedName>
    <definedName name="IT_COMM_UT_PER6">[4]CRITERIA!$BC$104:$BJ$105</definedName>
    <definedName name="IT_COMM_UT_PER7">[4]CRITERIA!$BL$104:$BS$105</definedName>
    <definedName name="IT_COMM_UT_PER8">[4]CRITERIA!$BU$104:$CB$105</definedName>
    <definedName name="IT_COMM_UT_PER9">[4]CRITERIA!$CD$104:$CK$105</definedName>
    <definedName name="IT_FT2" localSheetId="2">#REF!</definedName>
    <definedName name="IT_FT2">#REF!</definedName>
    <definedName name="IT_TRAN_UT_PER1" localSheetId="2">#REF!</definedName>
    <definedName name="IT_TRAN_UT_PER1">#REF!</definedName>
    <definedName name="IT_TRAN_UT_PER10" localSheetId="2">#REF!</definedName>
    <definedName name="IT_TRAN_UT_PER10">#REF!</definedName>
    <definedName name="IT_TRAN_UT_PER11" localSheetId="2">#REF!</definedName>
    <definedName name="IT_TRAN_UT_PER11">#REF!</definedName>
    <definedName name="IT_TRAN_UT_PER12" localSheetId="2">#REF!</definedName>
    <definedName name="IT_TRAN_UT_PER12">#REF!</definedName>
    <definedName name="IT_TRAN_UT_PER2" localSheetId="2">#REF!</definedName>
    <definedName name="IT_TRAN_UT_PER2">#REF!</definedName>
    <definedName name="IT_TRAN_UT_PER3" localSheetId="2">#REF!</definedName>
    <definedName name="IT_TRAN_UT_PER3">#REF!</definedName>
    <definedName name="IT_TRAN_UT_PER4" localSheetId="2">#REF!</definedName>
    <definedName name="IT_TRAN_UT_PER4">#REF!</definedName>
    <definedName name="IT_TRAN_UT_PER5" localSheetId="2">#REF!</definedName>
    <definedName name="IT_TRAN_UT_PER5">#REF!</definedName>
    <definedName name="IT_TRAN_UT_PER6" localSheetId="2">#REF!</definedName>
    <definedName name="IT_TRAN_UT_PER6">#REF!</definedName>
    <definedName name="IT_TRAN_UT_PER7" localSheetId="2">#REF!</definedName>
    <definedName name="IT_TRAN_UT_PER7">#REF!</definedName>
    <definedName name="IT_TRAN_UT_PER8" localSheetId="2">#REF!</definedName>
    <definedName name="IT_TRAN_UT_PER8">#REF!</definedName>
    <definedName name="IT_TRAN_UT_PER9" localSheetId="2">#REF!</definedName>
    <definedName name="IT_TRAN_UT_PER9">#REF!</definedName>
    <definedName name="IT_TRAN_WY_PER1" localSheetId="2">#REF!</definedName>
    <definedName name="IT_TRAN_WY_PER1">#REF!</definedName>
    <definedName name="IT_TRAN_WY_PER10" localSheetId="2">#REF!</definedName>
    <definedName name="IT_TRAN_WY_PER10">#REF!</definedName>
    <definedName name="IT_TRAN_WY_PER11" localSheetId="2">#REF!</definedName>
    <definedName name="IT_TRAN_WY_PER11">#REF!</definedName>
    <definedName name="IT_TRAN_WY_PER12" localSheetId="2">#REF!</definedName>
    <definedName name="IT_TRAN_WY_PER12">#REF!</definedName>
    <definedName name="IT_TRAN_WY_PER2" localSheetId="2">#REF!</definedName>
    <definedName name="IT_TRAN_WY_PER2">#REF!</definedName>
    <definedName name="IT_TRAN_WY_PER3" localSheetId="2">#REF!</definedName>
    <definedName name="IT_TRAN_WY_PER3">#REF!</definedName>
    <definedName name="IT_TRAN_WY_PER4" localSheetId="2">#REF!</definedName>
    <definedName name="IT_TRAN_WY_PER4">#REF!</definedName>
    <definedName name="IT_TRAN_WY_PER5" localSheetId="2">#REF!</definedName>
    <definedName name="IT_TRAN_WY_PER5">#REF!</definedName>
    <definedName name="IT_TRAN_WY_PER6" localSheetId="2">#REF!</definedName>
    <definedName name="IT_TRAN_WY_PER6">#REF!</definedName>
    <definedName name="IT_TRAN_WY_PER7" localSheetId="2">#REF!</definedName>
    <definedName name="IT_TRAN_WY_PER7">#REF!</definedName>
    <definedName name="IT_TRAN_WY_PER8" localSheetId="2">#REF!</definedName>
    <definedName name="IT_TRAN_WY_PER8">#REF!</definedName>
    <definedName name="IT_TRAN_WY_PER9" localSheetId="2">#REF!</definedName>
    <definedName name="IT_TRAN_WY_PER9">#REF!</definedName>
    <definedName name="JJIONJI">[9]Expenses!$G$372</definedName>
    <definedName name="JurisCASEFormula" localSheetId="2">#REF!</definedName>
    <definedName name="JurisCASEFormula">#REF!</definedName>
    <definedName name="JurisCASENumber" localSheetId="2">#REF!</definedName>
    <definedName name="JurisCASENumber">#REF!</definedName>
    <definedName name="JurisRORFormula">[1]Taxes!#REF!</definedName>
    <definedName name="JurisRORNumber">[1]Taxes!$D$42</definedName>
    <definedName name="kernrivertrans">[2]Calculations!$D$234:$O$239</definedName>
    <definedName name="LAB_UT" localSheetId="2">#REF!</definedName>
    <definedName name="LAB_UT">#REF!</definedName>
    <definedName name="LABADJ2" localSheetId="2">#REF!</definedName>
    <definedName name="LABADJ2">#REF!</definedName>
    <definedName name="LABOR_ADJ" localSheetId="2">#REF!</definedName>
    <definedName name="LABOR_ADJ">#REF!</definedName>
    <definedName name="LABOR_ADJ_UT" localSheetId="2">#REF!</definedName>
    <definedName name="LABOR_ADJ_UT">#REF!</definedName>
    <definedName name="LABOR_ADJ_WY" localSheetId="2">#REF!</definedName>
    <definedName name="LABOR_ADJ_WY">#REF!</definedName>
    <definedName name="LABOR_SCENARIOS" localSheetId="2">#REF!</definedName>
    <definedName name="LABOR_SCENARIOS">#REF!</definedName>
    <definedName name="LABORADJ" localSheetId="2">#REF!</definedName>
    <definedName name="LABORADJ">#REF!</definedName>
    <definedName name="LABORSCENARIO" localSheetId="2">#REF!</definedName>
    <definedName name="LABORSCENARIO">#REF!</definedName>
    <definedName name="Mark1">'[1]Stock Incentives'!#REF!</definedName>
    <definedName name="Mark2">'[1]Stock Incentives'!#REF!</definedName>
    <definedName name="Mark3">'[1]Stock Incentives'!#REF!</definedName>
    <definedName name="Mark4">'[1]Stock Incentives'!#REF!</definedName>
    <definedName name="MIN_FT2" localSheetId="2">#REF!</definedName>
    <definedName name="MIN_FT2">#REF!</definedName>
    <definedName name="MIN_FTE" localSheetId="2">#REF!</definedName>
    <definedName name="MIN_FTE">#REF!</definedName>
    <definedName name="MIN_IC_WY" localSheetId="2">#REF!</definedName>
    <definedName name="MIN_IC_WY">#REF!</definedName>
    <definedName name="MINBILLSCENARIO">'[1]Minimum Bills'!$C$9:$E$23</definedName>
    <definedName name="MT_SNG_UT_PER1">[4]CRITERIA!$J$98:$Q$99</definedName>
    <definedName name="MT_SNG_UT_PER10">[4]CRITERIA!$CM$98:$CT$99</definedName>
    <definedName name="MT_SNG_UT_PER11">[4]CRITERIA!$CV$98:$DC$99</definedName>
    <definedName name="MT_SNG_UT_PER12">[4]CRITERIA!$DE$98:$DL$99</definedName>
    <definedName name="MT_SNG_UT_PER2">[4]CRITERIA!$S$98:$Z$99</definedName>
    <definedName name="MT_SNG_UT_PER3">[4]CRITERIA!$AB$98:$AI$99</definedName>
    <definedName name="MT_SNG_UT_PER4">[4]CRITERIA!$AK$98:$AR$99</definedName>
    <definedName name="MT_SNG_UT_PER5">[4]CRITERIA!$AT$98:$BA$99</definedName>
    <definedName name="MT_SNG_UT_PER6">[4]CRITERIA!$BC$98:$BJ$99</definedName>
    <definedName name="MT_SNG_UT_PER7">[4]CRITERIA!$BL$98:$BS$99</definedName>
    <definedName name="MT_SNG_UT_PER8">[4]CRITERIA!$BU$98:$CB$99</definedName>
    <definedName name="MT_SNG_UT_PER9">[4]CRITERIA!$CD$98:$CK$99</definedName>
    <definedName name="MT_TRAN_UT_PER1" localSheetId="2">#REF!</definedName>
    <definedName name="MT_TRAN_UT_PER1">#REF!</definedName>
    <definedName name="MT_TRAN_UT_PER10" localSheetId="2">#REF!</definedName>
    <definedName name="MT_TRAN_UT_PER10">#REF!</definedName>
    <definedName name="MT_TRAN_UT_PER11" localSheetId="2">#REF!</definedName>
    <definedName name="MT_TRAN_UT_PER11">#REF!</definedName>
    <definedName name="MT_TRAN_UT_PER12" localSheetId="2">#REF!</definedName>
    <definedName name="MT_TRAN_UT_PER12">#REF!</definedName>
    <definedName name="MT_TRAN_UT_PER2" localSheetId="2">#REF!</definedName>
    <definedName name="MT_TRAN_UT_PER2">#REF!</definedName>
    <definedName name="MT_TRAN_UT_PER3" localSheetId="2">#REF!</definedName>
    <definedName name="MT_TRAN_UT_PER3">#REF!</definedName>
    <definedName name="MT_TRAN_UT_PER4" localSheetId="2">#REF!</definedName>
    <definedName name="MT_TRAN_UT_PER4">#REF!</definedName>
    <definedName name="MT_TRAN_UT_PER5" localSheetId="2">#REF!</definedName>
    <definedName name="MT_TRAN_UT_PER5">#REF!</definedName>
    <definedName name="MT_TRAN_UT_PER6" localSheetId="2">#REF!</definedName>
    <definedName name="MT_TRAN_UT_PER6">#REF!</definedName>
    <definedName name="MT_TRAN_UT_PER7" localSheetId="2">#REF!</definedName>
    <definedName name="MT_TRAN_UT_PER7">#REF!</definedName>
    <definedName name="MT_TRAN_UT_PER8" localSheetId="2">#REF!</definedName>
    <definedName name="MT_TRAN_UT_PER8">#REF!</definedName>
    <definedName name="MT_TRAN_UT_PER9" localSheetId="2">#REF!</definedName>
    <definedName name="MT_TRAN_UT_PER9">#REF!</definedName>
    <definedName name="NGV">'[1]ACC ADJUSTMENTS'!$F$6:$J$16</definedName>
    <definedName name="NGV_DATA">'[3]NGV REVENUES'!$BV$6:$IV$34</definedName>
    <definedName name="NGV_DSM">'[1]DSM ACC ADJUSTMENTS'!#REF!</definedName>
    <definedName name="NGV_per1">[4]CRITERIA!$J$169:$Q$170</definedName>
    <definedName name="NGV_PER10">[4]CRITERIA!$CM$169:$CT$170</definedName>
    <definedName name="NGV_PER11">[4]CRITERIA!$CV$169:$DC$170</definedName>
    <definedName name="NGV_PER12">[4]CRITERIA!$DE$169:$DL$170</definedName>
    <definedName name="NGV_PER2">[4]CRITERIA!$S$169:$Z$170</definedName>
    <definedName name="NGV_PER3">[4]CRITERIA!$AB$169:$AI$170</definedName>
    <definedName name="NGV_PER4">[4]CRITERIA!$AK$169:$AR$170</definedName>
    <definedName name="NGV_PER5">[4]CRITERIA!$AT$169:$BA$170</definedName>
    <definedName name="NGV_PER6">[4]CRITERIA!$BC$169:$BJ$170</definedName>
    <definedName name="NGV_PER7">[4]CRITERIA!$BL$169:$BS$170</definedName>
    <definedName name="NGV_PER8">[4]CRITERIA!$BU$169:$CB$170</definedName>
    <definedName name="NGV_PER9">[4]CRITERIA!$CD$169:$CK$170</definedName>
    <definedName name="NGV_QUERY">'[4]NGV Query'!$A$1:$H$65536</definedName>
    <definedName name="NGVWY_PER1">[4]CRITERIA!$J$172:$Q$174</definedName>
    <definedName name="NGVWY_PER10">[4]CRITERIA!$CM$172:$CT$174</definedName>
    <definedName name="NGVWY_PER11">[4]CRITERIA!$CV$172:$DC$174</definedName>
    <definedName name="NGVWY_PER12">[4]CRITERIA!$DE$172:$DL$174</definedName>
    <definedName name="NGVWY_PER2">[4]CRITERIA!$S$172:$Z$174</definedName>
    <definedName name="NGVWY_PER3">[4]CRITERIA!$AB$172:$AI$174</definedName>
    <definedName name="NGVWY_PER4">[4]CRITERIA!$AK$172:$AR$174</definedName>
    <definedName name="NGVWY_PER5">[4]CRITERIA!$AT$172:$BA$174</definedName>
    <definedName name="NGVWY_PER6">[4]CRITERIA!$BC$172:$BJ$174</definedName>
    <definedName name="NGVWY_PER7">[4]CRITERIA!$BL$172:$BS$174</definedName>
    <definedName name="NGVWY_PER8">[4]CRITERIA!$BU$172:$CB$174</definedName>
    <definedName name="NGVWY_PER9">[4]CRITERIA!$CD$172:$CK$174</definedName>
    <definedName name="noncorecredits">'[2]RevRun Fcst'!$G$235:$R$308</definedName>
    <definedName name="OAK_CITY">[1]OakCity!#REF!</definedName>
    <definedName name="OAKSCENARIO">[1]OakCity!$C$9:$E$46</definedName>
    <definedName name="OtherRevScenarios">'[1]Other Rev'!$H$7:$J$145</definedName>
    <definedName name="pension" localSheetId="2">#REF!</definedName>
    <definedName name="pension">#REF!</definedName>
    <definedName name="PHANTOMQRS">'[1]Stock Incentives'!#REF!</definedName>
    <definedName name="PHANTOMSCENARIO">'[1]Stock Incentives'!$D$12:$G$83</definedName>
    <definedName name="PHANTOMSUMMARY">'[1]Stock Incentives'!#REF!</definedName>
    <definedName name="PHTMSTK_ADJ">'[1]Stock Incentives'!#REF!</definedName>
    <definedName name="PHTMSTK_ADJ_UT">'[1]Stock Incentives'!#REF!</definedName>
    <definedName name="PHTMSTK_ADJ_WY">'[1]Stock Incentives'!#REF!</definedName>
    <definedName name="POST_ADJ" localSheetId="2">#REF!</definedName>
    <definedName name="POST_ADJ">#REF!</definedName>
    <definedName name="POST_ADJ_UT" localSheetId="2">#REF!</definedName>
    <definedName name="POST_ADJ_UT">#REF!</definedName>
    <definedName name="POST_ADJ_WY" localSheetId="2">#REF!</definedName>
    <definedName name="POST_ADJ_WY">#REF!</definedName>
    <definedName name="Print" localSheetId="2">#REF!</definedName>
    <definedName name="Print">#REF!</definedName>
    <definedName name="_xlnm.Print_Area" localSheetId="0">'Exhibit 1.1'!$A$1:$H$10</definedName>
    <definedName name="_xlnm.Print_Area" localSheetId="1">'Exhibit 1.1 Page 2'!$A$1:$G$35</definedName>
    <definedName name="_xlnm.Print_Area" localSheetId="2">'Exhibit 1.2'!$A$1:$H$21</definedName>
    <definedName name="_xlnm.Print_Area" localSheetId="3">'Exhibit 1.3'!$A$1:$N$71</definedName>
    <definedName name="_xlnm.Print_Area" localSheetId="4">'Exhibit 1.4'!$A$1:$J$26</definedName>
    <definedName name="_xlnm.Print_Area">#REF!</definedName>
    <definedName name="print_files" localSheetId="2">#REF!</definedName>
    <definedName name="print_files">#REF!</definedName>
    <definedName name="PROPERTYINSURANCE" localSheetId="2">'[1]Other Taxes'!#REF!</definedName>
    <definedName name="PROPERTYINSURANCE">'[1]Other Taxes'!#REF!</definedName>
    <definedName name="PT_OTH_REV_UT">'[1]Other Rev'!$H$136</definedName>
    <definedName name="PT_OTH_REV_WY">'[1]Other Rev'!$H$140</definedName>
    <definedName name="PTOSCENARIO" localSheetId="2">#REF!</definedName>
    <definedName name="PTOSCENARIO">#REF!</definedName>
    <definedName name="QES_ADJ" localSheetId="2">#REF!</definedName>
    <definedName name="QES_ADJ">#REF!</definedName>
    <definedName name="QES_ADJ_UT" localSheetId="2">#REF!</definedName>
    <definedName name="QES_ADJ_UT">#REF!</definedName>
    <definedName name="QES_ADJ_WY" localSheetId="2">#REF!</definedName>
    <definedName name="QES_ADJ_WY">#REF!</definedName>
    <definedName name="QESDETAIL1" localSheetId="2">#REF!</definedName>
    <definedName name="QESDETAIL1">#REF!</definedName>
    <definedName name="QESSUMMARY" localSheetId="2">#REF!</definedName>
    <definedName name="QESSUMMARY">#REF!</definedName>
    <definedName name="QGCSUMMARY" localSheetId="2">#REF!</definedName>
    <definedName name="QGCSUMMARY">#REF!</definedName>
    <definedName name="QGMGathering">'[2]Monthly Inputs'!$G$4:$R$18</definedName>
    <definedName name="QPEC_UTAH" localSheetId="2">#REF!</definedName>
    <definedName name="QPEC_UTAH">#REF!</definedName>
    <definedName name="QPEC_WYO" localSheetId="2">#REF!</definedName>
    <definedName name="QPEC_WYO">#REF!</definedName>
    <definedName name="QRS_ROI" localSheetId="2">#REF!</definedName>
    <definedName name="QRS_ROI">#REF!</definedName>
    <definedName name="R_D_Funds_Adjustment" localSheetId="2">#REF!</definedName>
    <definedName name="R_D_Funds_Adjustment">#REF!</definedName>
    <definedName name="R_D_FUNDS_SCENARIO" localSheetId="2">#REF!</definedName>
    <definedName name="R_D_FUNDS_SCENARIO">#REF!</definedName>
    <definedName name="range">'[1]COS Alloc Factors'!$C$11:$V$88</definedName>
    <definedName name="RateBaseScenarios">'[1]Rate Base'!$X$8:$AE$282</definedName>
    <definedName name="rates">[1]Rates!$T$4:$IV$65536</definedName>
    <definedName name="rates2">[1]Rates!$I$8:$O$317</definedName>
    <definedName name="ratescurrent">'[1]Rate Design'!#REF!</definedName>
    <definedName name="ratesformulas">'[1]Rate Design'!#REF!</definedName>
    <definedName name="rateshardnumbers">'[1]Rate Design'!#REF!</definedName>
    <definedName name="REALLOCATION" localSheetId="2">#REF!</definedName>
    <definedName name="REALLOCATION">#REF!</definedName>
    <definedName name="REALLOCATION2" localSheetId="2">#REF!</definedName>
    <definedName name="REALLOCATION2">#REF!</definedName>
    <definedName name="RES_ACC_ADJ" localSheetId="2">#REF!</definedName>
    <definedName name="RES_ACC_ADJ">#REF!</definedName>
    <definedName name="RES_ACC_ADJ_UT" localSheetId="2">#REF!</definedName>
    <definedName name="RES_ACC_ADJ_UT">#REF!</definedName>
    <definedName name="RES_ACC_ADJ_WY" localSheetId="2">#REF!</definedName>
    <definedName name="RES_ACC_ADJ_WY">#REF!</definedName>
    <definedName name="RESERVEACCRUALSCENARIO">'[1]RESERVE ACCRUAL'!$D$6:$F$68</definedName>
    <definedName name="RevenueScenarios">[1]Revenue!$F$8:$M$450</definedName>
    <definedName name="REVSUMMARY1" localSheetId="2">#REF!</definedName>
    <definedName name="REVSUMMARY1">#REF!</definedName>
    <definedName name="REVSUMMARY2" localSheetId="2">#REF!</definedName>
    <definedName name="REVSUMMARY2">#REF!</definedName>
    <definedName name="RORAIRCRAFT" localSheetId="2">#REF!</definedName>
    <definedName name="RORAIRCRAFT">#REF!</definedName>
    <definedName name="RORCORP" localSheetId="2">#REF!</definedName>
    <definedName name="RORCORP">#REF!</definedName>
    <definedName name="RORQIC" localSheetId="2">#REF!</definedName>
    <definedName name="RORQIC">#REF!</definedName>
    <definedName name="RORQRS" localSheetId="2">#REF!</definedName>
    <definedName name="RORQRS">#REF!</definedName>
    <definedName name="RORSUMMARY" localSheetId="2">#REF!</definedName>
    <definedName name="RORSUMMARY">#REF!</definedName>
    <definedName name="Scenarios">'[1]Control Panel'!$H$10:$X$78</definedName>
    <definedName name="Season" localSheetId="2">#REF!</definedName>
    <definedName name="Season">#REF!</definedName>
    <definedName name="SINGLEITEMCASE">'[1]Allowed Time'!$D$8:$I$1244</definedName>
    <definedName name="SNG_REV_ID">[1]Revenue!$F$229</definedName>
    <definedName name="SNG_REV_UT">[1]Revenue!$F$200</definedName>
    <definedName name="SNG_REV_WY">[1]Revenue!$F$321</definedName>
    <definedName name="SOFTWAREADJUSTMENT">'[1]Software Adjustment'!$D$8:$G$42</definedName>
    <definedName name="SPORTING" localSheetId="2">#REF!</definedName>
    <definedName name="SPORTING">#REF!</definedName>
    <definedName name="SPORTING2" localSheetId="2">#REF!</definedName>
    <definedName name="SPORTING2">#REF!</definedName>
    <definedName name="SPORTING3" localSheetId="2">#REF!</definedName>
    <definedName name="SPORTING3">#REF!</definedName>
    <definedName name="ST_TAX_ADJ" localSheetId="2">#REF!</definedName>
    <definedName name="ST_TAX_ADJ">#REF!</definedName>
    <definedName name="ST_TAX_ADJ_UT">'[1]FILED Adjustments'!#REF!</definedName>
    <definedName name="ST_TAX_ADJ_WY" localSheetId="2">#REF!</definedName>
    <definedName name="ST_TAX_ADJ_WY">#REF!</definedName>
    <definedName name="Start_Print" localSheetId="2">#REF!</definedName>
    <definedName name="Start_Print">#REF!</definedName>
    <definedName name="STATE_TAX" localSheetId="2">#REF!</definedName>
    <definedName name="STATE_TAX">#REF!</definedName>
    <definedName name="STATETAX" localSheetId="2">#REF!</definedName>
    <definedName name="STATETAX">#REF!</definedName>
    <definedName name="STATETAXSCENARIO" localSheetId="2">#REF!</definedName>
    <definedName name="STATETAXSCENARIO">#REF!</definedName>
    <definedName name="STOCKSUMMARYWP2">'[1]Stock Incentives'!#REF!</definedName>
    <definedName name="summarieswyo" localSheetId="2">#REF!</definedName>
    <definedName name="summarieswyo">#REF!</definedName>
    <definedName name="SUMMER_UT_F1">[1]Criteria!$A$26:$C$27</definedName>
    <definedName name="Summer_UT_GSR">[1]Criteria!$A$6:$C$7</definedName>
    <definedName name="SYSCASEFormula" localSheetId="2">#REF!</definedName>
    <definedName name="SYSCASEFormula">#REF!</definedName>
    <definedName name="SYSCASENumber" localSheetId="2">#REF!</definedName>
    <definedName name="SYSCASENumber">#REF!</definedName>
    <definedName name="SYSRORFormula" localSheetId="2">[1]Taxes!#REF!</definedName>
    <definedName name="SYSRORFormula">[1]Taxes!#REF!</definedName>
    <definedName name="TARIFF" localSheetId="2">'[2]Ut 1.2:Ut 1.7'!$A$1:$CU$149</definedName>
    <definedName name="TARIFF" localSheetId="3">'[2]Ut 1.2:Ut 1.7'!$A$1:$CU$149</definedName>
    <definedName name="TARIFF">#REF!</definedName>
    <definedName name="Taxes">[1]Taxes!$C$9:$E$75</definedName>
    <definedName name="TICKETS" localSheetId="2">#REF!</definedName>
    <definedName name="TICKETS">#REF!</definedName>
    <definedName name="TICKETSCENARIO" localSheetId="2">#REF!</definedName>
    <definedName name="TICKETSCENARIO">#REF!</definedName>
    <definedName name="TITLE">'[1]Control Panel'!#REF!</definedName>
    <definedName name="TITLE2">'[1]Control Panel'!#REF!</definedName>
    <definedName name="UT" localSheetId="2">#REF!</definedName>
    <definedName name="UT">#REF!</definedName>
    <definedName name="UT_E1">[1]Criteria!$H$23:$I$24</definedName>
    <definedName name="UT_F1">[1]Criteria!$A$30:$C$31</definedName>
    <definedName name="UT_F1_SUMMER">[5]Criteria!$E$10:$G$17</definedName>
    <definedName name="UT_F1_WINTER">[5]Criteria!$E$2:$G$7</definedName>
    <definedName name="UT_F1E_SUMMER">[5]Criteria!$E$28:$G$35</definedName>
    <definedName name="UT_F1E_WINTER">[5]Criteria!$E$20:$G$25</definedName>
    <definedName name="UT_F3">[1]Criteria!#REF!</definedName>
    <definedName name="UT_FT1">[1]Criteria!$E$20:$F$21</definedName>
    <definedName name="UT_FT1L">[1]Criteria!$H$31:$I$32</definedName>
    <definedName name="UT_GS_SUMMER">[5]Criteria!$A$10:$C$17</definedName>
    <definedName name="UT_GS_WINTER">[5]Criteria!$A$2:$C$7</definedName>
    <definedName name="UT_GS_WINTER_BLK1">[1]Criteria!#REF!</definedName>
    <definedName name="UT_GSC_SUMMER">[10]Criteria!$E$38:$G$45</definedName>
    <definedName name="UT_GSC_WINTER">[10]Criteria!$A$38:$C$43</definedName>
    <definedName name="UT_GSR">[1]Criteria!$A$10:$C$11</definedName>
    <definedName name="UT_GSR_SUMMER">[10]Criteria!$A$10:$C$17</definedName>
    <definedName name="UT_GSR_WINTER">[10]Criteria!$A$2:$C$7</definedName>
    <definedName name="UT_GSS_SUMMER">[5]Criteria!$A$28:$C$35</definedName>
    <definedName name="UT_GSS_SUMMER_BLK1">[1]Criteria!#REF!</definedName>
    <definedName name="UT_GSS_WINTER">[5]Criteria!$A$20:$C$25</definedName>
    <definedName name="UT_GSS_WINTER_BLK1">[1]Criteria!#REF!</definedName>
    <definedName name="UT_I2">[5]Criteria!$L$2:$M$3</definedName>
    <definedName name="UT_I2I4">[1]Criteria!$E$10:$F$12</definedName>
    <definedName name="UT_I4">[5]Criteria!$L$6:$M$7</definedName>
    <definedName name="UT_IS2">[5]Criteria!$L$10:$M$11</definedName>
    <definedName name="UT_IS4">[5]Criteria!$L$14:$M$15</definedName>
    <definedName name="UT_IT">[1]Criteria!$H$10:$I$11</definedName>
    <definedName name="UT_IT2">[5]Criteria!$L$22:$M$23</definedName>
    <definedName name="UT_MT">[1]Criteria!$H$6:$I$7</definedName>
    <definedName name="UT_NGV">[1]Criteria!$E$6:$F$7</definedName>
    <definedName name="Utah_Rates">'[4]NGV RATES'!$B$3:$U$6</definedName>
    <definedName name="UTCUSTOMERS">[6]CRITERIA!$B$447:$D$448</definedName>
    <definedName name="UTE1CUSTOMERS">[6]CRITERIA!$B$354:$D$355</definedName>
    <definedName name="UTE1DNG">[7]CRITERIA!$B$285:$D$286</definedName>
    <definedName name="UTE1DTH">[7]CRITERIA!$B$282:$D$283</definedName>
    <definedName name="UTE1GAS">[7]CRITERIA!$B$291:$D$292</definedName>
    <definedName name="UTE1SNG">[7]CRITERIA!$B$288:$D$289</definedName>
    <definedName name="UTF1CUSTOMERS">[6]CRITERIA!$B$61:$D$65</definedName>
    <definedName name="UTF1DNG">[7]CRITERIA!$B$71:$D$72</definedName>
    <definedName name="UTF1DTH">[7]CRITERIA!$B$68:$D$69</definedName>
    <definedName name="UTF1EDNG">[7]CRITERIA!$B$178:$D$179</definedName>
    <definedName name="UTF1EDTH">[7]CRITERIA!$B$175:$D$176</definedName>
    <definedName name="UTF1EGAS">[7]CRITERIA!$B$184:$D$185</definedName>
    <definedName name="UTF1ESNG">[7]CRITERIA!$B$181:$D$182</definedName>
    <definedName name="UTF1GAS">[7]CRITERIA!$B$77:$D$78</definedName>
    <definedName name="UTF1SNG">[7]CRITERIA!$B$74:$D$75</definedName>
    <definedName name="UTF3CUSTOMERS">[6]CRITERIA!$B$106:$D$107</definedName>
    <definedName name="UTF3DNG">[7]CRITERIA!$B$105:$D$106</definedName>
    <definedName name="UTF3DTH">[7]CRITERIA!$B$102:$D$103</definedName>
    <definedName name="UTF3GAS">[7]CRITERIA!$B$111:$D$112</definedName>
    <definedName name="UTF3SNG">[7]CRITERIA!$B$108:$D$109</definedName>
    <definedName name="UTF4CUSTOMERS">[6]CRITERIA!$B$122:$D$123</definedName>
    <definedName name="UTF4DNG">[6]CRITERIA!$B$125:$D$126</definedName>
    <definedName name="UTF4DTH">[6]CRITERIA!$B$119:$D$120</definedName>
    <definedName name="UTF4GAS">[6]CRITERIA!$B$131:$D$132</definedName>
    <definedName name="UTF4SNG">[6]CRITERIA!$B$128:$D$129</definedName>
    <definedName name="UTFT1CUSTOMERS">[6]CRITERIA!$B$254:$D$256</definedName>
    <definedName name="UTFT1DNG">[7]CRITERIA!$B$230:$D$232</definedName>
    <definedName name="UTFT1DTH">[7]CRITERIA!$B$226:$D$228</definedName>
    <definedName name="UTFT1GAS">[7]CRITERIA!$B$238:$D$240</definedName>
    <definedName name="UTFT1LDNG">[6]CRITERIA!$B$277:$D$278</definedName>
    <definedName name="UTFT1LDTH">[6]CRITERIA!$B$271:$D$272</definedName>
    <definedName name="UTFT1LGAS">[6]CRITERIA!$B$283:$D$284</definedName>
    <definedName name="UTFT1LSNG">[6]CRITERIA!$B$280:$D$281</definedName>
    <definedName name="UTFT1SNG">[7]CRITERIA!$B$234:$D$236</definedName>
    <definedName name="UTFT2CCUSTOMERS">[6]CRITERIA!$B$306:$D$307</definedName>
    <definedName name="UTFT2CDNG">[6]CRITERIA!$B$309:$D$310</definedName>
    <definedName name="UTFT2CDTH">[6]CRITERIA!$B$303:$D$304</definedName>
    <definedName name="UTFT2CGAS">[6]CRITERIA!$B$315:$D$316</definedName>
    <definedName name="UTFT2CSNG">[6]CRITERIA!$B$312:$D$313</definedName>
    <definedName name="UTFT2CUSTOMERS">[6]CRITERIA!$B$290:$D$291</definedName>
    <definedName name="UTFT2DNG">[7]CRITERIA!$B$246:$D$247</definedName>
    <definedName name="UTFT2DTH">[7]CRITERIA!$B$243:$D$244</definedName>
    <definedName name="UTFT2GAS">[7]CRITERIA!$B$252:$D$253</definedName>
    <definedName name="UTFT2SNG">[7]CRITERIA!$B$249:$D$250</definedName>
    <definedName name="UTFTECUSTOMERS">[6]CRITERIA!$B$322:$D$323</definedName>
    <definedName name="UTFTEDNG">[7]CRITERIA!$B$259:$D$260</definedName>
    <definedName name="UTFTEDTH">[7]CRITERIA!$B$256:$D$257</definedName>
    <definedName name="UTFTEGAS">[7]CRITERIA!$B$265:$D$266</definedName>
    <definedName name="UTFTESNG">[7]CRITERIA!$B$262:$D$263</definedName>
    <definedName name="UTGSCDNG">[6]CRITERIA!$B$29:$D$30</definedName>
    <definedName name="UTGSCDTH">[6]CRITERIA!$B$23:$D$24</definedName>
    <definedName name="UTGSCGAS">[6]CRITERIA!$B$35:$D$36</definedName>
    <definedName name="UTGSCSNG">[6]CRITERIA!$B$32:$D$33</definedName>
    <definedName name="UTGSCST">[7]CRITERIA!$B$10:$D$11</definedName>
    <definedName name="UTGSCUSTOMERS">[6]CRITERIA!$B$10:$D$11</definedName>
    <definedName name="UTGSDNG">[7]CRITERIA!$B$13:$D$14</definedName>
    <definedName name="UTGSDTH">[7]CRITERIA!$B$7:$D$8</definedName>
    <definedName name="UTGSECST">[7]CRITERIA!$B$31:$D$32</definedName>
    <definedName name="UTGSEDNG">[7]CRITERIA!$B$34:$D$35</definedName>
    <definedName name="UTGSEDTH">[7]CRITERIA!$B$28:$D$29</definedName>
    <definedName name="UTGSEGAS">[7]CRITERIA!$B$40:$D$41</definedName>
    <definedName name="UTGSESIF">[7]CRITERIA!$B$43:$D$44</definedName>
    <definedName name="UTGSESNG">[7]CRITERIA!$B$37:$D$38</definedName>
    <definedName name="UTGSGAS">[7]CRITERIA!$B$19:$D$20</definedName>
    <definedName name="UTGSRDNG">[6]CRITERIA!$F$13:$H$14</definedName>
    <definedName name="UTGSRDTH">[6]CRITERIA!$F$7:$H$8</definedName>
    <definedName name="UTGSRGAS">[6]CRITERIA!$F$19:$H$20</definedName>
    <definedName name="UTGSRSNG">[6]CRITERIA!$F$16:$H$17</definedName>
    <definedName name="UTGSSCST">[7]CRITERIA!$B$51:$D$52</definedName>
    <definedName name="UTGSSCUSTOMERS">[6]CRITERIA!$B$42:$D$43</definedName>
    <definedName name="UTGSSDNG">[7]CRITERIA!$B$54:$D$55</definedName>
    <definedName name="UTGSSDTH">[7]CRITERIA!$B$48:$D$49</definedName>
    <definedName name="UTGSSGAS">[7]CRITERIA!$B$60:$D$61</definedName>
    <definedName name="UTGSSIF">[7]CRITERIA!$B$23:$D$24</definedName>
    <definedName name="UTGSSNG">[7]CRITERIA!$B$16:$D$17</definedName>
    <definedName name="UTGSSSIF">[7]CRITERIA!$B$63:$D$64</definedName>
    <definedName name="UTGSSSNG">[7]CRITERIA!$B$57:$D$58</definedName>
    <definedName name="UTGSSSUMMER">[1]Criteria!#REF!</definedName>
    <definedName name="UTGSSUMMER">[1]Criteria!#REF!</definedName>
    <definedName name="UTGSSWINTER">[1]Criteria!#REF!</definedName>
    <definedName name="UTGSWINTER">[1]Criteria!#REF!</definedName>
    <definedName name="UTI2CUSTOMERS">[6]CRITERIA!$B$139:$D$140</definedName>
    <definedName name="UTI2DNG">[7]CRITERIA!$B$132:$D$134</definedName>
    <definedName name="UTI2DTH">[7]CRITERIA!$B$128:$D$130</definedName>
    <definedName name="UTI2GAS">[7]CRITERIA!$B$140:$D$142</definedName>
    <definedName name="UTI2SNG">[7]CRITERIA!$B$136:$D$138</definedName>
    <definedName name="UTI4CUSTOMERS">[6]CRITERIA!$B$420:$D$423</definedName>
    <definedName name="UTI4DNG">[7]CRITERIA!$B$342:$D$343</definedName>
    <definedName name="UTI4DTH">[7]CRITERIA!$B$339:$D$340</definedName>
    <definedName name="UTI4GAS">[7]CRITERIA!$B$348:$D$349</definedName>
    <definedName name="UTI4SNG">[7]CRITERIA!$B$345:$D$346</definedName>
    <definedName name="UTIS2CUSTOMERS">[6]CRITERIA!$B$159:$D$161</definedName>
    <definedName name="UTIS2DNG">[7]CRITERIA!$B$149:$D$151</definedName>
    <definedName name="UTIS2DTH">[7]CRITERIA!$B$145:$D$147</definedName>
    <definedName name="UTIS2GAS">[7]CRITERIA!$B$157:$D$159</definedName>
    <definedName name="UTIS2SNG">[7]CRITERIA!$B$153:$D$155</definedName>
    <definedName name="UTIS4CUSTOMERS">[6]CRITERIA!$B$179:$D$180</definedName>
    <definedName name="UTIS4DNG">[7]CRITERIA!$B$165:$D$166</definedName>
    <definedName name="UTIS4DTH">[7]CRITERIA!$B$162:$D$163</definedName>
    <definedName name="UTIS4GAS">[7]CRITERIA!$B$171:$D$172</definedName>
    <definedName name="UTIS4SNG">[7]CRITERIA!$B$168:$D$169</definedName>
    <definedName name="UTITCUSTOMERS">[6]CRITERIA!$B$213:$D$216</definedName>
    <definedName name="UTITDNG">[7]CRITERIA!$B$196:$D$198</definedName>
    <definedName name="UTITDTH">[7]CRITERIA!$B$192:$D$194</definedName>
    <definedName name="UTITGAS">[7]CRITERIA!$B$204:$D$206</definedName>
    <definedName name="UTITSCUSTOMERS">[6]CRITERIA!$B$237:$D$238</definedName>
    <definedName name="UTITSDNG">[7]CRITERIA!$B$213:$D$215</definedName>
    <definedName name="UTITSDTH">[7]CRITERIA!$B$209:$D$211</definedName>
    <definedName name="UTITSGAS">[7]CRITERIA!$B$221:$D$223</definedName>
    <definedName name="UTITSNG">[7]CRITERIA!$B$200:$D$202</definedName>
    <definedName name="UTITSSNG">[7]CRITERIA!$B$217:$D$219</definedName>
    <definedName name="UTMTCUSTOMERS">[6]CRITERIA!$B$338:$D$339</definedName>
    <definedName name="UTMTDNG">[7]CRITERIA!$B$272:$D$273</definedName>
    <definedName name="UTMTDTH">[7]CRITERIA!$B$269:$D$270</definedName>
    <definedName name="UTMTGAS">[7]CRITERIA!$B$278:$D$279</definedName>
    <definedName name="UTMTSNG">[7]CRITERIA!$B$275:$D$276</definedName>
    <definedName name="UTNGVCUSTOMERS">[6]CRITERIA!$B$90:$D$91</definedName>
    <definedName name="UTNGVDNG">[7]CRITERIA!$B$88:$D$89</definedName>
    <definedName name="UTNGVDTH">[7]CRITERIA!$B$85:$D$86</definedName>
    <definedName name="UTNGVGAS">[7]CRITERIA!$B$94:$D$95</definedName>
    <definedName name="UTNGVSNG">[7]CRITERIA!$B$91:$D$92</definedName>
    <definedName name="UTP1CUSTOMERS">[6]CRITERIA!$B$370:$D$371</definedName>
    <definedName name="UTP1DNG">[7]CRITERIA!$B$303:$D$304</definedName>
    <definedName name="UTP1DTH">[7]CRITERIA!$B$300:$D$301</definedName>
    <definedName name="UTP1GAS">[7]CRITERIA!$B$309:$D$310</definedName>
    <definedName name="UTP1SNG">[7]CRITERIA!$B$306:$D$307</definedName>
    <definedName name="UtRevRun">'[2]RevRun Fcst'!$G$13:$R$147</definedName>
    <definedName name="UtStorage">'[2]Ut Storage'!$B$11:$L$22</definedName>
    <definedName name="WCCNumber">'[1]ROR-Model'!#REF!</definedName>
    <definedName name="WEX_ADJ_108_PROD">[1]Wexpro!$H$22</definedName>
    <definedName name="WEX_ADJ_111_PROD">[1]Wexpro!$H$23</definedName>
    <definedName name="wexpro">'[2]Monthly Inputs'!$G$111:$R$113</definedName>
    <definedName name="Winter" localSheetId="2">#REF!</definedName>
    <definedName name="Winter">#REF!</definedName>
    <definedName name="WINTER_UT_F1">[1]Criteria!$A$22:$C$23</definedName>
    <definedName name="Winter_UT_GSR">[1]Criteria!$A$2:$C$3</definedName>
    <definedName name="WY_F1">[5]Criteria!$O$10:$P$11</definedName>
    <definedName name="WY_GS">[5]Criteria!$O$2:$P$3</definedName>
    <definedName name="WY_GSW">[5]Criteria!$O$14:$P$15</definedName>
    <definedName name="WY_I2">[5]Criteria!$Q$2:$R$3</definedName>
    <definedName name="WY_I4">[5]Criteria!$Q$6:$R$7</definedName>
    <definedName name="WY_IC">[5]Criteria!$Q$10:$R$11</definedName>
    <definedName name="WY_IC1">[5]Criteria!$Q$14:$R$15</definedName>
    <definedName name="WY_IC2">[5]Criteria!$Q$18:$R$19</definedName>
    <definedName name="WY_IC3">[5]Criteria!$Q$14:$R$15</definedName>
    <definedName name="WY_IC8">[5]Criteria!$Q$18:$R$19</definedName>
    <definedName name="WY_IT">[5]Criteria!$Q$22:$R$23</definedName>
    <definedName name="WY_NGV">[5]Criteria!$O$6:$P$7</definedName>
    <definedName name="WYCUSTOMERS">[6]CRITERIA!$B$677:$D$678</definedName>
    <definedName name="WYF1CUSTOMERS">[6]CRITERIA!$B$515:$D$519</definedName>
    <definedName name="WYF1DNG">[7]CRITERIA!$B$413:$D$414</definedName>
    <definedName name="WYF1DTH">[7]CRITERIA!$B$410:$D$411</definedName>
    <definedName name="WYF1GAS">[7]CRITERIA!$B$416:$D$417</definedName>
    <definedName name="WYGSCUSTOMERS">[6]CRITERIA!$B$499:$D$500</definedName>
    <definedName name="WYGSDNG">[7]CRITERIA!$B$400:$D$401</definedName>
    <definedName name="WYGSDTH">[7]CRITERIA!$B$397:$D$398</definedName>
    <definedName name="WYGSGAS">[7]CRITERIA!$B$403:$D$404</definedName>
    <definedName name="WYGSSIF">[7]CRITERIA!$B$406:$D$407</definedName>
    <definedName name="WYGSWCUSTOMERS">[6]CRITERIA!$B$550:$D$551</definedName>
    <definedName name="WYGSWDNG">[7]CRITERIA!$B$433:$D$434</definedName>
    <definedName name="WYGSWDTH">[7]CRITERIA!$B$430:$D$431</definedName>
    <definedName name="WYGSWGAS">[7]CRITERIA!$B$436:$D$437</definedName>
    <definedName name="WYI2CUSTOMERS">[6]CRITERIA!$B$589:$D$590</definedName>
    <definedName name="WYI2DNG">[7]CRITERIA!$B$463:$D$464</definedName>
    <definedName name="WYI2DTH">[7]CRITERIA!$B$460:$D$461</definedName>
    <definedName name="WYI2GAS">[7]CRITERIA!$B$469:$D$470</definedName>
    <definedName name="WYI2SNG">[7]CRITERIA!$B$466:$D$467</definedName>
    <definedName name="WYI4CUSTOMERS">[6]CRITERIA!$B$606:$D$608</definedName>
    <definedName name="WYI4DNG">[7]CRITERIA!$B$476:$D$477</definedName>
    <definedName name="WYI4DTH">[7]CRITERIA!$B$473:$D$474</definedName>
    <definedName name="WYI4GAS">[7]CRITERIA!$B$482:$D$483</definedName>
    <definedName name="WYI4SNG">[7]CRITERIA!$B$479:$D$480</definedName>
    <definedName name="WYICCUSTOMERS">[6]CRITERIA!$B$647:$D$652</definedName>
    <definedName name="WYICDNG">[7]CRITERIA!$B$506:$D$511</definedName>
    <definedName name="WYICDTH">[7]CRITERIA!$B$499:$D$504</definedName>
    <definedName name="WYICGAS">[7]CRITERIA!$B$513:$D$520</definedName>
    <definedName name="WYICSDNG">[7]CRITERIA!$B$453:$D$454</definedName>
    <definedName name="WYICSDTH">[7]CRITERIA!$B$450:$D$451</definedName>
    <definedName name="WYICSGAS">[7]CRITERIA!$B$456:$D$457</definedName>
    <definedName name="WYITCUSTOMERS">[6]CRITERIA!$B$627:$D$629</definedName>
    <definedName name="WYITDNG">[7]CRITERIA!$B$490:$D$492</definedName>
    <definedName name="WYITDTH">[7]CRITERIA!$B$486:$D$488</definedName>
    <definedName name="WYITGAS">[7]CRITERIA!$B$494:$D$496</definedName>
    <definedName name="Wym_Rates">'[4]NGV RATES'!$B$11:$U$13</definedName>
    <definedName name="WYNGVCUSTOMERS">[6]CRITERIA!$B$537:$D$538</definedName>
    <definedName name="WYNGVDNG">[7]CRITERIA!$B$423:$D$424</definedName>
    <definedName name="WYNGVDTH">[7]CRITERIA!$B$420:$D$421</definedName>
    <definedName name="WYNGVGAS">[7]CRITERIA!$B$426:$D$427</definedName>
    <definedName name="Wyo_Bad_Debt_Position" localSheetId="2">#REF!</definedName>
    <definedName name="Wyo_Bad_Debt_Position">#REF!</definedName>
    <definedName name="WyStorage">'[2]Wy Storage'!$B$11:$L$22</definedName>
    <definedName name="X">[4]CRITERIA!$J$3:$Q$4</definedName>
    <definedName name="YEDEPRADJUSTMENT">'[1]Utah Depr Adj'!$C$13:$G$24</definedName>
  </definedNames>
  <calcPr calcId="125725"/>
</workbook>
</file>

<file path=xl/calcChain.xml><?xml version="1.0" encoding="utf-8"?>
<calcChain xmlns="http://schemas.openxmlformats.org/spreadsheetml/2006/main">
  <c r="E10" i="1"/>
  <c r="C17" i="5"/>
  <c r="E15" s="1"/>
  <c r="E14"/>
  <c r="E12"/>
  <c r="E10"/>
  <c r="G69" i="4"/>
  <c r="I68"/>
  <c r="I69" s="1"/>
  <c r="I61"/>
  <c r="I60"/>
  <c r="I59"/>
  <c r="I58"/>
  <c r="I57"/>
  <c r="I62" s="1"/>
  <c r="G51"/>
  <c r="K50"/>
  <c r="I50"/>
  <c r="I49"/>
  <c r="I48"/>
  <c r="I47"/>
  <c r="G41"/>
  <c r="I40"/>
  <c r="I39"/>
  <c r="I38"/>
  <c r="I41" s="1"/>
  <c r="G32"/>
  <c r="I31"/>
  <c r="E31"/>
  <c r="D31"/>
  <c r="I30"/>
  <c r="E30"/>
  <c r="D30"/>
  <c r="I29"/>
  <c r="E29"/>
  <c r="D29"/>
  <c r="I27"/>
  <c r="I26"/>
  <c r="I25"/>
  <c r="I19"/>
  <c r="G12"/>
  <c r="I11"/>
  <c r="E11"/>
  <c r="D11"/>
  <c r="I10"/>
  <c r="E10"/>
  <c r="D10"/>
  <c r="I8"/>
  <c r="A8"/>
  <c r="A10" s="1"/>
  <c r="A11" s="1"/>
  <c r="A12" s="1"/>
  <c r="A13" s="1"/>
  <c r="A14" s="1"/>
  <c r="A19" s="1"/>
  <c r="A25" s="1"/>
  <c r="A26" s="1"/>
  <c r="A27" s="1"/>
  <c r="A29" s="1"/>
  <c r="A30" s="1"/>
  <c r="A31" s="1"/>
  <c r="A32" s="1"/>
  <c r="A38" s="1"/>
  <c r="A39" s="1"/>
  <c r="A40" s="1"/>
  <c r="A41" s="1"/>
  <c r="A47" s="1"/>
  <c r="A48" s="1"/>
  <c r="A49" s="1"/>
  <c r="A50" s="1"/>
  <c r="A51" s="1"/>
  <c r="A57" s="1"/>
  <c r="A58" s="1"/>
  <c r="A59" s="1"/>
  <c r="A60" s="1"/>
  <c r="A61" s="1"/>
  <c r="A62" s="1"/>
  <c r="A68" s="1"/>
  <c r="A69" s="1"/>
  <c r="A71" s="1"/>
  <c r="I7"/>
  <c r="D24" i="3"/>
  <c r="E21"/>
  <c r="E20"/>
  <c r="E19"/>
  <c r="E18"/>
  <c r="E17"/>
  <c r="E16"/>
  <c r="E15"/>
  <c r="E14"/>
  <c r="E13"/>
  <c r="E12"/>
  <c r="E11"/>
  <c r="A11"/>
  <c r="A12" s="1"/>
  <c r="A13" s="1"/>
  <c r="A14" s="1"/>
  <c r="A15" s="1"/>
  <c r="A16" s="1"/>
  <c r="A17" s="1"/>
  <c r="A18" s="1"/>
  <c r="A19" s="1"/>
  <c r="A20" s="1"/>
  <c r="A21" s="1"/>
  <c r="A24" s="1"/>
  <c r="E10"/>
  <c r="E8"/>
  <c r="I12" i="4" l="1"/>
  <c r="I32"/>
  <c r="I51"/>
  <c r="E9" i="5"/>
  <c r="E11"/>
  <c r="E13"/>
  <c r="I14" i="4"/>
  <c r="E24" i="3"/>
  <c r="E17" i="5" l="1"/>
  <c r="A6" i="2" l="1"/>
  <c r="A7" s="1"/>
  <c r="A8" s="1"/>
  <c r="A9" s="1"/>
  <c r="A10" s="1"/>
  <c r="A12" s="1"/>
  <c r="A13" s="1"/>
  <c r="A14" s="1"/>
  <c r="A15" s="1"/>
  <c r="A16" s="1"/>
  <c r="F10" i="1"/>
  <c r="G10"/>
  <c r="H9"/>
  <c r="H7"/>
  <c r="H8"/>
  <c r="H6"/>
  <c r="D10"/>
  <c r="A7"/>
  <c r="A8" s="1"/>
  <c r="A9" s="1"/>
  <c r="A10" s="1"/>
  <c r="H10" l="1"/>
  <c r="C5" i="2" s="1"/>
  <c r="C7" s="1"/>
  <c r="C29" l="1"/>
  <c r="G29" s="1"/>
  <c r="C14"/>
  <c r="C8" s="1"/>
  <c r="C30"/>
  <c r="G30" s="1"/>
  <c r="C31" s="1"/>
  <c r="G31" s="1"/>
  <c r="G32" s="1"/>
  <c r="G34" l="1"/>
  <c r="C9" s="1"/>
  <c r="C10" s="1"/>
  <c r="C15" s="1"/>
  <c r="C13" l="1"/>
  <c r="C16" s="1"/>
  <c r="G17" i="5" l="1"/>
  <c r="G11" l="1"/>
  <c r="K19" i="4" s="1"/>
  <c r="L19" s="1"/>
  <c r="M19" s="1"/>
  <c r="G15" i="5"/>
  <c r="K51" i="4" s="1"/>
  <c r="L51" s="1"/>
  <c r="G10" i="5"/>
  <c r="K32" i="4" s="1"/>
  <c r="L32" s="1"/>
  <c r="G14" i="5"/>
  <c r="K68" i="4" s="1"/>
  <c r="G13" i="5"/>
  <c r="K62" i="4" s="1"/>
  <c r="L62" s="1"/>
  <c r="G12" i="5"/>
  <c r="K41" i="4" s="1"/>
  <c r="L41" s="1"/>
  <c r="G9" i="5"/>
  <c r="K12" i="4" s="1"/>
  <c r="L12" s="1"/>
  <c r="L38" l="1"/>
  <c r="M38" s="1"/>
  <c r="K38" s="1"/>
  <c r="L40"/>
  <c r="M40" s="1"/>
  <c r="K40" s="1"/>
  <c r="L39"/>
  <c r="M39" s="1"/>
  <c r="K39" s="1"/>
  <c r="K71"/>
  <c r="L68"/>
  <c r="M68" s="1"/>
  <c r="L60"/>
  <c r="M60" s="1"/>
  <c r="K60" s="1"/>
  <c r="L61"/>
  <c r="M61" s="1"/>
  <c r="K61" s="1"/>
  <c r="L57"/>
  <c r="M57" s="1"/>
  <c r="K57" s="1"/>
  <c r="L58"/>
  <c r="M58" s="1"/>
  <c r="K58" s="1"/>
  <c r="L59"/>
  <c r="M59" s="1"/>
  <c r="K59" s="1"/>
  <c r="L47"/>
  <c r="M47" s="1"/>
  <c r="K47" s="1"/>
  <c r="L49"/>
  <c r="M49" s="1"/>
  <c r="K49" s="1"/>
  <c r="L48"/>
  <c r="M48" s="1"/>
  <c r="K48" s="1"/>
  <c r="L7"/>
  <c r="M7" s="1"/>
  <c r="L8"/>
  <c r="M8" s="1"/>
  <c r="K8" s="1"/>
  <c r="L10"/>
  <c r="M10" s="1"/>
  <c r="L11"/>
  <c r="M11" s="1"/>
  <c r="K11" s="1"/>
  <c r="L26"/>
  <c r="M26" s="1"/>
  <c r="K26" s="1"/>
  <c r="L29"/>
  <c r="M29" s="1"/>
  <c r="K29" s="1"/>
  <c r="L30"/>
  <c r="M30" s="1"/>
  <c r="K30" s="1"/>
  <c r="L25"/>
  <c r="M25" s="1"/>
  <c r="K25" s="1"/>
  <c r="L31"/>
  <c r="M31" s="1"/>
  <c r="K31" s="1"/>
  <c r="L27"/>
  <c r="M27" s="1"/>
  <c r="K27" s="1"/>
  <c r="K10" l="1"/>
  <c r="C36" i="3"/>
  <c r="K7" i="4"/>
  <c r="D36" i="3"/>
  <c r="G21" l="1"/>
  <c r="I21" s="1"/>
  <c r="G10"/>
  <c r="I10" s="1"/>
  <c r="G11"/>
  <c r="I11" s="1"/>
  <c r="G20"/>
  <c r="I20" s="1"/>
  <c r="G12"/>
  <c r="I12" s="1"/>
  <c r="G19"/>
  <c r="I19" s="1"/>
  <c r="G18"/>
  <c r="I18" s="1"/>
  <c r="G16"/>
  <c r="I16" s="1"/>
  <c r="G13"/>
  <c r="G17"/>
  <c r="I17" s="1"/>
  <c r="G15"/>
  <c r="I15" s="1"/>
  <c r="G14"/>
  <c r="I14" s="1"/>
  <c r="I13" l="1"/>
  <c r="I24" s="1"/>
  <c r="I26" s="1"/>
  <c r="G24"/>
</calcChain>
</file>

<file path=xl/sharedStrings.xml><?xml version="1.0" encoding="utf-8"?>
<sst xmlns="http://schemas.openxmlformats.org/spreadsheetml/2006/main" count="295" uniqueCount="142">
  <si>
    <t>Project</t>
  </si>
  <si>
    <t>FL 4 Install 28,000' of 24"</t>
  </si>
  <si>
    <t>FL11 Install 55,780' of 24"</t>
  </si>
  <si>
    <t xml:space="preserve">FL19 Install 8",12" and 20"  </t>
  </si>
  <si>
    <t>FL 19 Retire 2,000' of 10" Pipe</t>
  </si>
  <si>
    <t>Total</t>
  </si>
  <si>
    <t>D</t>
  </si>
  <si>
    <t>E</t>
  </si>
  <si>
    <t>A</t>
  </si>
  <si>
    <t>B</t>
  </si>
  <si>
    <t>C</t>
  </si>
  <si>
    <t>rate of 2.1% by the net investment amount on line 3.</t>
  </si>
  <si>
    <t>1/ Net investment calculated in Exhibit 1.1</t>
  </si>
  <si>
    <t>2/</t>
  </si>
  <si>
    <t xml:space="preserve">               Plus:  Net Depreciation Expense</t>
  </si>
  <si>
    <t xml:space="preserve">     Allowed Pre-Tax Return (Line 6 x Line 7)</t>
  </si>
  <si>
    <t>4/</t>
  </si>
  <si>
    <t xml:space="preserve">     Current Commission-Allowed Pre-Tax Rate of Return</t>
  </si>
  <si>
    <t>3/</t>
  </si>
  <si>
    <t xml:space="preserve">                        Accumulated Deferred Income Tax</t>
  </si>
  <si>
    <t xml:space="preserve">              Less:  Accumulated Depreciation</t>
  </si>
  <si>
    <t xml:space="preserve">     Replacement Infrastructure in Tracker</t>
  </si>
  <si>
    <t>Less: Amount currently in rates</t>
  </si>
  <si>
    <t>1/</t>
  </si>
  <si>
    <t>(A)</t>
  </si>
  <si>
    <t>Revenue Requirement</t>
  </si>
  <si>
    <t>Net investment</t>
  </si>
  <si>
    <t>x</t>
  </si>
  <si>
    <t>=</t>
  </si>
  <si>
    <t>Calculation of book depreciation</t>
  </si>
  <si>
    <t>Depr Rate</t>
  </si>
  <si>
    <t>Temporary difference between book and tax depreciation</t>
  </si>
  <si>
    <t>Tax rate</t>
  </si>
  <si>
    <t>Deferred Tax</t>
  </si>
  <si>
    <t xml:space="preserve"> </t>
  </si>
  <si>
    <t>EFFECT ON GS TYPICAL CUSTOMER</t>
  </si>
  <si>
    <t>80 DTHS -  ANNUAL CONSUMPTION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</si>
  <si>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</si>
  <si>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</si>
  <si>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</si>
  <si>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</si>
  <si>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</si>
  <si>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</si>
  <si>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</si>
  <si>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Rate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</si>
  <si>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</si>
  <si>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</si>
  <si>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</si>
  <si>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</si>
  <si>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</si>
  <si>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</si>
  <si>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</si>
  <si>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</si>
  <si>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</si>
  <si>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</si>
  <si>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</si>
  <si>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</si>
  <si>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</si>
  <si>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</si>
  <si>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</si>
  <si>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</si>
  <si>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</si>
  <si>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</si>
  <si>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</si>
  <si>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</si>
  <si>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</si>
  <si>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 Change:</t>
  </si>
  <si>
    <t>%</t>
  </si>
  <si>
    <t>Summer</t>
  </si>
  <si>
    <t>Winter</t>
  </si>
  <si>
    <t>BSF</t>
  </si>
  <si>
    <t>1st Block</t>
  </si>
  <si>
    <t>Proposed</t>
  </si>
  <si>
    <t>Current</t>
  </si>
  <si>
    <t>08/01/2010</t>
  </si>
  <si>
    <t>Rate Calculation</t>
  </si>
  <si>
    <t xml:space="preserve">D </t>
  </si>
  <si>
    <t>F</t>
  </si>
  <si>
    <t>G</t>
  </si>
  <si>
    <t>H</t>
  </si>
  <si>
    <t>I</t>
  </si>
  <si>
    <t>Utah GS</t>
  </si>
  <si>
    <t xml:space="preserve">Current Rates </t>
  </si>
  <si>
    <t>Infrastructure</t>
  </si>
  <si>
    <t>Replacement</t>
  </si>
  <si>
    <t xml:space="preserve">Percentage </t>
  </si>
  <si>
    <t>Volumetric Rates</t>
  </si>
  <si>
    <t>Dth</t>
  </si>
  <si>
    <t>Curr. Rate</t>
  </si>
  <si>
    <t>Revenues</t>
  </si>
  <si>
    <t>Revenue</t>
  </si>
  <si>
    <t>Increase</t>
  </si>
  <si>
    <t>Block 1</t>
  </si>
  <si>
    <t>First</t>
  </si>
  <si>
    <t>Block 2</t>
  </si>
  <si>
    <t>Next</t>
  </si>
  <si>
    <t>Total Volumetric Charges</t>
  </si>
  <si>
    <t>Fixed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</si>
  <si>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</si>
  <si>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</si>
  <si>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</si>
  <si>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</si>
  <si>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</si>
  <si>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</si>
  <si>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</si>
  <si>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</si>
  <si>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</si>
  <si>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</si>
  <si>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</si>
  <si>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</si>
  <si>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</si>
  <si>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</si>
  <si>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Commission Ordered</t>
  </si>
  <si>
    <t>09-057-16</t>
  </si>
  <si>
    <t xml:space="preserve">Percent </t>
  </si>
  <si>
    <t>Tariff</t>
  </si>
  <si>
    <t>of Total</t>
  </si>
  <si>
    <t>FS</t>
  </si>
  <si>
    <t>NGV</t>
  </si>
  <si>
    <t>IS</t>
  </si>
  <si>
    <t>TS</t>
  </si>
  <si>
    <t>MT</t>
  </si>
  <si>
    <t>FT-1</t>
  </si>
  <si>
    <t>Totals</t>
  </si>
  <si>
    <t>Calculation of Revenue Requirement</t>
  </si>
  <si>
    <t>QGC Infrastructure Replacement Project Summary</t>
  </si>
  <si>
    <t>Total Net Investment</t>
  </si>
  <si>
    <t>Requirement</t>
  </si>
  <si>
    <t>5/</t>
  </si>
  <si>
    <t>4/ Depreciation for tax purposes is calculated as follows:</t>
  </si>
  <si>
    <t>5/ Current Commission allowed pretax return as shown in Section 2.07 of the Company's tariff</t>
  </si>
  <si>
    <t>2/ Per the Settlement Stipulation, paragraph 16 in Docket 09-057-16.</t>
  </si>
  <si>
    <t xml:space="preserve">     Total Revenue Requirement (Lines 8 through 10)</t>
  </si>
  <si>
    <t>ADIT Calculation</t>
  </si>
  <si>
    <t>Cost of Service Allocation</t>
  </si>
  <si>
    <t xml:space="preserve">     Net Rate Base</t>
  </si>
  <si>
    <t xml:space="preserve">3/ Depreciation expense and accumulated depreciation calculated by multiplying the depreciation </t>
  </si>
  <si>
    <t>1/ Per Docket 09-057-16, Settlement Stipulation exhibit 1, page 2, column F</t>
  </si>
  <si>
    <t>Calculation of bonus tax depreciation</t>
  </si>
  <si>
    <t>Calculation of remaining tax depreciation</t>
  </si>
  <si>
    <t xml:space="preserve">                        Net Taxes Other Than Income (1.2% x Line 6)</t>
  </si>
  <si>
    <t>2/ Total calculated surcharge amount from Exhibit 1.1 page 2, line 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</si>
</sst>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[$-409]mmm\-yy;@"/>
    <numFmt numFmtId="166" formatCode="0.0%"/>
    <numFmt numFmtId="167" formatCode="#,##0.0"/>
    <numFmt numFmtId="168" formatCode="0.0000"/>
    <numFmt numFmtId="169" formatCode="#,##0.0_);\(#,##0.0\)"/>
    <numFmt numFmtId="170" formatCode="0.00_);\(0.00\)"/>
    <numFmt numFmtId="171" formatCode="[$-409]d\-mmm\-yy;@"/>
    <numFmt numFmtId="172" formatCode="0.00000"/>
    <numFmt numFmtId="173" formatCode="&quot;$&quot;#,##0.00000_);\(&quot;$&quot;#,##0.00000\)"/>
    <numFmt numFmtId="174" formatCode="#,##0.00000_);\(#,##0.00000\)"/>
    <numFmt numFmtId="175" formatCode="0.0000000_)"/>
    <numFmt numFmtId="176" formatCode="#,##0.00000"/>
    <numFmt numFmtId="177" formatCode="_(&quot;$&quot;* #,##0_);_(&quot;$&quot;* \(#,##0\);_(&quot;$&quot;* &quot;-&quot;??_);_(@_)"/>
    <numFmt numFmtId="178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LinePrinte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5" fillId="0" borderId="1">
      <alignment horizontal="center"/>
    </xf>
    <xf numFmtId="0" fontId="6" fillId="0" borderId="0"/>
    <xf numFmtId="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Protection="0"/>
    <xf numFmtId="44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1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6" fillId="0" borderId="0"/>
    <xf numFmtId="0" fontId="8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0" fontId="5" fillId="0" borderId="1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3" borderId="0" applyNumberFormat="0" applyFon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/>
    <xf numFmtId="38" fontId="3" fillId="0" borderId="0" xfId="1" applyNumberFormat="1" applyFont="1"/>
    <xf numFmtId="49" fontId="3" fillId="0" borderId="0" xfId="0" applyNumberFormat="1" applyFont="1" applyAlignment="1">
      <alignment horizontal="center"/>
    </xf>
    <xf numFmtId="0" fontId="2" fillId="0" borderId="0" xfId="2" applyFont="1" applyBorder="1" applyAlignment="1">
      <alignment horizontal="center" wrapText="1"/>
    </xf>
    <xf numFmtId="0" fontId="2" fillId="0" borderId="0" xfId="0" quotePrefix="1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Border="1"/>
    <xf numFmtId="0" fontId="7" fillId="0" borderId="0" xfId="0" applyFont="1"/>
    <xf numFmtId="0" fontId="6" fillId="0" borderId="0" xfId="6" applyFont="1" applyAlignment="1">
      <alignment horizontal="right"/>
    </xf>
    <xf numFmtId="38" fontId="3" fillId="0" borderId="0" xfId="0" applyNumberFormat="1" applyFont="1"/>
    <xf numFmtId="0" fontId="0" fillId="0" borderId="0" xfId="0" applyAlignment="1"/>
    <xf numFmtId="0" fontId="7" fillId="0" borderId="0" xfId="0" applyFont="1" applyAlignment="1"/>
    <xf numFmtId="6" fontId="7" fillId="0" borderId="2" xfId="0" applyNumberFormat="1" applyFont="1" applyBorder="1"/>
    <xf numFmtId="0" fontId="7" fillId="0" borderId="0" xfId="0" applyFont="1" applyBorder="1" applyAlignment="1">
      <alignment horizontal="left" vertical="top"/>
    </xf>
    <xf numFmtId="6" fontId="7" fillId="0" borderId="3" xfId="0" applyNumberFormat="1" applyFont="1" applyBorder="1"/>
    <xf numFmtId="6" fontId="7" fillId="0" borderId="0" xfId="0" applyNumberFormat="1" applyFont="1"/>
    <xf numFmtId="10" fontId="7" fillId="0" borderId="0" xfId="7" applyNumberFormat="1" applyFont="1"/>
    <xf numFmtId="0" fontId="7" fillId="0" borderId="0" xfId="0" applyFont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9" fontId="0" fillId="0" borderId="0" xfId="7" quotePrefix="1" applyFont="1" applyAlignment="1">
      <alignment horizontal="right" vertical="center"/>
    </xf>
    <xf numFmtId="166" fontId="0" fillId="0" borderId="0" xfId="7" applyNumberFormat="1" applyFont="1"/>
    <xf numFmtId="166" fontId="0" fillId="0" borderId="0" xfId="7" applyNumberFormat="1" applyFont="1" applyBorder="1"/>
    <xf numFmtId="8" fontId="7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vertical="center"/>
    </xf>
    <xf numFmtId="5" fontId="7" fillId="0" borderId="0" xfId="0" applyNumberFormat="1" applyFont="1"/>
    <xf numFmtId="5" fontId="7" fillId="0" borderId="3" xfId="0" applyNumberFormat="1" applyFont="1" applyBorder="1"/>
    <xf numFmtId="5" fontId="0" fillId="0" borderId="4" xfId="0" applyNumberFormat="1" applyBorder="1"/>
    <xf numFmtId="5" fontId="0" fillId="0" borderId="2" xfId="0" applyNumberFormat="1" applyBorder="1"/>
    <xf numFmtId="0" fontId="6" fillId="0" borderId="0" xfId="10" applyFont="1" applyFill="1" applyProtection="1"/>
    <xf numFmtId="0" fontId="6" fillId="0" borderId="0" xfId="10" applyFont="1" applyFill="1" applyAlignment="1" applyProtection="1">
      <alignment horizontal="center"/>
    </xf>
    <xf numFmtId="0" fontId="6" fillId="0" borderId="0" xfId="10" applyFont="1" applyFill="1" applyAlignment="1" applyProtection="1">
      <alignment horizontal="right"/>
    </xf>
    <xf numFmtId="0" fontId="6" fillId="0" borderId="0" xfId="10" applyFont="1" applyFill="1"/>
    <xf numFmtId="0" fontId="11" fillId="0" borderId="0" xfId="10" applyFont="1" applyFill="1" applyAlignment="1" applyProtection="1">
      <alignment horizontal="center"/>
    </xf>
    <xf numFmtId="0" fontId="6" fillId="0" borderId="0" xfId="10" quotePrefix="1" applyFont="1" applyFill="1" applyAlignment="1" applyProtection="1">
      <alignment horizontal="center"/>
    </xf>
    <xf numFmtId="0" fontId="6" fillId="0" borderId="0" xfId="10" quotePrefix="1" applyFont="1" applyFill="1" applyAlignment="1" applyProtection="1">
      <alignment horizontal="right"/>
    </xf>
    <xf numFmtId="0" fontId="11" fillId="0" borderId="0" xfId="10" applyFont="1" applyFill="1" applyProtection="1"/>
    <xf numFmtId="0" fontId="6" fillId="0" borderId="0" xfId="10" applyFont="1" applyFill="1" applyAlignment="1" applyProtection="1">
      <alignment vertical="center"/>
    </xf>
    <xf numFmtId="0" fontId="11" fillId="0" borderId="0" xfId="10" applyFont="1" applyFill="1" applyAlignment="1" applyProtection="1">
      <alignment horizontal="center" vertical="center"/>
    </xf>
    <xf numFmtId="0" fontId="11" fillId="0" borderId="0" xfId="10" quotePrefix="1" applyFont="1" applyFill="1" applyAlignment="1" applyProtection="1">
      <alignment horizontal="right" vertical="center"/>
    </xf>
    <xf numFmtId="0" fontId="11" fillId="0" borderId="0" xfId="10" applyFont="1" applyFill="1" applyAlignment="1" applyProtection="1">
      <alignment vertical="center"/>
    </xf>
    <xf numFmtId="0" fontId="6" fillId="0" borderId="0" xfId="10" applyFont="1" applyFill="1" applyAlignment="1">
      <alignment vertical="center"/>
    </xf>
    <xf numFmtId="0" fontId="6" fillId="0" borderId="0" xfId="10" applyFont="1" applyFill="1" applyAlignment="1" applyProtection="1">
      <alignment vertical="top"/>
    </xf>
    <xf numFmtId="0" fontId="11" fillId="0" borderId="1" xfId="10" applyFont="1" applyFill="1" applyBorder="1" applyAlignment="1" applyProtection="1">
      <alignment horizontal="center" vertical="top"/>
    </xf>
    <xf numFmtId="0" fontId="11" fillId="0" borderId="1" xfId="10" quotePrefix="1" applyFont="1" applyFill="1" applyBorder="1" applyAlignment="1" applyProtection="1">
      <alignment horizontal="right" vertical="top"/>
    </xf>
    <xf numFmtId="0" fontId="11" fillId="0" borderId="1" xfId="10" applyFont="1" applyFill="1" applyBorder="1" applyAlignment="1" applyProtection="1">
      <alignment horizontal="right" vertical="top"/>
    </xf>
    <xf numFmtId="0" fontId="6" fillId="0" borderId="0" xfId="10" applyFont="1" applyFill="1" applyAlignment="1">
      <alignment vertical="top"/>
    </xf>
    <xf numFmtId="167" fontId="10" fillId="0" borderId="0" xfId="6" applyNumberFormat="1" applyFont="1" applyAlignment="1" applyProtection="1">
      <alignment horizontal="right"/>
    </xf>
    <xf numFmtId="7" fontId="6" fillId="0" borderId="0" xfId="10" applyNumberFormat="1" applyFont="1" applyFill="1" applyAlignment="1" applyProtection="1">
      <alignment horizontal="right"/>
    </xf>
    <xf numFmtId="39" fontId="6" fillId="0" borderId="0" xfId="10" applyNumberFormat="1" applyFont="1" applyFill="1" applyAlignment="1" applyProtection="1">
      <alignment horizontal="right"/>
    </xf>
    <xf numFmtId="168" fontId="6" fillId="0" borderId="0" xfId="10" applyNumberFormat="1" applyFont="1" applyFill="1" applyProtection="1"/>
    <xf numFmtId="169" fontId="6" fillId="0" borderId="6" xfId="10" applyNumberFormat="1" applyFont="1" applyFill="1" applyBorder="1" applyAlignment="1" applyProtection="1">
      <alignment horizontal="center"/>
    </xf>
    <xf numFmtId="7" fontId="6" fillId="0" borderId="6" xfId="10" applyNumberFormat="1" applyFont="1" applyFill="1" applyBorder="1" applyAlignment="1" applyProtection="1">
      <alignment horizontal="center"/>
    </xf>
    <xf numFmtId="39" fontId="6" fillId="0" borderId="6" xfId="10" applyNumberFormat="1" applyFont="1" applyFill="1" applyBorder="1" applyAlignment="1" applyProtection="1">
      <alignment horizontal="center"/>
    </xf>
    <xf numFmtId="39" fontId="6" fillId="0" borderId="0" xfId="10" applyNumberFormat="1" applyFont="1" applyFill="1" applyBorder="1" applyAlignment="1" applyProtection="1">
      <alignment horizontal="center"/>
    </xf>
    <xf numFmtId="169" fontId="6" fillId="0" borderId="0" xfId="10" applyNumberFormat="1" applyFont="1" applyFill="1" applyAlignment="1" applyProtection="1">
      <alignment horizontal="center"/>
    </xf>
    <xf numFmtId="7" fontId="6" fillId="0" borderId="0" xfId="10" applyNumberFormat="1" applyFont="1" applyFill="1" applyAlignment="1" applyProtection="1">
      <alignment horizontal="center"/>
    </xf>
    <xf numFmtId="169" fontId="6" fillId="0" borderId="0" xfId="10" applyNumberFormat="1" applyFont="1" applyFill="1" applyAlignment="1">
      <alignment horizontal="center"/>
    </xf>
    <xf numFmtId="169" fontId="6" fillId="0" borderId="0" xfId="10" applyNumberFormat="1" applyFont="1" applyFill="1" applyAlignment="1" applyProtection="1">
      <alignment horizontal="right"/>
    </xf>
    <xf numFmtId="7" fontId="6" fillId="0" borderId="0" xfId="10" applyNumberFormat="1" applyFont="1" applyFill="1" applyProtection="1"/>
    <xf numFmtId="170" fontId="6" fillId="0" borderId="0" xfId="11" applyNumberFormat="1" applyFont="1" applyFill="1" applyAlignment="1" applyProtection="1">
      <alignment horizontal="right"/>
    </xf>
    <xf numFmtId="0" fontId="6" fillId="0" borderId="0" xfId="10" quotePrefix="1" applyFont="1" applyFill="1" applyAlignment="1" applyProtection="1">
      <alignment horizontal="left"/>
    </xf>
    <xf numFmtId="39" fontId="6" fillId="0" borderId="0" xfId="10" applyNumberFormat="1" applyFont="1" applyFill="1" applyProtection="1"/>
    <xf numFmtId="171" fontId="6" fillId="0" borderId="0" xfId="6" applyNumberFormat="1" applyBorder="1"/>
    <xf numFmtId="0" fontId="6" fillId="0" borderId="0" xfId="6" applyBorder="1"/>
    <xf numFmtId="0" fontId="6" fillId="0" borderId="0" xfId="6" applyFont="1" applyAlignment="1">
      <alignment horizontal="center"/>
    </xf>
    <xf numFmtId="0" fontId="6" fillId="0" borderId="1" xfId="6" applyFont="1" applyBorder="1"/>
    <xf numFmtId="0" fontId="6" fillId="0" borderId="1" xfId="6" quotePrefix="1" applyFont="1" applyBorder="1" applyAlignment="1">
      <alignment horizontal="center"/>
    </xf>
    <xf numFmtId="0" fontId="6" fillId="0" borderId="0" xfId="6" applyFont="1" applyBorder="1"/>
    <xf numFmtId="2" fontId="6" fillId="0" borderId="0" xfId="6" applyNumberFormat="1" applyBorder="1"/>
    <xf numFmtId="172" fontId="6" fillId="0" borderId="0" xfId="6" applyNumberFormat="1" applyBorder="1"/>
    <xf numFmtId="173" fontId="6" fillId="0" borderId="0" xfId="10" applyNumberFormat="1" applyFont="1" applyFill="1" applyAlignment="1" applyProtection="1">
      <alignment horizontal="center"/>
    </xf>
    <xf numFmtId="0" fontId="6" fillId="0" borderId="0" xfId="6" quotePrefix="1" applyFont="1" applyBorder="1" applyAlignment="1">
      <alignment horizontal="center"/>
    </xf>
    <xf numFmtId="14" fontId="12" fillId="0" borderId="0" xfId="10" quotePrefix="1" applyNumberFormat="1" applyFont="1" applyFill="1" applyBorder="1" applyAlignment="1" applyProtection="1">
      <alignment horizontal="center" vertical="top"/>
    </xf>
    <xf numFmtId="172" fontId="6" fillId="0" borderId="0" xfId="6" applyNumberFormat="1" applyFont="1" applyBorder="1"/>
    <xf numFmtId="37" fontId="6" fillId="0" borderId="0" xfId="10" applyNumberFormat="1" applyFont="1" applyFill="1" applyAlignment="1" applyProtection="1">
      <alignment horizontal="center"/>
    </xf>
    <xf numFmtId="0" fontId="6" fillId="0" borderId="0" xfId="10" applyFont="1" applyFill="1" applyAlignment="1">
      <alignment horizontal="center"/>
    </xf>
    <xf numFmtId="0" fontId="11" fillId="0" borderId="0" xfId="15" applyFont="1" applyFill="1" applyAlignment="1">
      <alignment horizontal="center"/>
    </xf>
    <xf numFmtId="0" fontId="6" fillId="0" borderId="0" xfId="15" applyFont="1" applyFill="1" applyAlignment="1"/>
    <xf numFmtId="3" fontId="6" fillId="0" borderId="0" xfId="15" applyNumberFormat="1" applyFont="1" applyFill="1" applyAlignment="1">
      <alignment horizontal="center"/>
    </xf>
    <xf numFmtId="0" fontId="6" fillId="0" borderId="0" xfId="15" applyFont="1" applyFill="1" applyBorder="1" applyAlignment="1"/>
    <xf numFmtId="0" fontId="6" fillId="0" borderId="0" xfId="15" applyFont="1" applyFill="1" applyAlignment="1">
      <alignment horizontal="right"/>
    </xf>
    <xf numFmtId="0" fontId="6" fillId="0" borderId="0" xfId="15" applyFont="1" applyFill="1"/>
    <xf numFmtId="3" fontId="11" fillId="0" borderId="0" xfId="15" applyNumberFormat="1" applyFont="1" applyFill="1" applyAlignment="1">
      <alignment horizontal="center"/>
    </xf>
    <xf numFmtId="0" fontId="11" fillId="0" borderId="0" xfId="15" applyFont="1" applyFill="1" applyBorder="1" applyAlignment="1">
      <alignment horizontal="center"/>
    </xf>
    <xf numFmtId="0" fontId="11" fillId="0" borderId="0" xfId="15" quotePrefix="1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/>
    <xf numFmtId="3" fontId="6" fillId="0" borderId="0" xfId="15" applyNumberFormat="1" applyFont="1" applyFill="1" applyBorder="1" applyAlignment="1" applyProtection="1">
      <alignment horizontal="center"/>
    </xf>
    <xf numFmtId="0" fontId="11" fillId="0" borderId="0" xfId="15" applyFont="1" applyFill="1" applyAlignment="1" applyProtection="1"/>
    <xf numFmtId="0" fontId="11" fillId="0" borderId="1" xfId="15" applyFont="1" applyFill="1" applyBorder="1" applyAlignment="1"/>
    <xf numFmtId="0" fontId="11" fillId="0" borderId="1" xfId="15" applyFont="1" applyFill="1" applyBorder="1" applyAlignment="1" applyProtection="1"/>
    <xf numFmtId="3" fontId="11" fillId="0" borderId="1" xfId="15" applyNumberFormat="1" applyFont="1" applyFill="1" applyBorder="1" applyAlignment="1" applyProtection="1">
      <alignment horizontal="center"/>
    </xf>
    <xf numFmtId="3" fontId="11" fillId="0" borderId="0" xfId="15" applyNumberFormat="1" applyFont="1" applyFill="1" applyBorder="1" applyAlignment="1" applyProtection="1">
      <alignment horizontal="center"/>
    </xf>
    <xf numFmtId="0" fontId="11" fillId="0" borderId="1" xfId="15" applyFont="1" applyFill="1" applyBorder="1" applyAlignment="1" applyProtection="1">
      <alignment horizontal="center"/>
    </xf>
    <xf numFmtId="0" fontId="11" fillId="0" borderId="1" xfId="15" quotePrefix="1" applyFont="1" applyFill="1" applyBorder="1" applyAlignment="1" applyProtection="1">
      <alignment horizontal="center"/>
    </xf>
    <xf numFmtId="0" fontId="10" fillId="0" borderId="0" xfId="15" quotePrefix="1" applyFont="1" applyFill="1" applyBorder="1" applyAlignment="1" applyProtection="1">
      <alignment horizontal="left"/>
    </xf>
    <xf numFmtId="37" fontId="10" fillId="0" borderId="0" xfId="15" quotePrefix="1" applyNumberFormat="1" applyFont="1" applyFill="1" applyBorder="1" applyAlignment="1" applyProtection="1">
      <alignment horizontal="center"/>
    </xf>
    <xf numFmtId="37" fontId="10" fillId="0" borderId="0" xfId="15" applyNumberFormat="1" applyFont="1" applyFill="1" applyAlignment="1"/>
    <xf numFmtId="174" fontId="10" fillId="0" borderId="0" xfId="15" applyNumberFormat="1" applyFont="1" applyFill="1" applyAlignment="1"/>
    <xf numFmtId="37" fontId="10" fillId="0" borderId="0" xfId="15" applyNumberFormat="1" applyFont="1" applyFill="1" applyAlignment="1" applyProtection="1"/>
    <xf numFmtId="4" fontId="6" fillId="0" borderId="0" xfId="15" applyNumberFormat="1" applyFont="1" applyFill="1" applyBorder="1" applyAlignment="1" applyProtection="1"/>
    <xf numFmtId="10" fontId="10" fillId="0" borderId="0" xfId="11" applyNumberFormat="1" applyFont="1" applyFill="1" applyAlignment="1"/>
    <xf numFmtId="174" fontId="10" fillId="0" borderId="0" xfId="15" applyNumberFormat="1" applyFont="1" applyFill="1" applyAlignment="1" applyProtection="1"/>
    <xf numFmtId="175" fontId="6" fillId="0" borderId="0" xfId="15" applyNumberFormat="1" applyFont="1" applyFill="1" applyBorder="1" applyAlignment="1" applyProtection="1"/>
    <xf numFmtId="0" fontId="10" fillId="0" borderId="0" xfId="15" applyFont="1" applyFill="1" applyAlignment="1"/>
    <xf numFmtId="3" fontId="10" fillId="0" borderId="0" xfId="15" quotePrefix="1" applyNumberFormat="1" applyFont="1" applyFill="1" applyBorder="1" applyAlignment="1" applyProtection="1">
      <alignment horizontal="center"/>
    </xf>
    <xf numFmtId="0" fontId="10" fillId="0" borderId="0" xfId="15" applyFont="1" applyFill="1" applyBorder="1" applyAlignment="1" applyProtection="1"/>
    <xf numFmtId="0" fontId="13" fillId="0" borderId="0" xfId="15" quotePrefix="1" applyFont="1" applyFill="1" applyBorder="1" applyAlignment="1" applyProtection="1">
      <alignment horizontal="left"/>
    </xf>
    <xf numFmtId="37" fontId="10" fillId="0" borderId="2" xfId="15" applyNumberFormat="1" applyFont="1" applyFill="1" applyBorder="1" applyAlignment="1"/>
    <xf numFmtId="174" fontId="10" fillId="0" borderId="2" xfId="15" applyNumberFormat="1" applyFont="1" applyFill="1" applyBorder="1" applyAlignment="1"/>
    <xf numFmtId="176" fontId="6" fillId="0" borderId="0" xfId="15" applyNumberFormat="1" applyFont="1" applyFill="1" applyBorder="1" applyAlignment="1" applyProtection="1"/>
    <xf numFmtId="10" fontId="10" fillId="0" borderId="2" xfId="11" applyNumberFormat="1" applyFont="1" applyFill="1" applyBorder="1" applyAlignment="1"/>
    <xf numFmtId="0" fontId="6" fillId="0" borderId="0" xfId="15" quotePrefix="1" applyFont="1" applyFill="1" applyBorder="1" applyAlignment="1" applyProtection="1">
      <alignment horizontal="left"/>
    </xf>
    <xf numFmtId="3" fontId="6" fillId="0" borderId="0" xfId="15" quotePrefix="1" applyNumberFormat="1" applyFont="1" applyFill="1" applyBorder="1" applyAlignment="1" applyProtection="1">
      <alignment horizontal="center"/>
    </xf>
    <xf numFmtId="37" fontId="6" fillId="0" borderId="0" xfId="15" applyNumberFormat="1" applyFont="1" applyFill="1" applyAlignment="1"/>
    <xf numFmtId="173" fontId="6" fillId="0" borderId="0" xfId="15" applyNumberFormat="1" applyFont="1" applyFill="1" applyAlignment="1"/>
    <xf numFmtId="37" fontId="6" fillId="0" borderId="0" xfId="15" applyNumberFormat="1" applyFont="1" applyFill="1" applyAlignment="1" applyProtection="1"/>
    <xf numFmtId="0" fontId="6" fillId="0" borderId="1" xfId="15" applyFont="1" applyFill="1" applyBorder="1" applyAlignment="1" applyProtection="1"/>
    <xf numFmtId="3" fontId="6" fillId="0" borderId="1" xfId="15" applyNumberFormat="1" applyFont="1" applyFill="1" applyBorder="1" applyAlignment="1" applyProtection="1">
      <alignment horizontal="center"/>
    </xf>
    <xf numFmtId="37" fontId="6" fillId="0" borderId="1" xfId="15" applyNumberFormat="1" applyFont="1" applyFill="1" applyBorder="1" applyAlignment="1" applyProtection="1"/>
    <xf numFmtId="37" fontId="6" fillId="0" borderId="0" xfId="15" applyNumberFormat="1" applyFont="1" applyFill="1" applyBorder="1" applyAlignment="1" applyProtection="1"/>
    <xf numFmtId="0" fontId="10" fillId="0" borderId="0" xfId="15" applyFont="1" applyFill="1" applyBorder="1" applyAlignment="1" applyProtection="1">
      <alignment horizontal="left"/>
    </xf>
    <xf numFmtId="10" fontId="10" fillId="0" borderId="4" xfId="11" applyNumberFormat="1" applyFont="1" applyFill="1" applyBorder="1" applyAlignment="1"/>
    <xf numFmtId="10" fontId="10" fillId="0" borderId="0" xfId="11" applyNumberFormat="1" applyFont="1" applyFill="1" applyBorder="1" applyAlignment="1"/>
    <xf numFmtId="5" fontId="10" fillId="0" borderId="1" xfId="15" applyNumberFormat="1" applyFont="1" applyFill="1" applyBorder="1" applyAlignment="1" applyProtection="1"/>
    <xf numFmtId="5" fontId="6" fillId="0" borderId="1" xfId="15" applyNumberFormat="1" applyFont="1" applyFill="1" applyBorder="1" applyAlignment="1" applyProtection="1"/>
    <xf numFmtId="0" fontId="11" fillId="0" borderId="0" xfId="15" applyFont="1" applyFill="1" applyAlignment="1" applyProtection="1">
      <alignment horizontal="center"/>
    </xf>
    <xf numFmtId="10" fontId="10" fillId="0" borderId="0" xfId="11" applyNumberFormat="1" applyFont="1" applyFill="1" applyAlignment="1" applyProtection="1"/>
    <xf numFmtId="173" fontId="10" fillId="0" borderId="0" xfId="15" applyNumberFormat="1" applyFont="1" applyFill="1" applyAlignment="1"/>
    <xf numFmtId="37" fontId="10" fillId="0" borderId="4" xfId="15" applyNumberFormat="1" applyFont="1" applyFill="1" applyBorder="1" applyAlignment="1"/>
    <xf numFmtId="173" fontId="10" fillId="0" borderId="4" xfId="15" applyNumberFormat="1" applyFont="1" applyFill="1" applyBorder="1" applyAlignment="1"/>
    <xf numFmtId="37" fontId="10" fillId="0" borderId="0" xfId="15" applyNumberFormat="1" applyFont="1" applyFill="1" applyBorder="1" applyAlignment="1"/>
    <xf numFmtId="173" fontId="10" fillId="0" borderId="0" xfId="15" applyNumberFormat="1" applyFont="1" applyFill="1" applyBorder="1" applyAlignment="1"/>
    <xf numFmtId="37" fontId="10" fillId="0" borderId="0" xfId="15" applyNumberFormat="1" applyFont="1" applyFill="1" applyAlignment="1">
      <alignment horizontal="center"/>
    </xf>
    <xf numFmtId="37" fontId="10" fillId="0" borderId="0" xfId="15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/>
    <xf numFmtId="0" fontId="6" fillId="0" borderId="1" xfId="15" quotePrefix="1" applyFont="1" applyFill="1" applyBorder="1" applyAlignment="1" applyProtection="1">
      <alignment horizontal="left"/>
    </xf>
    <xf numFmtId="3" fontId="6" fillId="0" borderId="1" xfId="15" quotePrefix="1" applyNumberFormat="1" applyFont="1" applyFill="1" applyBorder="1" applyAlignment="1" applyProtection="1">
      <alignment horizontal="center"/>
    </xf>
    <xf numFmtId="37" fontId="6" fillId="0" borderId="1" xfId="15" applyNumberFormat="1" applyFont="1" applyFill="1" applyBorder="1" applyAlignment="1"/>
    <xf numFmtId="173" fontId="6" fillId="0" borderId="1" xfId="15" applyNumberFormat="1" applyFont="1" applyFill="1" applyBorder="1" applyAlignment="1"/>
    <xf numFmtId="3" fontId="9" fillId="0" borderId="0" xfId="15" applyNumberFormat="1" applyFont="1" applyFill="1" applyBorder="1" applyAlignment="1" applyProtection="1">
      <alignment horizontal="center"/>
    </xf>
    <xf numFmtId="10" fontId="6" fillId="0" borderId="0" xfId="11" applyNumberFormat="1" applyFont="1" applyFill="1" applyBorder="1" applyAlignment="1" applyProtection="1"/>
    <xf numFmtId="174" fontId="10" fillId="0" borderId="0" xfId="15" applyNumberFormat="1" applyFont="1" applyFill="1" applyBorder="1" applyAlignment="1"/>
    <xf numFmtId="0" fontId="6" fillId="0" borderId="0" xfId="15" applyFont="1" applyFill="1" applyBorder="1" applyAlignment="1">
      <alignment horizontal="left"/>
    </xf>
    <xf numFmtId="0" fontId="9" fillId="0" borderId="0" xfId="15" applyFont="1" applyFill="1" applyBorder="1" applyAlignment="1" applyProtection="1"/>
    <xf numFmtId="37" fontId="10" fillId="0" borderId="3" xfId="15" applyNumberFormat="1" applyFont="1" applyFill="1" applyBorder="1" applyAlignment="1"/>
    <xf numFmtId="7" fontId="6" fillId="0" borderId="3" xfId="15" applyNumberFormat="1" applyFont="1" applyFill="1" applyBorder="1" applyAlignment="1" applyProtection="1"/>
    <xf numFmtId="10" fontId="6" fillId="0" borderId="3" xfId="11" applyNumberFormat="1" applyFont="1" applyFill="1" applyBorder="1" applyAlignment="1" applyProtection="1"/>
    <xf numFmtId="174" fontId="10" fillId="0" borderId="3" xfId="15" applyNumberFormat="1" applyFont="1" applyFill="1" applyBorder="1" applyAlignment="1"/>
    <xf numFmtId="7" fontId="6" fillId="0" borderId="0" xfId="15" applyNumberFormat="1" applyFont="1" applyFill="1" applyBorder="1" applyAlignment="1" applyProtection="1"/>
    <xf numFmtId="0" fontId="10" fillId="0" borderId="1" xfId="15" applyFont="1" applyFill="1" applyBorder="1" applyAlignment="1" applyProtection="1"/>
    <xf numFmtId="3" fontId="9" fillId="0" borderId="1" xfId="15" applyNumberFormat="1" applyFont="1" applyFill="1" applyBorder="1" applyAlignment="1" applyProtection="1">
      <alignment horizontal="center"/>
    </xf>
    <xf numFmtId="37" fontId="10" fillId="0" borderId="1" xfId="15" applyNumberFormat="1" applyFont="1" applyFill="1" applyBorder="1" applyAlignment="1"/>
    <xf numFmtId="7" fontId="6" fillId="0" borderId="1" xfId="15" applyNumberFormat="1" applyFont="1" applyFill="1" applyBorder="1" applyAlignment="1" applyProtection="1"/>
    <xf numFmtId="3" fontId="10" fillId="0" borderId="7" xfId="15" quotePrefix="1" applyNumberFormat="1" applyFont="1" applyFill="1" applyBorder="1" applyAlignment="1" applyProtection="1">
      <alignment horizontal="center"/>
    </xf>
    <xf numFmtId="174" fontId="10" fillId="0" borderId="7" xfId="15" applyNumberFormat="1" applyFont="1" applyFill="1" applyBorder="1" applyAlignment="1"/>
    <xf numFmtId="173" fontId="10" fillId="0" borderId="0" xfId="15" applyNumberFormat="1" applyFont="1" applyFill="1" applyBorder="1" applyAlignment="1">
      <alignment horizontal="center"/>
    </xf>
    <xf numFmtId="5" fontId="11" fillId="0" borderId="6" xfId="15" applyNumberFormat="1" applyFont="1" applyFill="1" applyBorder="1" applyAlignment="1"/>
    <xf numFmtId="0" fontId="6" fillId="0" borderId="0" xfId="6"/>
    <xf numFmtId="0" fontId="6" fillId="0" borderId="0" xfId="6" applyFont="1" applyBorder="1" applyAlignment="1">
      <alignment horizontal="center"/>
    </xf>
    <xf numFmtId="0" fontId="6" fillId="0" borderId="0" xfId="6" applyFont="1"/>
    <xf numFmtId="0" fontId="6" fillId="0" borderId="3" xfId="6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6" applyAlignment="1">
      <alignment horizontal="center"/>
    </xf>
    <xf numFmtId="177" fontId="1" fillId="0" borderId="0" xfId="9" applyNumberFormat="1" applyFont="1" applyBorder="1"/>
    <xf numFmtId="3" fontId="1" fillId="0" borderId="0" xfId="9" applyNumberFormat="1" applyFont="1" applyBorder="1"/>
    <xf numFmtId="177" fontId="6" fillId="0" borderId="0" xfId="6" applyNumberFormat="1"/>
    <xf numFmtId="5" fontId="10" fillId="0" borderId="0" xfId="15" applyNumberFormat="1" applyFont="1" applyFill="1" applyBorder="1" applyAlignment="1" applyProtection="1"/>
    <xf numFmtId="5" fontId="6" fillId="0" borderId="0" xfId="15" applyNumberFormat="1" applyFont="1" applyFill="1" applyBorder="1" applyAlignment="1" applyProtection="1"/>
    <xf numFmtId="37" fontId="6" fillId="0" borderId="0" xfId="15" applyNumberFormat="1" applyFont="1" applyFill="1" applyBorder="1" applyAlignment="1"/>
    <xf numFmtId="173" fontId="6" fillId="0" borderId="0" xfId="15" applyNumberFormat="1" applyFont="1" applyFill="1" applyBorder="1" applyAlignment="1"/>
    <xf numFmtId="0" fontId="6" fillId="0" borderId="0" xfId="0" applyFont="1"/>
    <xf numFmtId="38" fontId="6" fillId="0" borderId="0" xfId="1" applyNumberFormat="1" applyFont="1"/>
    <xf numFmtId="49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38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1" quotePrefix="1" applyNumberFormat="1" applyFont="1" applyBorder="1" applyAlignment="1">
      <alignment horizontal="center" wrapText="1"/>
    </xf>
    <xf numFmtId="3" fontId="6" fillId="0" borderId="0" xfId="1" applyNumberFormat="1" applyFont="1"/>
    <xf numFmtId="0" fontId="11" fillId="0" borderId="0" xfId="2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3" applyFont="1" applyBorder="1" applyAlignment="1">
      <alignment horizontal="left" wrapText="1"/>
    </xf>
    <xf numFmtId="0" fontId="6" fillId="0" borderId="0" xfId="3" quotePrefix="1" applyFont="1" applyBorder="1" applyAlignment="1">
      <alignment horizontal="left" wrapText="1"/>
    </xf>
    <xf numFmtId="0" fontId="11" fillId="0" borderId="0" xfId="0" quotePrefix="1" applyFont="1" applyAlignment="1">
      <alignment horizontal="left"/>
    </xf>
    <xf numFmtId="5" fontId="6" fillId="0" borderId="0" xfId="6" applyNumberFormat="1" applyFont="1"/>
    <xf numFmtId="0" fontId="6" fillId="0" borderId="3" xfId="6" applyFont="1" applyBorder="1"/>
    <xf numFmtId="177" fontId="7" fillId="0" borderId="4" xfId="9" applyNumberFormat="1" applyFont="1" applyBorder="1"/>
    <xf numFmtId="177" fontId="7" fillId="0" borderId="0" xfId="9" applyNumberFormat="1" applyFont="1" applyBorder="1"/>
    <xf numFmtId="10" fontId="7" fillId="0" borderId="0" xfId="7" applyNumberFormat="1" applyFont="1" applyBorder="1"/>
    <xf numFmtId="178" fontId="7" fillId="0" borderId="0" xfId="8" applyNumberFormat="1" applyFont="1"/>
    <xf numFmtId="178" fontId="7" fillId="0" borderId="0" xfId="8" applyNumberFormat="1" applyFont="1" applyBorder="1"/>
    <xf numFmtId="178" fontId="7" fillId="0" borderId="3" xfId="8" applyNumberFormat="1" applyFont="1" applyBorder="1"/>
    <xf numFmtId="10" fontId="7" fillId="0" borderId="3" xfId="7" applyNumberFormat="1" applyFont="1" applyBorder="1"/>
    <xf numFmtId="177" fontId="7" fillId="0" borderId="3" xfId="9" applyNumberFormat="1" applyFont="1" applyBorder="1"/>
    <xf numFmtId="177" fontId="7" fillId="0" borderId="0" xfId="9" applyNumberFormat="1" applyFont="1"/>
    <xf numFmtId="9" fontId="7" fillId="0" borderId="0" xfId="7" applyFont="1"/>
    <xf numFmtId="5" fontId="6" fillId="0" borderId="0" xfId="3" applyNumberFormat="1" applyFont="1" applyBorder="1" applyAlignment="1">
      <alignment wrapText="1"/>
    </xf>
    <xf numFmtId="5" fontId="6" fillId="0" borderId="0" xfId="5" applyNumberFormat="1" applyFont="1" applyBorder="1" applyAlignment="1"/>
    <xf numFmtId="5" fontId="6" fillId="0" borderId="0" xfId="1" applyNumberFormat="1" applyFont="1" applyBorder="1" applyAlignment="1"/>
    <xf numFmtId="5" fontId="6" fillId="0" borderId="0" xfId="1" applyNumberFormat="1" applyFont="1"/>
    <xf numFmtId="5" fontId="11" fillId="0" borderId="2" xfId="1" applyNumberFormat="1" applyFont="1" applyBorder="1"/>
    <xf numFmtId="0" fontId="7" fillId="0" borderId="3" xfId="0" applyFont="1" applyBorder="1" applyAlignment="1">
      <alignment horizontal="center"/>
    </xf>
    <xf numFmtId="6" fontId="7" fillId="0" borderId="0" xfId="0" applyNumberFormat="1" applyFont="1" applyBorder="1"/>
    <xf numFmtId="0" fontId="7" fillId="0" borderId="4" xfId="0" applyFont="1" applyBorder="1" applyAlignment="1"/>
    <xf numFmtId="0" fontId="7" fillId="0" borderId="4" xfId="0" applyFont="1" applyBorder="1"/>
    <xf numFmtId="0" fontId="6" fillId="0" borderId="0" xfId="6" applyFont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0" xfId="6" quotePrefix="1" applyFont="1" applyAlignment="1">
      <alignment horizontal="center" vertical="center"/>
    </xf>
    <xf numFmtId="0" fontId="6" fillId="0" borderId="0" xfId="6" quotePrefix="1" applyFont="1" applyAlignment="1">
      <alignment horizontal="center"/>
    </xf>
    <xf numFmtId="10" fontId="0" fillId="0" borderId="0" xfId="7" applyNumberFormat="1" applyFont="1"/>
    <xf numFmtId="49" fontId="11" fillId="0" borderId="0" xfId="0" quotePrefix="1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5" fontId="11" fillId="0" borderId="0" xfId="6" applyNumberFormat="1" applyFont="1" applyAlignment="1">
      <alignment horizontal="center"/>
    </xf>
    <xf numFmtId="3" fontId="11" fillId="0" borderId="0" xfId="15" applyNumberFormat="1" applyFont="1" applyFill="1" applyAlignment="1">
      <alignment horizontal="center"/>
    </xf>
    <xf numFmtId="0" fontId="15" fillId="0" borderId="0" xfId="15" applyFont="1" applyFill="1" applyAlignment="1">
      <alignment horizontal="center"/>
    </xf>
    <xf numFmtId="0" fontId="11" fillId="0" borderId="0" xfId="10" quotePrefix="1" applyFont="1" applyFill="1" applyAlignment="1" applyProtection="1">
      <alignment horizontal="center"/>
    </xf>
    <xf numFmtId="0" fontId="11" fillId="0" borderId="0" xfId="10" applyFont="1" applyFill="1" applyAlignment="1" applyProtection="1">
      <alignment horizontal="center"/>
    </xf>
    <xf numFmtId="0" fontId="6" fillId="0" borderId="0" xfId="10" quotePrefix="1" applyFont="1" applyFill="1" applyAlignment="1" applyProtection="1">
      <alignment horizontal="center"/>
    </xf>
    <xf numFmtId="0" fontId="11" fillId="0" borderId="0" xfId="10" quotePrefix="1" applyFont="1" applyFill="1" applyAlignment="1" applyProtection="1">
      <alignment horizontal="center" vertical="center"/>
    </xf>
    <xf numFmtId="0" fontId="11" fillId="0" borderId="0" xfId="10" applyFont="1" applyFill="1" applyAlignment="1" applyProtection="1">
      <alignment horizontal="center" vertical="center"/>
    </xf>
    <xf numFmtId="0" fontId="11" fillId="0" borderId="0" xfId="10" quotePrefix="1" applyFont="1" applyFill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4" fontId="11" fillId="0" borderId="1" xfId="10" quotePrefix="1" applyNumberFormat="1" applyFont="1" applyFill="1" applyBorder="1" applyAlignment="1" applyProtection="1">
      <alignment horizontal="left" vertical="top" indent="4"/>
    </xf>
    <xf numFmtId="0" fontId="11" fillId="0" borderId="1" xfId="10" quotePrefix="1" applyFont="1" applyFill="1" applyBorder="1" applyAlignment="1" applyProtection="1">
      <alignment horizontal="center" vertical="top"/>
    </xf>
    <xf numFmtId="0" fontId="11" fillId="0" borderId="1" xfId="10" applyFont="1" applyFill="1" applyBorder="1" applyAlignment="1" applyProtection="1">
      <alignment horizontal="center" vertical="top"/>
    </xf>
  </cellXfs>
  <cellStyles count="55">
    <cellStyle name="Comma" xfId="1" builtinId="3"/>
    <cellStyle name="Comma 2" xfId="8"/>
    <cellStyle name="Comma 3" xfId="43"/>
    <cellStyle name="Comma 4" xfId="44"/>
    <cellStyle name="Comma 8" xfId="45"/>
    <cellStyle name="Currency 2" xfId="9"/>
    <cellStyle name="Normal" xfId="0" builtinId="0"/>
    <cellStyle name="Normal 12" xfId="46"/>
    <cellStyle name="Normal 13" xfId="47"/>
    <cellStyle name="Normal 14" xfId="48"/>
    <cellStyle name="Normal 16" xfId="16"/>
    <cellStyle name="Normal 2" xfId="49"/>
    <cellStyle name="Normal 3" xfId="6"/>
    <cellStyle name="Normal 4" xfId="50"/>
    <cellStyle name="Normal 4 2" xfId="15"/>
    <cellStyle name="Normal 5" xfId="51"/>
    <cellStyle name="Normal 7" xfId="52"/>
    <cellStyle name="Normal 8" xfId="53"/>
    <cellStyle name="Normal_Cost_Tracking_Templates(B)" xfId="3"/>
    <cellStyle name="Normal_Pass-Through Model 11_2007 - 10_2008" xfId="10"/>
    <cellStyle name="Note 2" xfId="17"/>
    <cellStyle name="Note 3" xfId="18"/>
    <cellStyle name="Percent" xfId="7" builtinId="5"/>
    <cellStyle name="Percent 2" xfId="11"/>
    <cellStyle name="Percent 3" xfId="54"/>
    <cellStyle name="PSChar" xfId="5"/>
    <cellStyle name="PSChar 2" xfId="19"/>
    <cellStyle name="PSChar 3" xfId="20"/>
    <cellStyle name="PSChar 4" xfId="21"/>
    <cellStyle name="PSChar 5" xfId="22"/>
    <cellStyle name="PSDate" xfId="12"/>
    <cellStyle name="PSDate 2" xfId="23"/>
    <cellStyle name="PSDate 3" xfId="24"/>
    <cellStyle name="PSDate 4" xfId="25"/>
    <cellStyle name="PSDate 5" xfId="26"/>
    <cellStyle name="PSDec" xfId="4"/>
    <cellStyle name="PSDec 2" xfId="27"/>
    <cellStyle name="PSDec 3" xfId="28"/>
    <cellStyle name="PSDec 4" xfId="29"/>
    <cellStyle name="PSDec 5" xfId="30"/>
    <cellStyle name="PSHeading" xfId="2"/>
    <cellStyle name="PSHeading 2" xfId="31"/>
    <cellStyle name="PSHeading 3" xfId="32"/>
    <cellStyle name="PSHeading 4" xfId="33"/>
    <cellStyle name="PSHeading 5" xfId="34"/>
    <cellStyle name="PSInt" xfId="13"/>
    <cellStyle name="PSInt 2" xfId="35"/>
    <cellStyle name="PSInt 3" xfId="36"/>
    <cellStyle name="PSInt 4" xfId="37"/>
    <cellStyle name="PSInt 5" xfId="38"/>
    <cellStyle name="PSSpacer" xfId="14"/>
    <cellStyle name="PSSpacer 2" xfId="39"/>
    <cellStyle name="PSSpacer 3" xfId="40"/>
    <cellStyle name="PSSpacer 4" xfId="41"/>
    <cellStyle name="PSSpacer 5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Filings%20General/2009%20Rate%20Case%20UT/09-057-16%20CASE%20FOLDER/09-057-16%20FILING/09-057-16%20SETTLEMENT/USE%20THIS%20ONE%20ONLY%20FINAL%20SETTLEMENT%2009-057-16%20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Filings%20Pass%20Through/14%20March%202009/Pass-Through%20Model%20-%20Mar%20'09%20thru%20Feb%20'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Filings%20General/2008%20Rate%20Case%20UT/2008%20GENERAL/Model%20Inputs/REVENUES/DEC%202008%20REVENUES/BOOKED/REVISED%20ON%20DEC%202008%20BOOKED%20REV%20DEC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/Filings%20General/2007%20Rate%20Case/Dec%202008%20Test%20Year/Live%20Rebuttal/NEW%20WORKING_UNIVER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Summaries"/>
      <sheetName val="EP Summaries"/>
      <sheetName val="Removal of DSM Expenses"/>
      <sheetName val="Report"/>
      <sheetName val="ROR-Model"/>
      <sheetName val="Taxes"/>
      <sheetName val="FILED Adjustments"/>
      <sheetName val="EXTERNAL PARTY Adjustments"/>
      <sheetName val="Utah Depr Adj"/>
      <sheetName val="E.P ADJUSTMENTS INPUT WORKPAPER"/>
      <sheetName val="Other Taxes"/>
      <sheetName val="Software Adjustment"/>
      <sheetName val="NGV Infrastructure"/>
      <sheetName val="2010 Feeder Lines Adj"/>
      <sheetName val="Allowed Time"/>
      <sheetName val="PROJECTED ACC 252 (CONTR)"/>
      <sheetName val="Rate Base"/>
      <sheetName val="RB FORECAST"/>
      <sheetName val="101_106 PROJECTION FOR 09_10"/>
      <sheetName val="108_111 PROJECTION FOR 09_10"/>
      <sheetName val="255_282 FORECAST"/>
      <sheetName val="ACC ADJUSTMENTS"/>
      <sheetName val="EXPENSESX"/>
      <sheetName val="EXPENSES"/>
      <sheetName val="DSM ACC ADJUSTMENTS"/>
      <sheetName val="Und Stor"/>
      <sheetName val="Wexpro"/>
      <sheetName val="RESERVE ACCRUAL"/>
      <sheetName val="Pipeline Integrity"/>
      <sheetName val="Minimum Bills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 2010 AVG CET"/>
      <sheetName val="REV 2010 AVG NO CET"/>
      <sheetName val="REV 2010 ANNL CET"/>
      <sheetName val="REV 2010 ANNL NO CET"/>
      <sheetName val="Booked Jun 09 Rev"/>
      <sheetName val="REV 2009 AVG NO CET"/>
      <sheetName val="REV 2009 AVG CET"/>
      <sheetName val="Other Rev"/>
      <sheetName val="AIRCRAFT"/>
      <sheetName val="OakCity"/>
      <sheetName val="Lab Adj"/>
      <sheetName val="LABOR 2009 2010"/>
      <sheetName val="Utah Bad Debt"/>
      <sheetName val="Capital Str"/>
      <sheetName val="Utah Allocation"/>
      <sheetName val="ALLOCATIONS&amp;PRETAX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Page 2"/>
      <sheetName val="Rate Design"/>
      <sheetName val="BlockScenario"/>
      <sheetName val="Rates"/>
      <sheetName val="Block_Out FT1(E) Temp (N)"/>
      <sheetName val="Blocks"/>
      <sheetName val="Functionalization"/>
      <sheetName val="Cost Curves"/>
      <sheetName val="Graph Data"/>
      <sheetName val="Graph"/>
      <sheetName val="Sum-Wint"/>
      <sheetName val="Rules"/>
      <sheetName val="Block_Out FT1(N) Temp(E)"/>
      <sheetName val="Block_Out FT1(E) Temp (E)"/>
      <sheetName val="Block_Out FT1(N)Temp(N)"/>
      <sheetName val="Criteria"/>
      <sheetName val="Uniform Percent"/>
      <sheetName val="Settlement Rate Design"/>
      <sheetName val="Annual Revenue Per Customer"/>
      <sheetName val="Three Year Avg"/>
      <sheetName val="Revenue by Month"/>
      <sheetName val="Calc of Allowed Rev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X10">
            <v>1</v>
          </cell>
        </row>
        <row r="11">
          <cell r="H11" t="str">
            <v>Utah</v>
          </cell>
          <cell r="J11" t="str">
            <v>Utah</v>
          </cell>
          <cell r="L11" t="str">
            <v>Utah</v>
          </cell>
          <cell r="N11" t="str">
            <v>Utah</v>
          </cell>
          <cell r="P11" t="str">
            <v>Utah</v>
          </cell>
          <cell r="R11" t="str">
            <v>Utah</v>
          </cell>
          <cell r="T11" t="str">
            <v>Utah</v>
          </cell>
          <cell r="X11">
            <v>2</v>
          </cell>
        </row>
        <row r="12">
          <cell r="H12">
            <v>39994</v>
          </cell>
          <cell r="J12">
            <v>39994</v>
          </cell>
          <cell r="L12">
            <v>40148</v>
          </cell>
          <cell r="N12">
            <v>40543</v>
          </cell>
          <cell r="P12">
            <v>40543</v>
          </cell>
          <cell r="R12">
            <v>40543</v>
          </cell>
          <cell r="T12">
            <v>40543</v>
          </cell>
          <cell r="X12">
            <v>3</v>
          </cell>
        </row>
        <row r="13">
          <cell r="X13">
            <v>4</v>
          </cell>
        </row>
        <row r="14">
          <cell r="H14" t="str">
            <v>Rev booked Jun 09</v>
          </cell>
          <cell r="J14" t="str">
            <v>BOOKED REV LESS DSM Jun 09</v>
          </cell>
          <cell r="L14" t="str">
            <v>REV 2009 AVG CET</v>
          </cell>
          <cell r="N14" t="str">
            <v>REV 2010 ANNL CET</v>
          </cell>
          <cell r="P14" t="str">
            <v>REV 2010 AVG CET</v>
          </cell>
          <cell r="R14" t="str">
            <v>REV 2010 ANNL NO CET</v>
          </cell>
          <cell r="T14" t="str">
            <v>REV 2010 AVG NO CET</v>
          </cell>
          <cell r="X14">
            <v>5</v>
          </cell>
        </row>
        <row r="15">
          <cell r="X15">
            <v>6</v>
          </cell>
        </row>
        <row r="16">
          <cell r="H16" t="str">
            <v>Jun 2009 Unadjusted Avg Results</v>
          </cell>
          <cell r="J16" t="str">
            <v>Jun 2009 Adjusted Avg Results</v>
          </cell>
          <cell r="L16" t="str">
            <v>Dec 2009 Avg Results</v>
          </cell>
          <cell r="N16" t="str">
            <v>Dec 2010 YE Results</v>
          </cell>
          <cell r="P16" t="str">
            <v>Dec 2010 Avg Results</v>
          </cell>
          <cell r="R16" t="str">
            <v>Dec 2010 YE Results</v>
          </cell>
          <cell r="T16" t="str">
            <v>Settlement-Dec 2010 Avg Results</v>
          </cell>
          <cell r="X16">
            <v>7</v>
          </cell>
        </row>
        <row r="17">
          <cell r="X17">
            <v>8</v>
          </cell>
        </row>
        <row r="18">
          <cell r="X18">
            <v>9</v>
          </cell>
        </row>
        <row r="19">
          <cell r="H19">
            <v>0.1</v>
          </cell>
          <cell r="J19">
            <v>0.1</v>
          </cell>
          <cell r="L19">
            <v>0.106</v>
          </cell>
          <cell r="N19">
            <v>0.106</v>
          </cell>
          <cell r="P19">
            <v>0.106</v>
          </cell>
          <cell r="R19">
            <v>0.106</v>
          </cell>
          <cell r="T19">
            <v>0.10349999999999999</v>
          </cell>
          <cell r="X19">
            <v>10</v>
          </cell>
        </row>
        <row r="20">
          <cell r="X20">
            <v>11</v>
          </cell>
        </row>
        <row r="21">
          <cell r="H21">
            <v>2.7090000000000001</v>
          </cell>
          <cell r="J21">
            <v>2.7090000000000001</v>
          </cell>
          <cell r="L21">
            <v>2.681</v>
          </cell>
          <cell r="N21">
            <v>2.7090000000000001</v>
          </cell>
          <cell r="P21">
            <v>2.7090000000000001</v>
          </cell>
          <cell r="R21">
            <v>2.7090000000000001</v>
          </cell>
          <cell r="T21">
            <v>2.681</v>
          </cell>
          <cell r="X21">
            <v>12</v>
          </cell>
        </row>
        <row r="22">
          <cell r="H22">
            <v>5.5863018762540668E-3</v>
          </cell>
          <cell r="J22">
            <v>5.5863018762540668E-3</v>
          </cell>
          <cell r="L22">
            <v>5.5863018762540668E-3</v>
          </cell>
          <cell r="N22">
            <v>5.5863018762540668E-3</v>
          </cell>
          <cell r="P22">
            <v>5.5863018762540668E-3</v>
          </cell>
          <cell r="R22">
            <v>5.5863018762540668E-3</v>
          </cell>
          <cell r="T22">
            <v>5.5863018762540668E-3</v>
          </cell>
          <cell r="X22">
            <v>13</v>
          </cell>
        </row>
        <row r="23">
          <cell r="X23">
            <v>14</v>
          </cell>
        </row>
        <row r="24">
          <cell r="X24">
            <v>15</v>
          </cell>
        </row>
        <row r="25">
          <cell r="B25" t="str">
            <v>Adjustments</v>
          </cell>
          <cell r="C25" t="str">
            <v>Go To Adjustment</v>
          </cell>
          <cell r="X25">
            <v>16</v>
          </cell>
        </row>
        <row r="26">
          <cell r="X26">
            <v>17</v>
          </cell>
        </row>
        <row r="27">
          <cell r="A27">
            <v>1</v>
          </cell>
          <cell r="B27" t="str">
            <v>AVG RB DEC 2010</v>
          </cell>
          <cell r="C27" t="str">
            <v>RATE BASE</v>
          </cell>
          <cell r="E27" t="str">
            <v>Y</v>
          </cell>
          <cell r="F27" t="str">
            <v>AVG RB DEC 2010</v>
          </cell>
          <cell r="H27" t="str">
            <v>AVG RB JUN 09</v>
          </cell>
          <cell r="I27" t="str">
            <v>Y</v>
          </cell>
          <cell r="J27" t="str">
            <v>AVG RB JUN 09</v>
          </cell>
          <cell r="K27" t="str">
            <v>Y</v>
          </cell>
          <cell r="L27" t="str">
            <v>AVG RB DEC 2009</v>
          </cell>
          <cell r="M27" t="str">
            <v>Y</v>
          </cell>
          <cell r="N27" t="str">
            <v>YE RB DEC 2010</v>
          </cell>
          <cell r="O27" t="str">
            <v>Y</v>
          </cell>
          <cell r="P27" t="str">
            <v>AVG RB DEC 2010</v>
          </cell>
          <cell r="Q27" t="str">
            <v>Y</v>
          </cell>
          <cell r="R27" t="str">
            <v>YE RB DEC 2010</v>
          </cell>
          <cell r="S27" t="str">
            <v>Y</v>
          </cell>
          <cell r="T27" t="str">
            <v>AVG RB DEC 2010</v>
          </cell>
          <cell r="U27" t="str">
            <v>Y</v>
          </cell>
          <cell r="X27">
            <v>18</v>
          </cell>
        </row>
        <row r="28">
          <cell r="A28">
            <v>2</v>
          </cell>
          <cell r="B28" t="str">
            <v>QGC Expense Dec 2010</v>
          </cell>
          <cell r="C28" t="str">
            <v>EXPENSE ADJUSTMENT</v>
          </cell>
          <cell r="E28" t="str">
            <v>Y</v>
          </cell>
          <cell r="F28" t="str">
            <v>QGC Expense Dec 2010</v>
          </cell>
          <cell r="H28" t="str">
            <v>QGC Expense Jun 09</v>
          </cell>
          <cell r="I28" t="str">
            <v>Y</v>
          </cell>
          <cell r="J28" t="str">
            <v>QGC Expense Jun 09</v>
          </cell>
          <cell r="K28" t="str">
            <v>Y</v>
          </cell>
          <cell r="L28" t="str">
            <v>QGC Expense Dec 09</v>
          </cell>
          <cell r="M28" t="str">
            <v>Y</v>
          </cell>
          <cell r="N28" t="str">
            <v>QGC Expense Dec 2010</v>
          </cell>
          <cell r="O28" t="str">
            <v>Y</v>
          </cell>
          <cell r="P28" t="str">
            <v>QGC Expense Dec 2010</v>
          </cell>
          <cell r="Q28" t="str">
            <v>Y</v>
          </cell>
          <cell r="R28" t="str">
            <v>QGC Expense Dec 2010</v>
          </cell>
          <cell r="S28" t="str">
            <v>Y</v>
          </cell>
          <cell r="T28" t="str">
            <v>QGC Expense Dec 2010</v>
          </cell>
          <cell r="U28" t="str">
            <v>Y</v>
          </cell>
          <cell r="X28">
            <v>19</v>
          </cell>
        </row>
        <row r="29">
          <cell r="A29">
            <v>3</v>
          </cell>
          <cell r="B29" t="str">
            <v>REV 2010 AVG NO CET</v>
          </cell>
          <cell r="C29" t="str">
            <v>REVENUE  ADJUSTMENT</v>
          </cell>
          <cell r="E29" t="str">
            <v>Y</v>
          </cell>
          <cell r="F29" t="str">
            <v>REV 2010 AVG NO CET</v>
          </cell>
          <cell r="H29" t="str">
            <v>Rev booked Jun 09</v>
          </cell>
          <cell r="I29" t="str">
            <v>Y</v>
          </cell>
          <cell r="J29" t="str">
            <v>BOOKED REV LESS DSM Jun 09</v>
          </cell>
          <cell r="K29" t="str">
            <v>Y</v>
          </cell>
          <cell r="L29" t="str">
            <v>REV 2009 AVG CET</v>
          </cell>
          <cell r="M29" t="str">
            <v>Y</v>
          </cell>
          <cell r="N29" t="str">
            <v>REV 2010 ANNL CET</v>
          </cell>
          <cell r="O29" t="str">
            <v>Y</v>
          </cell>
          <cell r="P29" t="str">
            <v>REV 2010 AVG CET</v>
          </cell>
          <cell r="Q29" t="str">
            <v>Y</v>
          </cell>
          <cell r="R29" t="str">
            <v>REV 2010 ANNL NO CET</v>
          </cell>
          <cell r="S29" t="str">
            <v>Y</v>
          </cell>
          <cell r="T29" t="str">
            <v>REV 2010 AVG NO CET</v>
          </cell>
          <cell r="U29" t="str">
            <v>Y</v>
          </cell>
          <cell r="X29">
            <v>20</v>
          </cell>
        </row>
        <row r="30">
          <cell r="A30">
            <v>4</v>
          </cell>
          <cell r="B30" t="str">
            <v>Depr Exp AVG Dec 2010</v>
          </cell>
          <cell r="C30" t="str">
            <v>Utah Depr Adjustment</v>
          </cell>
          <cell r="E30" t="str">
            <v>Y</v>
          </cell>
          <cell r="F30" t="str">
            <v>Depr Exp AVG Dec 2010</v>
          </cell>
          <cell r="H30" t="str">
            <v>Depr Exp YE Jun 09</v>
          </cell>
          <cell r="I30" t="str">
            <v>N</v>
          </cell>
          <cell r="J30" t="str">
            <v>Depr Exp YE Jun 09</v>
          </cell>
          <cell r="K30" t="str">
            <v>N</v>
          </cell>
          <cell r="L30" t="str">
            <v>Depr Exp AVG Dec 09</v>
          </cell>
          <cell r="M30" t="str">
            <v>Y</v>
          </cell>
          <cell r="N30" t="str">
            <v>Depr Exp YE Dec 2010</v>
          </cell>
          <cell r="O30" t="str">
            <v>Y</v>
          </cell>
          <cell r="P30" t="str">
            <v>Depr Exp AVG Dec 2010</v>
          </cell>
          <cell r="Q30" t="str">
            <v>Y</v>
          </cell>
          <cell r="R30" t="str">
            <v>Depr Exp YE Dec 2010</v>
          </cell>
          <cell r="S30" t="str">
            <v>Y</v>
          </cell>
          <cell r="T30" t="str">
            <v>Depr Exp AVG Dec 2010</v>
          </cell>
          <cell r="U30" t="str">
            <v>Y</v>
          </cell>
          <cell r="X30">
            <v>21</v>
          </cell>
        </row>
        <row r="31">
          <cell r="A31">
            <v>5</v>
          </cell>
          <cell r="B31" t="str">
            <v>Software Adjustmen AVG  DEC 2010</v>
          </cell>
          <cell r="C31" t="str">
            <v>Software Adj</v>
          </cell>
          <cell r="E31" t="str">
            <v>Y</v>
          </cell>
          <cell r="F31" t="str">
            <v>Software Adjustmen AVG  DEC 2010</v>
          </cell>
          <cell r="H31" t="str">
            <v>Software Adjustment YE DEC 09</v>
          </cell>
          <cell r="I31" t="str">
            <v>N</v>
          </cell>
          <cell r="J31" t="str">
            <v>Software Adjustment YE DEC 09</v>
          </cell>
          <cell r="K31" t="str">
            <v>N</v>
          </cell>
          <cell r="L31" t="str">
            <v>Software Adjustmen AVG  DEC 09</v>
          </cell>
          <cell r="M31" t="str">
            <v>Y</v>
          </cell>
          <cell r="N31" t="str">
            <v>Software Adjustmen YE DEC 2010</v>
          </cell>
          <cell r="O31" t="str">
            <v>Y</v>
          </cell>
          <cell r="P31" t="str">
            <v>Software Adjustmen AVG  DEC 2010</v>
          </cell>
          <cell r="Q31" t="str">
            <v>Y</v>
          </cell>
          <cell r="R31" t="str">
            <v>Software Adjustmen YE DEC 2010</v>
          </cell>
          <cell r="S31" t="str">
            <v>Y</v>
          </cell>
          <cell r="T31" t="str">
            <v>Software Adjustmen AVG  DEC 2010</v>
          </cell>
          <cell r="U31" t="str">
            <v>Y</v>
          </cell>
          <cell r="X31">
            <v>22</v>
          </cell>
        </row>
        <row r="32">
          <cell r="A32">
            <v>6</v>
          </cell>
          <cell r="B32" t="str">
            <v>NGV Infrastructure AVG  DEC 2010</v>
          </cell>
          <cell r="C32" t="str">
            <v>NGV Infrastructure</v>
          </cell>
          <cell r="E32" t="str">
            <v>Y</v>
          </cell>
          <cell r="F32" t="str">
            <v>NGV Infrastructure AVG  DEC 2010</v>
          </cell>
          <cell r="H32" t="str">
            <v>NGV Infrastructure YE DEC 09</v>
          </cell>
          <cell r="I32" t="str">
            <v>N</v>
          </cell>
          <cell r="J32" t="str">
            <v>NGV Infrastructure YE DEC 09</v>
          </cell>
          <cell r="K32" t="str">
            <v>n</v>
          </cell>
          <cell r="L32" t="str">
            <v>NGV Infrastructure AVG  DEC 2010</v>
          </cell>
          <cell r="M32" t="str">
            <v>N</v>
          </cell>
          <cell r="N32" t="str">
            <v>NGV Infrastructuren YE DEC 2010</v>
          </cell>
          <cell r="O32" t="str">
            <v>y</v>
          </cell>
          <cell r="P32" t="str">
            <v>NGV Infrastructure AVG  DEC 2010</v>
          </cell>
          <cell r="Q32" t="str">
            <v>Y</v>
          </cell>
          <cell r="R32" t="str">
            <v>NGV Infrastructuren YE DEC 2010</v>
          </cell>
          <cell r="S32" t="str">
            <v>y</v>
          </cell>
          <cell r="T32" t="str">
            <v>NGV Infrastructure AVG  DEC 2010</v>
          </cell>
          <cell r="U32" t="str">
            <v>Y</v>
          </cell>
          <cell r="X32">
            <v>23</v>
          </cell>
        </row>
        <row r="33">
          <cell r="A33">
            <v>7</v>
          </cell>
          <cell r="B33" t="str">
            <v>Underground Storage</v>
          </cell>
          <cell r="C33" t="str">
            <v>Underground Storage</v>
          </cell>
          <cell r="E33" t="str">
            <v>Y</v>
          </cell>
          <cell r="F33" t="str">
            <v>Underground Storage</v>
          </cell>
          <cell r="H33" t="str">
            <v>Underground Storage</v>
          </cell>
          <cell r="I33" t="str">
            <v>Y</v>
          </cell>
          <cell r="J33" t="str">
            <v>Underground Storage</v>
          </cell>
          <cell r="K33" t="str">
            <v>Y</v>
          </cell>
          <cell r="L33" t="str">
            <v>Underground Storage</v>
          </cell>
          <cell r="M33" t="str">
            <v>Y</v>
          </cell>
          <cell r="N33" t="str">
            <v>Underground Storage</v>
          </cell>
          <cell r="O33" t="str">
            <v>Y</v>
          </cell>
          <cell r="P33" t="str">
            <v>Underground Storage</v>
          </cell>
          <cell r="Q33" t="str">
            <v>Y</v>
          </cell>
          <cell r="R33" t="str">
            <v>Underground Storage</v>
          </cell>
          <cell r="S33" t="str">
            <v>Y</v>
          </cell>
          <cell r="T33" t="str">
            <v>Underground Storage</v>
          </cell>
          <cell r="U33" t="str">
            <v>Y</v>
          </cell>
          <cell r="X33">
            <v>24</v>
          </cell>
        </row>
        <row r="34">
          <cell r="A34">
            <v>8</v>
          </cell>
          <cell r="B34" t="str">
            <v>Wexpro</v>
          </cell>
          <cell r="C34" t="str">
            <v>3-Wexpro'!A1</v>
          </cell>
          <cell r="E34" t="str">
            <v>Y</v>
          </cell>
          <cell r="F34" t="str">
            <v>Wexpro</v>
          </cell>
          <cell r="H34" t="str">
            <v>Wexpro</v>
          </cell>
          <cell r="I34" t="str">
            <v>Y</v>
          </cell>
          <cell r="J34" t="str">
            <v>Wexpro</v>
          </cell>
          <cell r="K34" t="str">
            <v>Y</v>
          </cell>
          <cell r="L34" t="str">
            <v>Wexpro</v>
          </cell>
          <cell r="M34" t="str">
            <v>Y</v>
          </cell>
          <cell r="N34" t="str">
            <v>Wexpro</v>
          </cell>
          <cell r="O34" t="str">
            <v>Y</v>
          </cell>
          <cell r="P34" t="str">
            <v>Wexpro</v>
          </cell>
          <cell r="Q34" t="str">
            <v>Y</v>
          </cell>
          <cell r="R34" t="str">
            <v>Wexpro</v>
          </cell>
          <cell r="S34" t="str">
            <v>Y</v>
          </cell>
          <cell r="T34" t="str">
            <v>Wexpro</v>
          </cell>
          <cell r="U34" t="str">
            <v>Y</v>
          </cell>
          <cell r="X34">
            <v>25</v>
          </cell>
        </row>
        <row r="35">
          <cell r="A35">
            <v>9</v>
          </cell>
          <cell r="B35" t="str">
            <v>Oak City Revenue QGC Dec 2010</v>
          </cell>
          <cell r="C35" t="str">
            <v>OakCity'!A1</v>
          </cell>
          <cell r="E35" t="str">
            <v>Y</v>
          </cell>
          <cell r="F35" t="str">
            <v>Oak City Revenue QGC Dec 2010</v>
          </cell>
          <cell r="H35" t="str">
            <v>Oak City Revenue QGC Jun 09</v>
          </cell>
          <cell r="I35" t="str">
            <v>Y</v>
          </cell>
          <cell r="J35" t="str">
            <v>Oak City Revenue QGC Jun 09</v>
          </cell>
          <cell r="K35" t="str">
            <v>Y</v>
          </cell>
          <cell r="L35" t="str">
            <v>Oak City RevenueQGC Dec 09</v>
          </cell>
          <cell r="M35" t="str">
            <v>Y</v>
          </cell>
          <cell r="N35" t="str">
            <v>Oak City Revenue QGC Dec 2010</v>
          </cell>
          <cell r="O35" t="str">
            <v>Y</v>
          </cell>
          <cell r="P35" t="str">
            <v>Oak City Revenue QGC Dec 2010</v>
          </cell>
          <cell r="Q35" t="str">
            <v>Y</v>
          </cell>
          <cell r="R35" t="str">
            <v>Oak City Revenue QGC Dec 2010</v>
          </cell>
          <cell r="S35" t="str">
            <v>Y</v>
          </cell>
          <cell r="T35" t="str">
            <v>Oak City Revenue QGC Dec 2010</v>
          </cell>
          <cell r="U35" t="str">
            <v>Y</v>
          </cell>
          <cell r="X35">
            <v>26</v>
          </cell>
        </row>
        <row r="36">
          <cell r="A36">
            <v>10</v>
          </cell>
          <cell r="B36" t="str">
            <v>QGC Minimum Bills Dec 2010</v>
          </cell>
          <cell r="C36" t="str">
            <v>Minimum Bills Rev Adjustment</v>
          </cell>
          <cell r="E36" t="str">
            <v>N</v>
          </cell>
          <cell r="F36" t="str">
            <v>QGC Minimum Bills Dec 2010</v>
          </cell>
          <cell r="H36" t="str">
            <v>QGC Minimum Bills June 09</v>
          </cell>
          <cell r="I36" t="str">
            <v>N</v>
          </cell>
          <cell r="J36" t="str">
            <v>QGC Minimum Bills June 09</v>
          </cell>
          <cell r="K36" t="str">
            <v>N</v>
          </cell>
          <cell r="L36" t="str">
            <v>QGC Minimum Bills Dec 09</v>
          </cell>
          <cell r="M36" t="str">
            <v>Y</v>
          </cell>
          <cell r="N36" t="str">
            <v>QGC Minimum Bills Dec 2010</v>
          </cell>
          <cell r="O36" t="str">
            <v>N</v>
          </cell>
          <cell r="P36" t="str">
            <v>QGC Minimum Bills Dec 2010</v>
          </cell>
          <cell r="Q36" t="str">
            <v>N</v>
          </cell>
          <cell r="R36" t="str">
            <v>QGC Minimum Bills Dec 2010</v>
          </cell>
          <cell r="S36" t="str">
            <v>N</v>
          </cell>
          <cell r="T36" t="str">
            <v>QGC Minimum Bills Dec 2010</v>
          </cell>
          <cell r="U36" t="str">
            <v>N</v>
          </cell>
          <cell r="X36">
            <v>27</v>
          </cell>
        </row>
        <row r="37">
          <cell r="A37">
            <v>11</v>
          </cell>
          <cell r="B37" t="str">
            <v>2010 UTAH Bad Debt</v>
          </cell>
          <cell r="C37" t="str">
            <v>Utah Bad Debt</v>
          </cell>
          <cell r="E37" t="str">
            <v>Y</v>
          </cell>
          <cell r="F37" t="str">
            <v>2010 UTAH Bad Debt</v>
          </cell>
          <cell r="H37" t="str">
            <v>June 2009 UTAH Bad Debt</v>
          </cell>
          <cell r="I37" t="str">
            <v>N</v>
          </cell>
          <cell r="J37" t="str">
            <v>June 2009 UTAH Bad Debt</v>
          </cell>
          <cell r="K37" t="str">
            <v>Y</v>
          </cell>
          <cell r="L37" t="str">
            <v>2010 UTAH Bad Debt</v>
          </cell>
          <cell r="M37" t="str">
            <v>Y</v>
          </cell>
          <cell r="N37" t="str">
            <v>2010 UTAH Bad Debt</v>
          </cell>
          <cell r="O37" t="str">
            <v>Y</v>
          </cell>
          <cell r="P37" t="str">
            <v>2010 UTAH Bad Debt</v>
          </cell>
          <cell r="Q37" t="str">
            <v>Y</v>
          </cell>
          <cell r="R37" t="str">
            <v>2010 UTAH Bad Debt</v>
          </cell>
          <cell r="S37" t="str">
            <v>Y</v>
          </cell>
          <cell r="T37" t="str">
            <v>2010 UTAH Bad Debt</v>
          </cell>
          <cell r="U37" t="str">
            <v>Y</v>
          </cell>
          <cell r="X37">
            <v>28</v>
          </cell>
        </row>
        <row r="38">
          <cell r="A38">
            <v>12</v>
          </cell>
          <cell r="B38" t="str">
            <v>QGC Insentives Dec 2010</v>
          </cell>
          <cell r="C38" t="str">
            <v>Incentives</v>
          </cell>
          <cell r="E38" t="str">
            <v>Y</v>
          </cell>
          <cell r="F38" t="str">
            <v>QGC Insentives Dec 2010</v>
          </cell>
          <cell r="H38" t="str">
            <v>QGC Insentives Jun 09</v>
          </cell>
          <cell r="I38" t="str">
            <v>N</v>
          </cell>
          <cell r="J38" t="str">
            <v>QGC Insentives Jun 09</v>
          </cell>
          <cell r="K38" t="str">
            <v>Y</v>
          </cell>
          <cell r="L38" t="str">
            <v>QGC Insentives Dec 09</v>
          </cell>
          <cell r="M38" t="str">
            <v>Y</v>
          </cell>
          <cell r="N38" t="str">
            <v>QGC Insentives Dec 2010</v>
          </cell>
          <cell r="O38" t="str">
            <v>Y</v>
          </cell>
          <cell r="P38" t="str">
            <v>QGC Insentives Dec 2010</v>
          </cell>
          <cell r="Q38" t="str">
            <v>Y</v>
          </cell>
          <cell r="R38" t="str">
            <v>QGC Insentives Dec 2010</v>
          </cell>
          <cell r="S38" t="str">
            <v>Y</v>
          </cell>
          <cell r="T38" t="str">
            <v>QGC Insentives Dec 2010</v>
          </cell>
          <cell r="U38" t="str">
            <v>Y</v>
          </cell>
          <cell r="X38">
            <v>29</v>
          </cell>
        </row>
        <row r="39">
          <cell r="A39">
            <v>13</v>
          </cell>
          <cell r="B39" t="str">
            <v>QGC Stock Insentives Dec 2010</v>
          </cell>
          <cell r="C39" t="str">
            <v>Stock Incentives</v>
          </cell>
          <cell r="E39" t="str">
            <v>Y</v>
          </cell>
          <cell r="F39" t="str">
            <v>QGC Stock Insentives Dec 2010</v>
          </cell>
          <cell r="H39" t="str">
            <v>QGC Stock Insentives Jun 09</v>
          </cell>
          <cell r="I39" t="str">
            <v>N</v>
          </cell>
          <cell r="J39" t="str">
            <v>QGC Stock Insentives Jun 09</v>
          </cell>
          <cell r="K39" t="str">
            <v>Y</v>
          </cell>
          <cell r="L39" t="str">
            <v>QGC Stock Insentives Dec 09</v>
          </cell>
          <cell r="M39" t="str">
            <v>Y</v>
          </cell>
          <cell r="N39" t="str">
            <v>QGC Stock Insentives Dec 2010</v>
          </cell>
          <cell r="O39" t="str">
            <v>Y</v>
          </cell>
          <cell r="P39" t="str">
            <v>QGC Stock Insentives Dec 2010</v>
          </cell>
          <cell r="Q39" t="str">
            <v>Y</v>
          </cell>
          <cell r="R39" t="str">
            <v>QGC Stock Insentives Dec 2010</v>
          </cell>
          <cell r="S39" t="str">
            <v>Y</v>
          </cell>
          <cell r="T39" t="str">
            <v>QGC Stock Insentives Dec 2010</v>
          </cell>
          <cell r="U39" t="str">
            <v>Y</v>
          </cell>
          <cell r="X39">
            <v>30</v>
          </cell>
        </row>
        <row r="40">
          <cell r="A40">
            <v>14</v>
          </cell>
          <cell r="B40" t="str">
            <v>QGC Sporting Events Dec 2010</v>
          </cell>
          <cell r="C40" t="str">
            <v>Sporting Events</v>
          </cell>
          <cell r="E40" t="str">
            <v>Y</v>
          </cell>
          <cell r="F40" t="str">
            <v>QGC Sporting Events Dec 2010</v>
          </cell>
          <cell r="H40" t="str">
            <v>QGC Sporting Events Jun 09</v>
          </cell>
          <cell r="I40" t="str">
            <v>N</v>
          </cell>
          <cell r="J40" t="str">
            <v>QGC Sporting Events Jun 09</v>
          </cell>
          <cell r="K40" t="str">
            <v>Y</v>
          </cell>
          <cell r="L40" t="str">
            <v>QGC Sporting Events Dec 09</v>
          </cell>
          <cell r="M40" t="str">
            <v>Y</v>
          </cell>
          <cell r="N40" t="str">
            <v>QGC Sporting Events Dec 2010</v>
          </cell>
          <cell r="O40" t="str">
            <v>Y</v>
          </cell>
          <cell r="P40" t="str">
            <v>QGC Sporting Events Dec 2010</v>
          </cell>
          <cell r="Q40" t="str">
            <v>Y</v>
          </cell>
          <cell r="R40" t="str">
            <v>QGC Sporting Events Dec 2010</v>
          </cell>
          <cell r="S40" t="str">
            <v>Y</v>
          </cell>
          <cell r="T40" t="str">
            <v>QGC Sporting Events Dec 2010</v>
          </cell>
          <cell r="U40" t="str">
            <v>Y</v>
          </cell>
          <cell r="X40">
            <v>31</v>
          </cell>
        </row>
        <row r="41">
          <cell r="A41">
            <v>15</v>
          </cell>
          <cell r="B41" t="str">
            <v>QGC Advertising Dec 2010</v>
          </cell>
          <cell r="C41" t="str">
            <v>Advertising</v>
          </cell>
          <cell r="E41" t="str">
            <v>Y</v>
          </cell>
          <cell r="F41" t="str">
            <v>QGC Advertising Dec 2010</v>
          </cell>
          <cell r="H41" t="str">
            <v>QGC Advertising Jun 09</v>
          </cell>
          <cell r="I41" t="str">
            <v>N</v>
          </cell>
          <cell r="J41" t="str">
            <v>QGC Advertising Jun 09</v>
          </cell>
          <cell r="K41" t="str">
            <v>Y</v>
          </cell>
          <cell r="L41" t="str">
            <v>QGC Advertising Dec 09</v>
          </cell>
          <cell r="M41" t="str">
            <v>Y</v>
          </cell>
          <cell r="N41" t="str">
            <v>QGC Advertising Dec 2010</v>
          </cell>
          <cell r="O41" t="str">
            <v>Y</v>
          </cell>
          <cell r="P41" t="str">
            <v>QGC Advertising Dec 2010</v>
          </cell>
          <cell r="Q41" t="str">
            <v>Y</v>
          </cell>
          <cell r="R41" t="str">
            <v>QGC Advertising Dec 2010</v>
          </cell>
          <cell r="S41" t="str">
            <v>Y</v>
          </cell>
          <cell r="T41" t="str">
            <v>QGC Advertising Dec 2010</v>
          </cell>
          <cell r="U41" t="str">
            <v>Y</v>
          </cell>
          <cell r="X41">
            <v>32</v>
          </cell>
        </row>
        <row r="42">
          <cell r="A42">
            <v>16</v>
          </cell>
          <cell r="B42" t="str">
            <v>QGC Don &amp; Membership Dec 2010</v>
          </cell>
          <cell r="C42" t="str">
            <v>Donations</v>
          </cell>
          <cell r="E42" t="str">
            <v>Y</v>
          </cell>
          <cell r="F42" t="str">
            <v>QGC Don &amp; Membership Dec 2010</v>
          </cell>
          <cell r="H42" t="str">
            <v>QGC Don &amp; Membership Jun 09</v>
          </cell>
          <cell r="I42" t="str">
            <v>N</v>
          </cell>
          <cell r="J42" t="str">
            <v>QGC Don &amp; Membership Jun 09</v>
          </cell>
          <cell r="K42" t="str">
            <v>Y</v>
          </cell>
          <cell r="L42" t="str">
            <v>QGC Don &amp; Membership Dec 09</v>
          </cell>
          <cell r="M42" t="str">
            <v>Y</v>
          </cell>
          <cell r="N42" t="str">
            <v>QGC Don &amp; Membership Dec 2010</v>
          </cell>
          <cell r="O42" t="str">
            <v>Y</v>
          </cell>
          <cell r="P42" t="str">
            <v>QGC Don &amp; Membership Dec 2010</v>
          </cell>
          <cell r="Q42" t="str">
            <v>Y</v>
          </cell>
          <cell r="R42" t="str">
            <v>QGC Don &amp; Membership Dec 2010</v>
          </cell>
          <cell r="S42" t="str">
            <v>Y</v>
          </cell>
          <cell r="T42" t="str">
            <v>QGC Don &amp; Membership Dec 2010</v>
          </cell>
          <cell r="U42" t="str">
            <v>Y</v>
          </cell>
          <cell r="X42">
            <v>33</v>
          </cell>
        </row>
        <row r="43">
          <cell r="A43">
            <v>17</v>
          </cell>
          <cell r="B43" t="str">
            <v>QGC Reserve accrual Dec 2010</v>
          </cell>
          <cell r="C43" t="str">
            <v>RESERVE ACCRUAL</v>
          </cell>
          <cell r="E43" t="str">
            <v>Y</v>
          </cell>
          <cell r="F43" t="str">
            <v>QGC Reserve accrual Dec 2010</v>
          </cell>
          <cell r="H43" t="str">
            <v>QGC Reserve accrual Jun 09</v>
          </cell>
          <cell r="I43" t="str">
            <v>N</v>
          </cell>
          <cell r="J43" t="str">
            <v>QGC Reserve accrual Jun 09</v>
          </cell>
          <cell r="K43" t="str">
            <v>Y</v>
          </cell>
          <cell r="L43" t="str">
            <v>QGC Reserve accrual Dec 09</v>
          </cell>
          <cell r="M43" t="str">
            <v>Y</v>
          </cell>
          <cell r="N43" t="str">
            <v>QGC Reserve accrual Dec 2010</v>
          </cell>
          <cell r="O43" t="str">
            <v>Y</v>
          </cell>
          <cell r="P43" t="str">
            <v>QGC Reserve accrual Dec 2010</v>
          </cell>
          <cell r="Q43" t="str">
            <v>Y</v>
          </cell>
          <cell r="R43" t="str">
            <v>QGC Reserve accrual Dec 2010</v>
          </cell>
          <cell r="S43" t="str">
            <v>Y</v>
          </cell>
          <cell r="T43" t="str">
            <v>QGC Reserve accrual Dec 2010</v>
          </cell>
          <cell r="U43" t="str">
            <v>Y</v>
          </cell>
          <cell r="X43">
            <v>34</v>
          </cell>
        </row>
        <row r="44">
          <cell r="A44">
            <v>18</v>
          </cell>
          <cell r="B44" t="str">
            <v>QGC Pipeline Integrity Dec 2010</v>
          </cell>
          <cell r="C44" t="str">
            <v>PIPELINE INTEGRITY</v>
          </cell>
          <cell r="E44" t="str">
            <v>Y</v>
          </cell>
          <cell r="F44" t="str">
            <v>QGC Pipeline Integrity Dec 2010</v>
          </cell>
          <cell r="H44" t="str">
            <v>QGC Pipeline Integrity Dec 2010</v>
          </cell>
          <cell r="I44" t="str">
            <v>N</v>
          </cell>
          <cell r="J44" t="str">
            <v>QGC Pipeline Integrity Jun 09</v>
          </cell>
          <cell r="K44" t="str">
            <v>N</v>
          </cell>
          <cell r="L44" t="str">
            <v>QGC Pipeline Integrity Dec 2010</v>
          </cell>
          <cell r="M44" t="str">
            <v>Y</v>
          </cell>
          <cell r="N44" t="str">
            <v>QGC Pipeline Integrity Dec 2010</v>
          </cell>
          <cell r="O44" t="str">
            <v>Y</v>
          </cell>
          <cell r="P44" t="str">
            <v>QGC Pipeline Integrity Dec 2010</v>
          </cell>
          <cell r="Q44" t="str">
            <v>Y</v>
          </cell>
          <cell r="R44" t="str">
            <v>QGC Pipeline Integrity Dec 2010</v>
          </cell>
          <cell r="S44" t="str">
            <v>Y</v>
          </cell>
          <cell r="T44" t="str">
            <v>QGC Pipeline Integrity Dec 2010</v>
          </cell>
          <cell r="U44" t="str">
            <v>Y</v>
          </cell>
          <cell r="X44">
            <v>35</v>
          </cell>
        </row>
        <row r="45">
          <cell r="A45">
            <v>19</v>
          </cell>
          <cell r="B45" t="str">
            <v>QGC Aircraft Dec 2010</v>
          </cell>
          <cell r="C45" t="str">
            <v>AIRCRAFT ADJUSTMENT</v>
          </cell>
          <cell r="E45" t="str">
            <v>Y</v>
          </cell>
          <cell r="F45" t="str">
            <v>QGC Aircraft Dec 2010</v>
          </cell>
          <cell r="H45" t="str">
            <v>QGC Aircraft Jun 09</v>
          </cell>
          <cell r="I45" t="str">
            <v>N</v>
          </cell>
          <cell r="J45" t="str">
            <v>QGC Aircraft Jun 09</v>
          </cell>
          <cell r="K45" t="str">
            <v>Y</v>
          </cell>
          <cell r="L45" t="str">
            <v>QGC Aircraft Dec 09</v>
          </cell>
          <cell r="M45" t="str">
            <v>Y</v>
          </cell>
          <cell r="N45" t="str">
            <v>QGC Aircraft Dec 2010</v>
          </cell>
          <cell r="O45" t="str">
            <v>Y</v>
          </cell>
          <cell r="P45" t="str">
            <v>QGC Aircraft Dec 2010</v>
          </cell>
          <cell r="Q45" t="str">
            <v>Y</v>
          </cell>
          <cell r="R45" t="str">
            <v>QGC Aircraft Dec 2010</v>
          </cell>
          <cell r="S45" t="str">
            <v>Y</v>
          </cell>
          <cell r="T45" t="str">
            <v>QGC Aircraft Dec 2010</v>
          </cell>
          <cell r="U45" t="str">
            <v>Y</v>
          </cell>
          <cell r="X45">
            <v>36</v>
          </cell>
        </row>
        <row r="46">
          <cell r="A46">
            <v>20</v>
          </cell>
          <cell r="B46" t="str">
            <v>QGC ACC ADJ Dec 2010</v>
          </cell>
          <cell r="C46" t="str">
            <v>ACCOUNTING ADJUSTMENT</v>
          </cell>
          <cell r="E46" t="str">
            <v>Y</v>
          </cell>
          <cell r="F46" t="str">
            <v>QGC ACC ADJ Dec 2010</v>
          </cell>
          <cell r="H46" t="str">
            <v>QGC ACC AD JUN 09</v>
          </cell>
          <cell r="I46" t="str">
            <v>N</v>
          </cell>
          <cell r="J46" t="str">
            <v>QGC ACC AD JUN 09</v>
          </cell>
          <cell r="K46" t="str">
            <v>Y</v>
          </cell>
          <cell r="L46" t="str">
            <v>QGC ACC ADJ Dec 09</v>
          </cell>
          <cell r="M46" t="str">
            <v>Y</v>
          </cell>
          <cell r="N46" t="str">
            <v>QGC ACC ADJ Dec 2010</v>
          </cell>
          <cell r="O46" t="str">
            <v>Y</v>
          </cell>
          <cell r="P46" t="str">
            <v>QGC ACC ADJ Dec 2010</v>
          </cell>
          <cell r="Q46" t="str">
            <v>Y</v>
          </cell>
          <cell r="R46" t="str">
            <v>QGC ACC ADJ Dec 2010</v>
          </cell>
          <cell r="S46" t="str">
            <v>Y</v>
          </cell>
          <cell r="T46" t="str">
            <v>QGC ACC ADJ Dec 2010</v>
          </cell>
          <cell r="U46" t="str">
            <v>Y</v>
          </cell>
          <cell r="X46">
            <v>37</v>
          </cell>
        </row>
        <row r="47">
          <cell r="A47">
            <v>21</v>
          </cell>
          <cell r="B47" t="str">
            <v>QGC DSM ACC ADJ Dec 2010</v>
          </cell>
          <cell r="C47" t="str">
            <v>DSM ACCOUNTING ADJUSTMENT</v>
          </cell>
          <cell r="E47" t="str">
            <v>Y</v>
          </cell>
          <cell r="F47" t="str">
            <v>QGC DSM ACC ADJ Dec 2010</v>
          </cell>
          <cell r="H47" t="str">
            <v>QGC DSM ACC ADJ Jun 09</v>
          </cell>
          <cell r="I47" t="str">
            <v>N</v>
          </cell>
          <cell r="J47" t="str">
            <v>QGC DSM ACC ADJ Jun 09</v>
          </cell>
          <cell r="K47" t="str">
            <v>Y</v>
          </cell>
          <cell r="L47" t="str">
            <v>QGC DSM ACC ADJ Dec 09</v>
          </cell>
          <cell r="M47" t="str">
            <v>Y</v>
          </cell>
          <cell r="N47" t="str">
            <v>QGC DSM ACC ADJ Dec 2010</v>
          </cell>
          <cell r="O47" t="str">
            <v>Y</v>
          </cell>
          <cell r="P47" t="str">
            <v>QGC DSM ACC ADJ Dec 2010</v>
          </cell>
          <cell r="Q47" t="str">
            <v>Y</v>
          </cell>
          <cell r="R47" t="str">
            <v>QGC DSM ACC ADJ Dec 2010</v>
          </cell>
          <cell r="S47" t="str">
            <v>Y</v>
          </cell>
          <cell r="T47" t="str">
            <v>QGC DSM ACC ADJ Dec 2010</v>
          </cell>
          <cell r="U47" t="str">
            <v>Y</v>
          </cell>
          <cell r="X47">
            <v>38</v>
          </cell>
        </row>
        <row r="48">
          <cell r="A48">
            <v>22</v>
          </cell>
          <cell r="B48" t="str">
            <v>QGC State Tax Dec 2010</v>
          </cell>
          <cell r="C48" t="str">
            <v>State Tax Adj</v>
          </cell>
          <cell r="E48" t="str">
            <v>Y</v>
          </cell>
          <cell r="F48" t="str">
            <v>QGC State Tax Dec 2010</v>
          </cell>
          <cell r="H48" t="str">
            <v>QGC State Tax Jun 09</v>
          </cell>
          <cell r="I48" t="str">
            <v>N</v>
          </cell>
          <cell r="J48" t="str">
            <v>QGC State Tax Jun 09</v>
          </cell>
          <cell r="K48" t="str">
            <v>Y</v>
          </cell>
          <cell r="L48" t="str">
            <v>QGC State Tax Dec 09</v>
          </cell>
          <cell r="M48" t="str">
            <v>Y</v>
          </cell>
          <cell r="N48" t="str">
            <v>QGC State Tax Dec 2010</v>
          </cell>
          <cell r="O48" t="str">
            <v>Y</v>
          </cell>
          <cell r="P48" t="str">
            <v>QGC State Tax Dec 2010</v>
          </cell>
          <cell r="Q48" t="str">
            <v>Y</v>
          </cell>
          <cell r="R48" t="str">
            <v>QGC State Tax Dec 2010</v>
          </cell>
          <cell r="S48" t="str">
            <v>Y</v>
          </cell>
          <cell r="T48" t="str">
            <v>QGC State Tax Dec 2010</v>
          </cell>
          <cell r="U48" t="str">
            <v>Y</v>
          </cell>
          <cell r="X48">
            <v>39</v>
          </cell>
        </row>
        <row r="49">
          <cell r="A49">
            <v>23</v>
          </cell>
          <cell r="B49" t="str">
            <v>2010 Feeder Lines Adj</v>
          </cell>
          <cell r="C49" t="str">
            <v>2010 Feeder Lines Adj</v>
          </cell>
          <cell r="E49" t="str">
            <v>N</v>
          </cell>
          <cell r="F49" t="str">
            <v>2010 Feeder Lines Adj</v>
          </cell>
          <cell r="H49" t="str">
            <v>2010 Feeder Lines Adj</v>
          </cell>
          <cell r="I49" t="str">
            <v>N</v>
          </cell>
          <cell r="J49" t="str">
            <v>2010 Feeder Lines Adj</v>
          </cell>
          <cell r="K49" t="str">
            <v>N</v>
          </cell>
          <cell r="L49" t="str">
            <v>2010 Feeder Lines Adj</v>
          </cell>
          <cell r="M49" t="str">
            <v>N</v>
          </cell>
          <cell r="N49" t="str">
            <v>2010 Feeder Lines Adj</v>
          </cell>
          <cell r="O49" t="str">
            <v>N</v>
          </cell>
          <cell r="P49" t="str">
            <v>2010 Feeder Lines Adj</v>
          </cell>
          <cell r="Q49" t="str">
            <v>N</v>
          </cell>
          <cell r="R49" t="str">
            <v>2010 Feeder Lines Adj</v>
          </cell>
          <cell r="S49" t="str">
            <v>N</v>
          </cell>
          <cell r="T49" t="str">
            <v>2010 Feeder Lines Adj</v>
          </cell>
          <cell r="U49" t="str">
            <v>N</v>
          </cell>
          <cell r="X49">
            <v>40</v>
          </cell>
        </row>
        <row r="50">
          <cell r="A50">
            <v>24</v>
          </cell>
          <cell r="B50" t="str">
            <v>QGC Labor Adj Dec 2010</v>
          </cell>
          <cell r="C50" t="str">
            <v>Labor Adjustment</v>
          </cell>
          <cell r="E50" t="str">
            <v>N</v>
          </cell>
          <cell r="F50" t="str">
            <v>QGC Labor Adj Dec 2010</v>
          </cell>
          <cell r="H50" t="str">
            <v>QGC Labor Adj Jun 09</v>
          </cell>
          <cell r="I50" t="str">
            <v>N</v>
          </cell>
          <cell r="J50" t="str">
            <v>QGC Labor Adj Jun 09</v>
          </cell>
          <cell r="K50" t="str">
            <v>Y</v>
          </cell>
          <cell r="L50" t="str">
            <v>QGC Labor Adj Dec 09</v>
          </cell>
          <cell r="M50" t="str">
            <v>Y</v>
          </cell>
          <cell r="N50" t="str">
            <v>QGC Labor Adj Dec 2010</v>
          </cell>
          <cell r="O50" t="str">
            <v>N</v>
          </cell>
          <cell r="P50" t="str">
            <v>QGC Labor Adj Dec 2010</v>
          </cell>
          <cell r="Q50" t="str">
            <v>N</v>
          </cell>
          <cell r="R50" t="str">
            <v>QGC Labor Adj Dec 2010</v>
          </cell>
          <cell r="S50" t="str">
            <v>N</v>
          </cell>
          <cell r="T50" t="str">
            <v>QGC Labor Adj Dec 2010</v>
          </cell>
          <cell r="U50" t="str">
            <v>N</v>
          </cell>
          <cell r="X50">
            <v>41</v>
          </cell>
        </row>
        <row r="51">
          <cell r="A51">
            <v>25</v>
          </cell>
          <cell r="B51" t="str">
            <v>Dist Gas  09</v>
          </cell>
          <cell r="C51" t="str">
            <v>District Gas &amp; Pretax</v>
          </cell>
          <cell r="F51" t="str">
            <v>Dist Gas  09</v>
          </cell>
          <cell r="H51" t="str">
            <v>Dist Gas  09</v>
          </cell>
          <cell r="J51" t="str">
            <v>Dist Gas  09</v>
          </cell>
          <cell r="L51" t="str">
            <v>Dist Gas  09</v>
          </cell>
          <cell r="N51" t="str">
            <v>Dist Gas  09</v>
          </cell>
          <cell r="P51" t="str">
            <v>Dist Gas  09</v>
          </cell>
          <cell r="R51" t="str">
            <v>Dist Gas  09</v>
          </cell>
          <cell r="T51" t="str">
            <v>Dist Gas  09</v>
          </cell>
          <cell r="X51">
            <v>42</v>
          </cell>
        </row>
        <row r="52">
          <cell r="A52">
            <v>26</v>
          </cell>
          <cell r="X52">
            <v>43</v>
          </cell>
        </row>
        <row r="53">
          <cell r="A53">
            <v>27</v>
          </cell>
          <cell r="B53" t="str">
            <v>AVG CAP STR DEC 2010</v>
          </cell>
          <cell r="C53" t="str">
            <v>Capital Structure</v>
          </cell>
          <cell r="F53" t="str">
            <v>AVG CAP STR DEC 2010</v>
          </cell>
          <cell r="H53" t="str">
            <v>AVG CAP STR Jun 2009</v>
          </cell>
          <cell r="J53" t="str">
            <v>AVG CAP STR Jun 2009</v>
          </cell>
          <cell r="L53" t="str">
            <v>AVG CAP STR DEC 2009</v>
          </cell>
          <cell r="N53" t="str">
            <v>YE CAP STR DEC 2010</v>
          </cell>
          <cell r="P53" t="str">
            <v>AVG CAP STR DEC 2010</v>
          </cell>
          <cell r="R53" t="str">
            <v>AVG CAP STR DEC 2010</v>
          </cell>
          <cell r="T53" t="str">
            <v>AVG CAP STR DEC 2010</v>
          </cell>
          <cell r="X53">
            <v>44</v>
          </cell>
        </row>
        <row r="54">
          <cell r="A54">
            <v>28</v>
          </cell>
          <cell r="X54">
            <v>45</v>
          </cell>
        </row>
        <row r="55">
          <cell r="A55">
            <v>29</v>
          </cell>
          <cell r="X55">
            <v>46</v>
          </cell>
        </row>
        <row r="56">
          <cell r="A56">
            <v>30</v>
          </cell>
          <cell r="B56" t="str">
            <v>Building Transfer Adjustment</v>
          </cell>
          <cell r="C56" t="str">
            <v>EXTERNAL PARTY ADJUSTMENTS</v>
          </cell>
          <cell r="E56" t="str">
            <v>y</v>
          </cell>
          <cell r="F56" t="str">
            <v>Building Transfer Adjustment</v>
          </cell>
          <cell r="H56" t="str">
            <v>EXT PARTY ADJUSTMENT1</v>
          </cell>
          <cell r="I56" t="str">
            <v>N</v>
          </cell>
          <cell r="J56" t="str">
            <v>EXT PARTY ADJUSTMENT1</v>
          </cell>
          <cell r="K56" t="str">
            <v>N</v>
          </cell>
          <cell r="L56" t="str">
            <v>EXT PARTY ADJUSTMENT1</v>
          </cell>
          <cell r="M56" t="str">
            <v>N</v>
          </cell>
          <cell r="N56" t="str">
            <v>EXT PARTY ADJUSTMENT1</v>
          </cell>
          <cell r="O56" t="str">
            <v>N</v>
          </cell>
          <cell r="P56" t="str">
            <v>EXT PARTY ADJUSTMENT1</v>
          </cell>
          <cell r="Q56" t="str">
            <v>N</v>
          </cell>
          <cell r="R56" t="str">
            <v>EXT PARTY ADJUSTMENT1</v>
          </cell>
          <cell r="S56" t="str">
            <v>N</v>
          </cell>
          <cell r="T56" t="str">
            <v>Building Transfer Adjustment</v>
          </cell>
          <cell r="U56" t="str">
            <v>y</v>
          </cell>
          <cell r="X56">
            <v>47</v>
          </cell>
        </row>
        <row r="57">
          <cell r="A57">
            <v>31</v>
          </cell>
          <cell r="B57" t="str">
            <v>Land Depreciation</v>
          </cell>
          <cell r="C57" t="str">
            <v>EXTERNAL PARTY ADJUSTMENTS</v>
          </cell>
          <cell r="E57" t="str">
            <v>y</v>
          </cell>
          <cell r="F57" t="str">
            <v>Land Depreciation</v>
          </cell>
          <cell r="H57" t="str">
            <v>EXT PARTY ADJUSTMENT2</v>
          </cell>
          <cell r="I57" t="str">
            <v>N</v>
          </cell>
          <cell r="J57" t="str">
            <v>EXT PARTY ADJUSTMENT2</v>
          </cell>
          <cell r="K57" t="str">
            <v>N</v>
          </cell>
          <cell r="L57" t="str">
            <v>EXT PARTY ADJUSTMENT2</v>
          </cell>
          <cell r="M57" t="str">
            <v>N</v>
          </cell>
          <cell r="N57" t="str">
            <v>EXT PARTY ADJUSTMENT2</v>
          </cell>
          <cell r="O57" t="str">
            <v>N</v>
          </cell>
          <cell r="P57" t="str">
            <v>EXT PARTY ADJUSTMENT2</v>
          </cell>
          <cell r="Q57" t="str">
            <v>N</v>
          </cell>
          <cell r="R57" t="str">
            <v>EXT PARTY ADJUSTMENT2</v>
          </cell>
          <cell r="S57" t="str">
            <v>N</v>
          </cell>
          <cell r="T57" t="str">
            <v>Land Depreciation</v>
          </cell>
          <cell r="U57" t="str">
            <v>y</v>
          </cell>
          <cell r="X57">
            <v>48</v>
          </cell>
        </row>
        <row r="58">
          <cell r="A58">
            <v>32</v>
          </cell>
          <cell r="B58" t="str">
            <v>Plant Retirements</v>
          </cell>
          <cell r="C58" t="str">
            <v>EXTERNAL PARTY ADJUSTMENTS</v>
          </cell>
          <cell r="E58" t="str">
            <v>y</v>
          </cell>
          <cell r="F58" t="str">
            <v>Plant Retirements</v>
          </cell>
          <cell r="H58" t="str">
            <v>EXT PARTY ADJUSTMENT3</v>
          </cell>
          <cell r="I58" t="str">
            <v>N</v>
          </cell>
          <cell r="J58" t="str">
            <v>EXT PARTY ADJUSTMENT3</v>
          </cell>
          <cell r="K58" t="str">
            <v>N</v>
          </cell>
          <cell r="L58" t="str">
            <v>EXT PARTY ADJUSTMENT3</v>
          </cell>
          <cell r="M58" t="str">
            <v>N</v>
          </cell>
          <cell r="N58" t="str">
            <v>EXT PARTY ADJUSTMENT3</v>
          </cell>
          <cell r="O58" t="str">
            <v>N</v>
          </cell>
          <cell r="P58" t="str">
            <v>EXT PARTY ADJUSTMENT3</v>
          </cell>
          <cell r="Q58" t="str">
            <v>N</v>
          </cell>
          <cell r="R58" t="str">
            <v>EXT PARTY ADJUSTMENT3</v>
          </cell>
          <cell r="S58" t="str">
            <v>N</v>
          </cell>
          <cell r="T58" t="str">
            <v>Plant Retirements</v>
          </cell>
          <cell r="U58" t="str">
            <v>y</v>
          </cell>
          <cell r="X58">
            <v>49</v>
          </cell>
        </row>
        <row r="59">
          <cell r="A59">
            <v>33</v>
          </cell>
          <cell r="B59" t="str">
            <v>Outside Services</v>
          </cell>
          <cell r="C59" t="str">
            <v>EXTERNAL PARTY ADJUSTMENTS</v>
          </cell>
          <cell r="E59" t="str">
            <v>y</v>
          </cell>
          <cell r="F59" t="str">
            <v>Outside Services</v>
          </cell>
          <cell r="H59" t="str">
            <v>EXT PARTY ADJUSTMENT4</v>
          </cell>
          <cell r="I59" t="str">
            <v>N</v>
          </cell>
          <cell r="J59" t="str">
            <v>EXT PARTY ADJUSTMENT4</v>
          </cell>
          <cell r="K59" t="str">
            <v>N</v>
          </cell>
          <cell r="L59" t="str">
            <v>EXT PARTY ADJUSTMENT4</v>
          </cell>
          <cell r="M59" t="str">
            <v>N</v>
          </cell>
          <cell r="N59" t="str">
            <v>EXT PARTY ADJUSTMENT4</v>
          </cell>
          <cell r="O59" t="str">
            <v>N</v>
          </cell>
          <cell r="P59" t="str">
            <v>EXT PARTY ADJUSTMENT4</v>
          </cell>
          <cell r="Q59" t="str">
            <v>N</v>
          </cell>
          <cell r="R59" t="str">
            <v>EXT PARTY ADJUSTMENT4</v>
          </cell>
          <cell r="S59" t="str">
            <v>N</v>
          </cell>
          <cell r="T59" t="str">
            <v>Outside Services</v>
          </cell>
          <cell r="U59" t="str">
            <v>y</v>
          </cell>
          <cell r="X59">
            <v>50</v>
          </cell>
        </row>
        <row r="60">
          <cell r="A60">
            <v>34</v>
          </cell>
          <cell r="B60" t="str">
            <v>Accounting Programming Adjustment</v>
          </cell>
          <cell r="C60" t="str">
            <v>EXTERNAL PARTY ADJUSTMENTS</v>
          </cell>
          <cell r="E60" t="str">
            <v>y</v>
          </cell>
          <cell r="F60" t="str">
            <v>Accounting Programming Adjustment</v>
          </cell>
          <cell r="H60" t="str">
            <v>EXT PARTY ADJUSTMENT5</v>
          </cell>
          <cell r="I60" t="str">
            <v>N</v>
          </cell>
          <cell r="J60" t="str">
            <v>EXT PARTY ADJUSTMENT5</v>
          </cell>
          <cell r="K60" t="str">
            <v>N</v>
          </cell>
          <cell r="L60" t="str">
            <v>EXT PARTY ADJUSTMENT5</v>
          </cell>
          <cell r="M60" t="str">
            <v>N</v>
          </cell>
          <cell r="N60" t="str">
            <v>EXT PARTY ADJUSTMENT5</v>
          </cell>
          <cell r="O60" t="str">
            <v>N</v>
          </cell>
          <cell r="P60" t="str">
            <v>EXT PARTY ADJUSTMENT5</v>
          </cell>
          <cell r="Q60" t="str">
            <v>N</v>
          </cell>
          <cell r="R60" t="str">
            <v>EXT PARTY ADJUSTMENT5</v>
          </cell>
          <cell r="S60" t="str">
            <v>N</v>
          </cell>
          <cell r="T60" t="str">
            <v>Accounting Programming Adjustment</v>
          </cell>
          <cell r="U60" t="str">
            <v>y</v>
          </cell>
          <cell r="X60">
            <v>51</v>
          </cell>
        </row>
        <row r="61">
          <cell r="A61">
            <v>35</v>
          </cell>
          <cell r="B61" t="str">
            <v>CIAC Adjustment</v>
          </cell>
          <cell r="C61" t="str">
            <v>EXTERNAL PARTY ADJUSTMENTS</v>
          </cell>
          <cell r="E61" t="str">
            <v>y</v>
          </cell>
          <cell r="F61" t="str">
            <v>CIAC Adjustment</v>
          </cell>
          <cell r="H61" t="str">
            <v>EXT PARTY ADJUSTMENT6</v>
          </cell>
          <cell r="I61" t="str">
            <v>N</v>
          </cell>
          <cell r="J61" t="str">
            <v>EXT PARTY ADJUSTMENT6</v>
          </cell>
          <cell r="K61" t="str">
            <v>N</v>
          </cell>
          <cell r="L61" t="str">
            <v>EXT PARTY ADJUSTMENT6</v>
          </cell>
          <cell r="M61" t="str">
            <v>N</v>
          </cell>
          <cell r="N61" t="str">
            <v>EXT PARTY ADJUSTMENT6</v>
          </cell>
          <cell r="O61" t="str">
            <v>N</v>
          </cell>
          <cell r="P61" t="str">
            <v>EXT PARTY ADJUSTMENT6</v>
          </cell>
          <cell r="Q61" t="str">
            <v>N</v>
          </cell>
          <cell r="R61" t="str">
            <v>EXT PARTY ADJUSTMENT6</v>
          </cell>
          <cell r="S61" t="str">
            <v>N</v>
          </cell>
          <cell r="T61" t="str">
            <v>CIAC Adjustment</v>
          </cell>
          <cell r="U61" t="str">
            <v>y</v>
          </cell>
          <cell r="X61">
            <v>52</v>
          </cell>
        </row>
        <row r="62">
          <cell r="A62">
            <v>36</v>
          </cell>
          <cell r="B62" t="str">
            <v>Seasonal Rate Base Adjustment</v>
          </cell>
          <cell r="C62" t="str">
            <v>EXTERNAL PARTY ADJUSTMENTS</v>
          </cell>
          <cell r="E62" t="str">
            <v>y</v>
          </cell>
          <cell r="F62" t="str">
            <v>Seasonal Rate Base Adjustment</v>
          </cell>
          <cell r="H62" t="str">
            <v>EXT PARTY ADJUSTMENT7</v>
          </cell>
          <cell r="I62" t="str">
            <v>N</v>
          </cell>
          <cell r="J62" t="str">
            <v>EXT PARTY ADJUSTMENT7</v>
          </cell>
          <cell r="K62" t="str">
            <v>N</v>
          </cell>
          <cell r="L62" t="str">
            <v>EXT PARTY ADJUSTMENT7</v>
          </cell>
          <cell r="M62" t="str">
            <v>N</v>
          </cell>
          <cell r="N62" t="str">
            <v>EXT PARTY ADJUSTMENT7</v>
          </cell>
          <cell r="O62" t="str">
            <v>N</v>
          </cell>
          <cell r="P62" t="str">
            <v>EXT PARTY ADJUSTMENT7</v>
          </cell>
          <cell r="Q62" t="str">
            <v>N</v>
          </cell>
          <cell r="R62" t="str">
            <v>EXT PARTY ADJUSTMENT7</v>
          </cell>
          <cell r="S62" t="str">
            <v>N</v>
          </cell>
          <cell r="T62" t="str">
            <v>Seasonal Rate Base Adjustment</v>
          </cell>
          <cell r="U62" t="str">
            <v>y</v>
          </cell>
          <cell r="X62">
            <v>53</v>
          </cell>
        </row>
        <row r="63">
          <cell r="A63">
            <v>37</v>
          </cell>
          <cell r="B63" t="str">
            <v>Depreciation Study Adjustment</v>
          </cell>
          <cell r="C63" t="str">
            <v>EXTERNAL PARTY ADJUSTMENTS</v>
          </cell>
          <cell r="E63" t="str">
            <v>y</v>
          </cell>
          <cell r="F63" t="str">
            <v>Depreciation Study Adjustment</v>
          </cell>
          <cell r="H63" t="str">
            <v>EXT PARTY ADJUSTMENT8</v>
          </cell>
          <cell r="I63" t="str">
            <v>N</v>
          </cell>
          <cell r="J63" t="str">
            <v>EXT PARTY ADJUSTMENT8</v>
          </cell>
          <cell r="K63" t="str">
            <v>N</v>
          </cell>
          <cell r="L63" t="str">
            <v>EXT PARTY ADJUSTMENT8</v>
          </cell>
          <cell r="M63" t="str">
            <v>N</v>
          </cell>
          <cell r="N63" t="str">
            <v>EXT PARTY ADJUSTMENT8</v>
          </cell>
          <cell r="O63" t="str">
            <v>N</v>
          </cell>
          <cell r="P63" t="str">
            <v>EXT PARTY ADJUSTMENT8</v>
          </cell>
          <cell r="Q63" t="str">
            <v>N</v>
          </cell>
          <cell r="R63" t="str">
            <v>EXT PARTY ADJUSTMENT8</v>
          </cell>
          <cell r="S63" t="str">
            <v>N</v>
          </cell>
          <cell r="T63" t="str">
            <v>Depreciation Study Adjustment</v>
          </cell>
          <cell r="U63" t="str">
            <v>y</v>
          </cell>
          <cell r="X63">
            <v>54</v>
          </cell>
        </row>
        <row r="64">
          <cell r="A64">
            <v>38</v>
          </cell>
          <cell r="B64" t="str">
            <v>Rate Base Adjustment</v>
          </cell>
          <cell r="C64" t="str">
            <v>EXTERNAL PARTY ADJUSTMENTS</v>
          </cell>
          <cell r="E64" t="str">
            <v>y</v>
          </cell>
          <cell r="F64" t="str">
            <v>Rate Base Adjustment</v>
          </cell>
          <cell r="H64" t="str">
            <v>EXT PARTY ADJUSTMENT9</v>
          </cell>
          <cell r="I64" t="str">
            <v>N</v>
          </cell>
          <cell r="J64" t="str">
            <v>EXT PARTY ADJUSTMENT9</v>
          </cell>
          <cell r="K64" t="str">
            <v>N</v>
          </cell>
          <cell r="L64" t="str">
            <v>EXT PARTY ADJUSTMENT9</v>
          </cell>
          <cell r="M64" t="str">
            <v>N</v>
          </cell>
          <cell r="N64" t="str">
            <v>EXT PARTY ADJUSTMENT9</v>
          </cell>
          <cell r="O64" t="str">
            <v>N</v>
          </cell>
          <cell r="P64" t="str">
            <v>EXT PARTY ADJUSTMENT9</v>
          </cell>
          <cell r="Q64" t="str">
            <v>N</v>
          </cell>
          <cell r="R64" t="str">
            <v>EXT PARTY ADJUSTMENT9</v>
          </cell>
          <cell r="S64" t="str">
            <v>N</v>
          </cell>
          <cell r="T64" t="str">
            <v>Rate Base Adjustment</v>
          </cell>
          <cell r="U64" t="str">
            <v>y</v>
          </cell>
          <cell r="X64">
            <v>55</v>
          </cell>
        </row>
        <row r="65">
          <cell r="A65">
            <v>39</v>
          </cell>
          <cell r="B65" t="str">
            <v>Bad Debt Adjustment</v>
          </cell>
          <cell r="C65" t="str">
            <v>EXTERNAL PARTY ADJUSTMENTS</v>
          </cell>
          <cell r="E65" t="str">
            <v>y</v>
          </cell>
          <cell r="F65" t="str">
            <v>Bad Debt Adjustment</v>
          </cell>
          <cell r="H65" t="str">
            <v>EXT PARTY ADJUSTMENT10</v>
          </cell>
          <cell r="I65" t="str">
            <v>N</v>
          </cell>
          <cell r="J65" t="str">
            <v>EXT PARTY ADJUSTMENT10</v>
          </cell>
          <cell r="K65" t="str">
            <v>N</v>
          </cell>
          <cell r="L65" t="str">
            <v>EXT PARTY ADJUSTMENT10</v>
          </cell>
          <cell r="M65" t="str">
            <v>N</v>
          </cell>
          <cell r="N65" t="str">
            <v>EXT PARTY ADJUSTMENT10</v>
          </cell>
          <cell r="O65" t="str">
            <v>N</v>
          </cell>
          <cell r="P65" t="str">
            <v>EXT PARTY ADJUSTMENT10</v>
          </cell>
          <cell r="Q65" t="str">
            <v>N</v>
          </cell>
          <cell r="R65" t="str">
            <v>EXT PARTY ADJUSTMENT10</v>
          </cell>
          <cell r="S65" t="str">
            <v>N</v>
          </cell>
          <cell r="T65" t="str">
            <v>Bad Debt Adjustment</v>
          </cell>
          <cell r="U65" t="str">
            <v>y</v>
          </cell>
          <cell r="X65">
            <v>56</v>
          </cell>
        </row>
        <row r="66">
          <cell r="A66">
            <v>40</v>
          </cell>
          <cell r="B66" t="str">
            <v>EXT PARTY ADJUSTMENT11</v>
          </cell>
          <cell r="C66" t="str">
            <v>EXTERNAL PARTY ADJUSTMENTS</v>
          </cell>
          <cell r="E66" t="str">
            <v>N</v>
          </cell>
          <cell r="F66" t="str">
            <v>EXT PARTY ADJUSTMENT11</v>
          </cell>
          <cell r="H66" t="str">
            <v>EXT PARTY ADJUSTMENT11</v>
          </cell>
          <cell r="I66" t="str">
            <v>N</v>
          </cell>
          <cell r="J66" t="str">
            <v>EXT PARTY ADJUSTMENT11</v>
          </cell>
          <cell r="K66" t="str">
            <v>N</v>
          </cell>
          <cell r="L66" t="str">
            <v>EXT PARTY ADJUSTMENT11</v>
          </cell>
          <cell r="M66" t="str">
            <v>N</v>
          </cell>
          <cell r="N66" t="str">
            <v>EXT PARTY ADJUSTMENT11</v>
          </cell>
          <cell r="O66" t="str">
            <v>N</v>
          </cell>
          <cell r="P66" t="str">
            <v>EXT PARTY ADJUSTMENT11</v>
          </cell>
          <cell r="Q66" t="str">
            <v>N</v>
          </cell>
          <cell r="R66" t="str">
            <v>EXT PARTY ADJUSTMENT11</v>
          </cell>
          <cell r="S66" t="str">
            <v>N</v>
          </cell>
          <cell r="T66" t="str">
            <v>EXT PARTY ADJUSTMENT11</v>
          </cell>
          <cell r="U66" t="str">
            <v>N</v>
          </cell>
          <cell r="X66">
            <v>57</v>
          </cell>
        </row>
        <row r="67">
          <cell r="A67">
            <v>41</v>
          </cell>
          <cell r="B67" t="str">
            <v>EXT PARTY ADJUSTMENT12</v>
          </cell>
          <cell r="C67" t="str">
            <v>EXTERNAL PARTY ADJUSTMENTS</v>
          </cell>
          <cell r="E67" t="str">
            <v>N</v>
          </cell>
          <cell r="F67" t="str">
            <v>EXT PARTY ADJUSTMENT12</v>
          </cell>
          <cell r="H67" t="str">
            <v>EXT PARTY ADJUSTMENT12</v>
          </cell>
          <cell r="I67" t="str">
            <v>N</v>
          </cell>
          <cell r="J67" t="str">
            <v>EXT PARTY ADJUSTMENT12</v>
          </cell>
          <cell r="K67" t="str">
            <v>N</v>
          </cell>
          <cell r="L67" t="str">
            <v>EXT PARTY ADJUSTMENT12</v>
          </cell>
          <cell r="M67" t="str">
            <v>N</v>
          </cell>
          <cell r="N67" t="str">
            <v>EXT PARTY ADJUSTMENT12</v>
          </cell>
          <cell r="O67" t="str">
            <v>N</v>
          </cell>
          <cell r="P67" t="str">
            <v>EXT PARTY ADJUSTMENT12</v>
          </cell>
          <cell r="Q67" t="str">
            <v>N</v>
          </cell>
          <cell r="R67" t="str">
            <v>EXT PARTY ADJUSTMENT12</v>
          </cell>
          <cell r="S67" t="str">
            <v>N</v>
          </cell>
          <cell r="T67" t="str">
            <v>EXT PARTY ADJUSTMENT12</v>
          </cell>
          <cell r="U67" t="str">
            <v>N</v>
          </cell>
          <cell r="X67">
            <v>58</v>
          </cell>
        </row>
        <row r="68">
          <cell r="A68">
            <v>42</v>
          </cell>
          <cell r="B68" t="str">
            <v>EXT PARTY ADJUSTMENT13</v>
          </cell>
          <cell r="C68" t="str">
            <v>EXTERNAL PARTY ADJUSTMENTS</v>
          </cell>
          <cell r="E68" t="str">
            <v>N</v>
          </cell>
          <cell r="F68" t="str">
            <v>EXT PARTY ADJUSTMENT13</v>
          </cell>
          <cell r="H68" t="str">
            <v>EXT PARTY ADJUSTMENT13</v>
          </cell>
          <cell r="I68" t="str">
            <v>N</v>
          </cell>
          <cell r="J68" t="str">
            <v>EXT PARTY ADJUSTMENT13</v>
          </cell>
          <cell r="K68" t="str">
            <v>N</v>
          </cell>
          <cell r="L68" t="str">
            <v>EXT PARTY ADJUSTMENT13</v>
          </cell>
          <cell r="M68" t="str">
            <v>N</v>
          </cell>
          <cell r="N68" t="str">
            <v>EXT PARTY ADJUSTMENT13</v>
          </cell>
          <cell r="O68" t="str">
            <v>N</v>
          </cell>
          <cell r="P68" t="str">
            <v>EXT PARTY ADJUSTMENT13</v>
          </cell>
          <cell r="Q68" t="str">
            <v>N</v>
          </cell>
          <cell r="R68" t="str">
            <v>EXT PARTY ADJUSTMENT13</v>
          </cell>
          <cell r="S68" t="str">
            <v>N</v>
          </cell>
          <cell r="T68" t="str">
            <v>EXT PARTY ADJUSTMENT13</v>
          </cell>
          <cell r="U68" t="str">
            <v>N</v>
          </cell>
          <cell r="X68">
            <v>59</v>
          </cell>
        </row>
        <row r="69">
          <cell r="A69">
            <v>43</v>
          </cell>
          <cell r="B69" t="str">
            <v>EXT PARTY ADJUSTMENT14</v>
          </cell>
          <cell r="C69" t="str">
            <v>EXTERNAL PARTY ADJUSTMENTS</v>
          </cell>
          <cell r="E69" t="str">
            <v>N</v>
          </cell>
          <cell r="F69" t="str">
            <v>EXT PARTY ADJUSTMENT14</v>
          </cell>
          <cell r="H69" t="str">
            <v>EXT PARTY ADJUSTMENT14</v>
          </cell>
          <cell r="I69" t="str">
            <v>N</v>
          </cell>
          <cell r="J69" t="str">
            <v>EXT PARTY ADJUSTMENT14</v>
          </cell>
          <cell r="K69" t="str">
            <v>N</v>
          </cell>
          <cell r="L69" t="str">
            <v>EXT PARTY ADJUSTMENT14</v>
          </cell>
          <cell r="M69" t="str">
            <v>N</v>
          </cell>
          <cell r="N69" t="str">
            <v>EXT PARTY ADJUSTMENT14</v>
          </cell>
          <cell r="O69" t="str">
            <v>N</v>
          </cell>
          <cell r="P69" t="str">
            <v>EXT PARTY ADJUSTMENT14</v>
          </cell>
          <cell r="Q69" t="str">
            <v>N</v>
          </cell>
          <cell r="R69" t="str">
            <v>EXT PARTY ADJUSTMENT14</v>
          </cell>
          <cell r="S69" t="str">
            <v>N</v>
          </cell>
          <cell r="T69" t="str">
            <v>EXT PARTY ADJUSTMENT14</v>
          </cell>
          <cell r="U69" t="str">
            <v>N</v>
          </cell>
          <cell r="X69">
            <v>60</v>
          </cell>
        </row>
        <row r="70">
          <cell r="A70">
            <v>44</v>
          </cell>
          <cell r="B70" t="str">
            <v>EXT PARTY ADJUSTMENT15</v>
          </cell>
          <cell r="C70" t="str">
            <v>EXTERNAL PARTY ADJUSTMENTS</v>
          </cell>
          <cell r="E70" t="str">
            <v>N</v>
          </cell>
          <cell r="F70" t="str">
            <v>EXT PARTY ADJUSTMENT15</v>
          </cell>
          <cell r="H70" t="str">
            <v>EXT PARTY ADJUSTMENT15</v>
          </cell>
          <cell r="I70" t="str">
            <v>N</v>
          </cell>
          <cell r="J70" t="str">
            <v>EXT PARTY ADJUSTMENT15</v>
          </cell>
          <cell r="K70" t="str">
            <v>N</v>
          </cell>
          <cell r="L70" t="str">
            <v>EXT PARTY ADJUSTMENT15</v>
          </cell>
          <cell r="M70" t="str">
            <v>N</v>
          </cell>
          <cell r="N70" t="str">
            <v>EXT PARTY ADJUSTMENT15</v>
          </cell>
          <cell r="O70" t="str">
            <v>N</v>
          </cell>
          <cell r="P70" t="str">
            <v>EXT PARTY ADJUSTMENT15</v>
          </cell>
          <cell r="Q70" t="str">
            <v>N</v>
          </cell>
          <cell r="R70" t="str">
            <v>EXT PARTY ADJUSTMENT15</v>
          </cell>
          <cell r="S70" t="str">
            <v>N</v>
          </cell>
          <cell r="T70" t="str">
            <v>EXT PARTY ADJUSTMENT15</v>
          </cell>
          <cell r="U70" t="str">
            <v>N</v>
          </cell>
          <cell r="X70">
            <v>61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4.7049000000000001E-2</v>
          </cell>
          <cell r="D13">
            <v>4.7049000000000001E-2</v>
          </cell>
          <cell r="E13">
            <v>4.7049000000000001E-2</v>
          </cell>
        </row>
        <row r="14">
          <cell r="C14">
            <v>0.47085249082733655</v>
          </cell>
          <cell r="D14">
            <v>0.47085249082733655</v>
          </cell>
          <cell r="E14">
            <v>0.47085249082733655</v>
          </cell>
        </row>
        <row r="15">
          <cell r="C15">
            <v>6.2532175720321756E-2</v>
          </cell>
          <cell r="D15">
            <v>6.2532175720321756E-2</v>
          </cell>
          <cell r="E15">
            <v>6.2532175720321756E-2</v>
          </cell>
        </row>
        <row r="16">
          <cell r="C16">
            <v>2.681</v>
          </cell>
          <cell r="D16">
            <v>2.681</v>
          </cell>
          <cell r="E16">
            <v>2.681</v>
          </cell>
        </row>
        <row r="17">
          <cell r="C17">
            <v>819221827.90999997</v>
          </cell>
          <cell r="D17">
            <v>788370698.0550524</v>
          </cell>
          <cell r="E17">
            <v>30774980.854947601</v>
          </cell>
        </row>
        <row r="18">
          <cell r="C18">
            <v>547570305.83905911</v>
          </cell>
          <cell r="D18">
            <v>527261070.60505241</v>
          </cell>
          <cell r="E18">
            <v>20309235.234006699</v>
          </cell>
        </row>
        <row r="19">
          <cell r="C19">
            <v>120822638.31581822</v>
          </cell>
          <cell r="D19">
            <v>115439841.11926419</v>
          </cell>
          <cell r="E19">
            <v>5382797.1965540536</v>
          </cell>
        </row>
        <row r="20">
          <cell r="C20">
            <v>43553978.234240338</v>
          </cell>
          <cell r="D20">
            <v>41932262.188891575</v>
          </cell>
          <cell r="E20">
            <v>41932262.188891575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14026038.201260466</v>
          </cell>
          <cell r="D22">
            <v>13608386.046515211</v>
          </cell>
          <cell r="E22">
            <v>13608386.046515211</v>
          </cell>
        </row>
        <row r="23">
          <cell r="C23">
            <v>808541329.97998464</v>
          </cell>
          <cell r="D23">
            <v>781643097.68919516</v>
          </cell>
          <cell r="E23">
            <v>781643097.68919516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</row>
        <row r="27">
          <cell r="C27" t="str">
            <v>IT is a function of CWC</v>
          </cell>
        </row>
        <row r="29">
          <cell r="C29">
            <v>5012507.6484843986</v>
          </cell>
          <cell r="D29">
            <v>4820726.6502016438</v>
          </cell>
          <cell r="E29">
            <v>288669.64914257714</v>
          </cell>
        </row>
        <row r="30">
          <cell r="C30">
            <v>26428607.146638498</v>
          </cell>
          <cell r="D30">
            <v>25542706.608873207</v>
          </cell>
          <cell r="E30">
            <v>-27962092.247175217</v>
          </cell>
        </row>
        <row r="32">
          <cell r="C32">
            <v>5206202.6879745144</v>
          </cell>
          <cell r="D32">
            <v>5007930.8875021944</v>
          </cell>
          <cell r="E32">
            <v>83275.481738814604</v>
          </cell>
        </row>
        <row r="33">
          <cell r="C33">
            <v>3259994.5452720514</v>
          </cell>
          <cell r="D33">
            <v>3150750.7577795014</v>
          </cell>
          <cell r="E33">
            <v>-3456897.3326812014</v>
          </cell>
        </row>
        <row r="34">
          <cell r="C34">
            <v>23110273.792621337</v>
          </cell>
          <cell r="D34">
            <v>22335838.803839754</v>
          </cell>
          <cell r="E34">
            <v>-24506128.06917382</v>
          </cell>
        </row>
        <row r="35">
          <cell r="C35">
            <v>26370268.337893389</v>
          </cell>
          <cell r="D35">
            <v>25486589.561619256</v>
          </cell>
          <cell r="E35">
            <v>-27963025.401855022</v>
          </cell>
        </row>
        <row r="38">
          <cell r="C38">
            <v>25034873.292024598</v>
          </cell>
        </row>
        <row r="39">
          <cell r="C39">
            <v>1335395.0458687916</v>
          </cell>
        </row>
        <row r="41">
          <cell r="C41">
            <v>813747532.66795921</v>
          </cell>
          <cell r="D41">
            <v>786651028.57669735</v>
          </cell>
          <cell r="E41">
            <v>26985617.412595429</v>
          </cell>
        </row>
        <row r="42">
          <cell r="C42">
            <v>8.2185931504406187E-2</v>
          </cell>
          <cell r="D42">
            <v>8.2174364725193016E-2</v>
          </cell>
          <cell r="E42">
            <v>1.1489483272850896</v>
          </cell>
        </row>
        <row r="43">
          <cell r="C43">
            <v>66878598.981728435</v>
          </cell>
          <cell r="D43">
            <v>64642548.533709764</v>
          </cell>
          <cell r="E43">
            <v>31005079.986956902</v>
          </cell>
        </row>
        <row r="45">
          <cell r="C45">
            <v>813747532.66795921</v>
          </cell>
          <cell r="D45">
            <v>786651028.57669735</v>
          </cell>
          <cell r="E45">
            <v>26985617.412595429</v>
          </cell>
        </row>
        <row r="46">
          <cell r="C46">
            <v>2.9443430694766196E-2</v>
          </cell>
          <cell r="D46">
            <v>2.9443430694766196E-2</v>
          </cell>
          <cell r="E46">
            <v>2.9443430694766196E-2</v>
          </cell>
        </row>
        <row r="47">
          <cell r="C47">
            <v>23959519.081146047</v>
          </cell>
          <cell r="D47">
            <v>23161705.040864531</v>
          </cell>
          <cell r="E47">
            <v>794549.15604322939</v>
          </cell>
        </row>
        <row r="49">
          <cell r="C49">
            <v>42919079.900582388</v>
          </cell>
          <cell r="D49">
            <v>41480843.492845237</v>
          </cell>
          <cell r="E49">
            <v>30210530.830913674</v>
          </cell>
        </row>
        <row r="50">
          <cell r="C50">
            <v>0.61441830530797326</v>
          </cell>
          <cell r="D50">
            <v>0.61441830530797326</v>
          </cell>
          <cell r="E50">
            <v>0.61441830530797326</v>
          </cell>
        </row>
        <row r="51">
          <cell r="C51">
            <v>26370268.33789333</v>
          </cell>
          <cell r="D51">
            <v>25486589.561619241</v>
          </cell>
          <cell r="E51">
            <v>18561903.155584257</v>
          </cell>
        </row>
        <row r="53">
          <cell r="C53">
            <v>819221827.90999997</v>
          </cell>
          <cell r="D53">
            <v>788370698.0550524</v>
          </cell>
          <cell r="E53">
            <v>30774980.854947601</v>
          </cell>
        </row>
        <row r="54">
          <cell r="C54">
            <v>547570305.83905911</v>
          </cell>
          <cell r="D54">
            <v>527261070.60505241</v>
          </cell>
          <cell r="E54">
            <v>20309235.234006699</v>
          </cell>
        </row>
        <row r="55">
          <cell r="C55">
            <v>120822638.31581822</v>
          </cell>
          <cell r="D55">
            <v>115439841.11926419</v>
          </cell>
          <cell r="E55">
            <v>5382797.1965540536</v>
          </cell>
        </row>
        <row r="56">
          <cell r="C56">
            <v>43553978.234240338</v>
          </cell>
          <cell r="D56">
            <v>41932262.188891575</v>
          </cell>
          <cell r="E56">
            <v>41932262.188891575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14026038.201260466</v>
          </cell>
          <cell r="D58">
            <v>13608386.046515211</v>
          </cell>
          <cell r="E58">
            <v>13608386.046515211</v>
          </cell>
        </row>
        <row r="59">
          <cell r="C59">
            <v>93248867.319621921</v>
          </cell>
          <cell r="D59">
            <v>90129138.095329046</v>
          </cell>
          <cell r="E59">
            <v>-50457699.811019942</v>
          </cell>
        </row>
        <row r="61">
          <cell r="C61">
            <v>813747532.66795921</v>
          </cell>
          <cell r="D61">
            <v>786651028.57669735</v>
          </cell>
          <cell r="E61">
            <v>26985617.412595429</v>
          </cell>
        </row>
        <row r="62">
          <cell r="C62">
            <v>2.9443430694766196E-2</v>
          </cell>
          <cell r="D62">
            <v>2.9443430694766196E-2</v>
          </cell>
          <cell r="E62">
            <v>2.9443430694766196E-2</v>
          </cell>
        </row>
        <row r="63">
          <cell r="C63">
            <v>23959519.081146047</v>
          </cell>
          <cell r="D63">
            <v>23161705.040864531</v>
          </cell>
          <cell r="E63">
            <v>794549.15604322939</v>
          </cell>
        </row>
        <row r="65">
          <cell r="C65">
            <v>69289348.238475874</v>
          </cell>
          <cell r="D65">
            <v>66967433.054464519</v>
          </cell>
          <cell r="E65">
            <v>-51252248.967063174</v>
          </cell>
        </row>
        <row r="66">
          <cell r="C66">
            <v>4.7049000000000001E-2</v>
          </cell>
          <cell r="D66">
            <v>4.7049000000000001E-2</v>
          </cell>
          <cell r="E66">
            <v>4.7049000000000001E-2</v>
          </cell>
        </row>
        <row r="67">
          <cell r="C67">
            <v>3259994.5452720514</v>
          </cell>
          <cell r="D67">
            <v>3150750.7577795014</v>
          </cell>
          <cell r="E67">
            <v>-2411367.0616513551</v>
          </cell>
        </row>
        <row r="69">
          <cell r="C69">
            <v>66029353.693203822</v>
          </cell>
          <cell r="D69">
            <v>63816682.296685018</v>
          </cell>
          <cell r="E69">
            <v>-48840881.905411817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23110273.792621337</v>
          </cell>
          <cell r="D71">
            <v>22335838.803839754</v>
          </cell>
          <cell r="E71">
            <v>-17094308.666894134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26370268.337893389</v>
          </cell>
          <cell r="D75">
            <v>25486589.561619256</v>
          </cell>
          <cell r="E75">
            <v>-19505675.728545491</v>
          </cell>
        </row>
      </sheetData>
      <sheetData sheetId="7"/>
      <sheetData sheetId="8" refreshError="1"/>
      <sheetData sheetId="9">
        <row r="13">
          <cell r="C13" t="str">
            <v>Depr Exp YE Jun 09</v>
          </cell>
          <cell r="D13" t="str">
            <v>Depr Exp YE Dec 09</v>
          </cell>
          <cell r="E13" t="str">
            <v>Depr Exp AVG Dec 09</v>
          </cell>
          <cell r="F13" t="str">
            <v>Depr Exp YE Dec 2010</v>
          </cell>
          <cell r="G13" t="str">
            <v>Depr Exp AVG Dec 2010</v>
          </cell>
        </row>
        <row r="17">
          <cell r="C17">
            <v>961254.70000000019</v>
          </cell>
          <cell r="D17">
            <v>961254.70000000019</v>
          </cell>
          <cell r="E17">
            <v>961254.70000000019</v>
          </cell>
          <cell r="F17">
            <v>961254.70000000019</v>
          </cell>
          <cell r="G17">
            <v>961254.70000000019</v>
          </cell>
        </row>
        <row r="18">
          <cell r="C18">
            <v>1372549.2999999998</v>
          </cell>
          <cell r="D18">
            <v>1242854.0104446618</v>
          </cell>
          <cell r="E18">
            <v>1199930.3366106169</v>
          </cell>
          <cell r="F18">
            <v>1319829.419415246</v>
          </cell>
          <cell r="G18">
            <v>1264686.3677356404</v>
          </cell>
        </row>
        <row r="19">
          <cell r="C19">
            <v>33309412.679999996</v>
          </cell>
          <cell r="D19">
            <v>36142385.430003017</v>
          </cell>
          <cell r="E19">
            <v>34989441.387842752</v>
          </cell>
          <cell r="F19">
            <v>38409976.783114091</v>
          </cell>
          <cell r="G19">
            <v>36822943.00595542</v>
          </cell>
        </row>
        <row r="20">
          <cell r="C20">
            <v>7096263.5099999998</v>
          </cell>
          <cell r="D20">
            <v>7486046.981652081</v>
          </cell>
          <cell r="E20">
            <v>6917973.4399700705</v>
          </cell>
          <cell r="F20">
            <v>7868350.3562816828</v>
          </cell>
          <cell r="G20">
            <v>7817659.1605492737</v>
          </cell>
        </row>
        <row r="21">
          <cell r="C21">
            <v>42739480.18999999</v>
          </cell>
          <cell r="D21">
            <v>45832541.122099757</v>
          </cell>
          <cell r="E21">
            <v>44068599.864423439</v>
          </cell>
          <cell r="F21">
            <v>48559411.258811019</v>
          </cell>
          <cell r="G21">
            <v>46866543.234240338</v>
          </cell>
        </row>
      </sheetData>
      <sheetData sheetId="10" refreshError="1"/>
      <sheetData sheetId="11"/>
      <sheetData sheetId="12">
        <row r="8">
          <cell r="D8" t="str">
            <v>Software Adjustment YE DEC 09</v>
          </cell>
          <cell r="E8" t="str">
            <v>Software Adjustmen AVG  DEC 09</v>
          </cell>
          <cell r="F8" t="str">
            <v>Software Adjustmen YE DEC 2010</v>
          </cell>
          <cell r="G8" t="str">
            <v>Software Adjustmen AVG  DEC 2010</v>
          </cell>
        </row>
        <row r="13">
          <cell r="D13">
            <v>0</v>
          </cell>
          <cell r="E13">
            <v>0</v>
          </cell>
          <cell r="F13">
            <v>330724.92294268915</v>
          </cell>
          <cell r="G13">
            <v>330724.92294268915</v>
          </cell>
        </row>
        <row r="14">
          <cell r="D14">
            <v>0</v>
          </cell>
          <cell r="E14">
            <v>0</v>
          </cell>
          <cell r="F14">
            <v>11393.862060960893</v>
          </cell>
          <cell r="G14">
            <v>11393.862060960893</v>
          </cell>
        </row>
        <row r="15">
          <cell r="D15">
            <v>0</v>
          </cell>
          <cell r="E15">
            <v>0</v>
          </cell>
          <cell r="F15">
            <v>342118.78500365</v>
          </cell>
          <cell r="G15">
            <v>342118.78500365</v>
          </cell>
        </row>
      </sheetData>
      <sheetData sheetId="13" refreshError="1"/>
      <sheetData sheetId="14" refreshError="1"/>
      <sheetData sheetId="15">
        <row r="8">
          <cell r="D8" t="str">
            <v>Banked PTO YE DEC 09</v>
          </cell>
          <cell r="E8" t="str">
            <v>Banked PTO AVG  DEC 09</v>
          </cell>
          <cell r="F8" t="str">
            <v>Banked PTO YE DEC 2010</v>
          </cell>
          <cell r="G8" t="str">
            <v>Banked PTO AVG  DEC 2010</v>
          </cell>
          <cell r="I8" t="str">
            <v>Banked PTO AVG  DEC 2010</v>
          </cell>
        </row>
        <row r="13">
          <cell r="D13">
            <v>-4478984.5635017678</v>
          </cell>
          <cell r="E13">
            <v>-4478984.5635017678</v>
          </cell>
          <cell r="F13">
            <v>-4478984.5635017678</v>
          </cell>
          <cell r="G13">
            <v>-4478984.5635017678</v>
          </cell>
          <cell r="I13">
            <v>-4478984.5635017678</v>
          </cell>
        </row>
        <row r="14">
          <cell r="D14">
            <v>-4478984.5635017678</v>
          </cell>
          <cell r="E14">
            <v>-4478984.5635017678</v>
          </cell>
          <cell r="F14">
            <v>-4478984.5635017678</v>
          </cell>
          <cell r="G14">
            <v>-4478984.5635017678</v>
          </cell>
          <cell r="I14">
            <v>-4478984.5635017678</v>
          </cell>
        </row>
        <row r="206">
          <cell r="I206" t="str">
            <v>Banked PTO AVG  DEC 2010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-4478984.5635017678</v>
          </cell>
        </row>
        <row r="212">
          <cell r="I212">
            <v>-4478984.5635017678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</row>
        <row r="229">
          <cell r="I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</row>
        <row r="322">
          <cell r="I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I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</row>
        <row r="350">
          <cell r="I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</row>
        <row r="361">
          <cell r="I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</row>
        <row r="363">
          <cell r="I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</row>
        <row r="498">
          <cell r="I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</row>
        <row r="502">
          <cell r="I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I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I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I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I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I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I743">
            <v>0</v>
          </cell>
        </row>
        <row r="744"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I744">
            <v>0</v>
          </cell>
        </row>
        <row r="745">
          <cell r="I745">
            <v>0</v>
          </cell>
        </row>
        <row r="746"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I776">
            <v>0</v>
          </cell>
        </row>
        <row r="777"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I777">
            <v>0</v>
          </cell>
        </row>
        <row r="778"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I781">
            <v>0</v>
          </cell>
        </row>
        <row r="782"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I782">
            <v>0</v>
          </cell>
        </row>
        <row r="783"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I786">
            <v>0</v>
          </cell>
        </row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I787">
            <v>0</v>
          </cell>
        </row>
        <row r="788"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I796">
            <v>0</v>
          </cell>
        </row>
        <row r="797"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I797">
            <v>0</v>
          </cell>
        </row>
        <row r="798">
          <cell r="I798">
            <v>0</v>
          </cell>
        </row>
        <row r="799"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I824">
            <v>0</v>
          </cell>
        </row>
        <row r="825"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I825">
            <v>0</v>
          </cell>
        </row>
        <row r="826">
          <cell r="I826">
            <v>0</v>
          </cell>
        </row>
        <row r="827"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I878">
            <v>0</v>
          </cell>
        </row>
        <row r="879">
          <cell r="I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I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I881">
            <v>0</v>
          </cell>
        </row>
        <row r="882">
          <cell r="I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I905">
            <v>0</v>
          </cell>
        </row>
        <row r="906">
          <cell r="I906">
            <v>0</v>
          </cell>
        </row>
        <row r="907"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I915">
            <v>0</v>
          </cell>
        </row>
        <row r="916">
          <cell r="I916">
            <v>0</v>
          </cell>
        </row>
        <row r="917"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I1015">
            <v>0</v>
          </cell>
        </row>
        <row r="1016">
          <cell r="I1016">
            <v>0</v>
          </cell>
        </row>
        <row r="1017"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I1080">
            <v>0</v>
          </cell>
        </row>
        <row r="1081">
          <cell r="I1081">
            <v>0</v>
          </cell>
        </row>
        <row r="1082"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I1085">
            <v>0</v>
          </cell>
        </row>
        <row r="1086"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</row>
        <row r="1087"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I1087">
            <v>0</v>
          </cell>
        </row>
        <row r="1088"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</row>
        <row r="1089"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I1118">
            <v>0</v>
          </cell>
        </row>
        <row r="1119"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I1119">
            <v>0</v>
          </cell>
        </row>
        <row r="1120"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I1120">
            <v>0</v>
          </cell>
        </row>
        <row r="1121"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I1196">
            <v>0</v>
          </cell>
        </row>
        <row r="1197"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I1197">
            <v>0</v>
          </cell>
        </row>
        <row r="1198"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</row>
        <row r="1199"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I1205">
            <v>0</v>
          </cell>
        </row>
        <row r="1206"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I1206">
            <v>0</v>
          </cell>
        </row>
        <row r="1207"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I1207">
            <v>0</v>
          </cell>
        </row>
        <row r="1208"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I1216">
            <v>0</v>
          </cell>
        </row>
        <row r="1217"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I1217">
            <v>0</v>
          </cell>
        </row>
        <row r="1218">
          <cell r="D1218">
            <v>1</v>
          </cell>
          <cell r="E1218">
            <v>1</v>
          </cell>
          <cell r="F1218">
            <v>2</v>
          </cell>
          <cell r="G1218">
            <v>3</v>
          </cell>
          <cell r="I1218">
            <v>0</v>
          </cell>
        </row>
        <row r="1219"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I1219">
            <v>0</v>
          </cell>
        </row>
        <row r="1220"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I1220">
            <v>0</v>
          </cell>
        </row>
        <row r="1221"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I1221">
            <v>0</v>
          </cell>
        </row>
        <row r="1222"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I1222">
            <v>0</v>
          </cell>
        </row>
        <row r="1223">
          <cell r="I1223">
            <v>0</v>
          </cell>
        </row>
        <row r="1224">
          <cell r="D1224">
            <v>1</v>
          </cell>
          <cell r="E1224">
            <v>1</v>
          </cell>
          <cell r="F1224">
            <v>2</v>
          </cell>
          <cell r="G1224">
            <v>3</v>
          </cell>
          <cell r="I1224">
            <v>0</v>
          </cell>
        </row>
        <row r="1225">
          <cell r="I1225">
            <v>0</v>
          </cell>
        </row>
        <row r="1226">
          <cell r="D1226">
            <v>2.7397260273972603E-3</v>
          </cell>
          <cell r="E1226">
            <v>2.7397260273972603E-3</v>
          </cell>
          <cell r="F1226">
            <v>5.4794520547945206E-3</v>
          </cell>
          <cell r="G1226">
            <v>8.21917808219178E-3</v>
          </cell>
          <cell r="I1226">
            <v>0</v>
          </cell>
        </row>
        <row r="1227">
          <cell r="I1227">
            <v>0</v>
          </cell>
        </row>
        <row r="1228">
          <cell r="D1228">
            <v>2.681</v>
          </cell>
          <cell r="E1228">
            <v>2.681</v>
          </cell>
          <cell r="F1228">
            <v>2.681</v>
          </cell>
          <cell r="G1228">
            <v>2.681</v>
          </cell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D1231">
            <v>7.3452054794520549E-3</v>
          </cell>
          <cell r="E1231">
            <v>7.3452054794520549E-3</v>
          </cell>
          <cell r="F1231">
            <v>1.469041095890411E-2</v>
          </cell>
          <cell r="G1231">
            <v>2.2035616438356161E-2</v>
          </cell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I1235">
            <v>0</v>
          </cell>
        </row>
        <row r="1236"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I1236">
            <v>0</v>
          </cell>
        </row>
        <row r="1237"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I1237">
            <v>0</v>
          </cell>
        </row>
        <row r="1238">
          <cell r="D1238">
            <v>7.3452054794520549E-3</v>
          </cell>
          <cell r="E1238">
            <v>7.3452054794520549E-3</v>
          </cell>
          <cell r="F1238">
            <v>1.469041095890411E-2</v>
          </cell>
          <cell r="G1238">
            <v>2.2035616438356161E-2</v>
          </cell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D1241">
            <v>7.3452054794520549E-3</v>
          </cell>
          <cell r="E1241">
            <v>7.3452054794520549E-3</v>
          </cell>
          <cell r="F1241">
            <v>1.469041095890411E-2</v>
          </cell>
          <cell r="G1241">
            <v>2.2035616438356161E-2</v>
          </cell>
          <cell r="I1241">
            <v>0</v>
          </cell>
        </row>
      </sheetData>
      <sheetData sheetId="16" refreshError="1"/>
      <sheetData sheetId="17">
        <row r="8">
          <cell r="Y8" t="str">
            <v>YE RB JUN 09</v>
          </cell>
          <cell r="Z8" t="str">
            <v>AVG RB JUN 09</v>
          </cell>
          <cell r="AA8" t="str">
            <v>WYO AVG RB JUN 09</v>
          </cell>
          <cell r="AB8" t="str">
            <v>YE RB DEC 2009</v>
          </cell>
          <cell r="AC8" t="str">
            <v>AVG RB DEC 2009</v>
          </cell>
          <cell r="AD8" t="str">
            <v>YE RB DEC 2010</v>
          </cell>
          <cell r="AE8" t="str">
            <v>AVG RB DEC 2010</v>
          </cell>
        </row>
        <row r="15">
          <cell r="Y15">
            <v>10883.08</v>
          </cell>
          <cell r="Z15">
            <v>10883.08</v>
          </cell>
          <cell r="AA15">
            <v>10883.08</v>
          </cell>
          <cell r="AB15">
            <v>10883.08</v>
          </cell>
          <cell r="AC15">
            <v>10883.08</v>
          </cell>
          <cell r="AD15">
            <v>10883.08</v>
          </cell>
          <cell r="AE15">
            <v>10883.08</v>
          </cell>
        </row>
        <row r="16">
          <cell r="Y16">
            <v>58742.880000000005</v>
          </cell>
          <cell r="Z16">
            <v>58742.880000000005</v>
          </cell>
          <cell r="AA16">
            <v>58742.880000000005</v>
          </cell>
          <cell r="AB16">
            <v>58742.880000000005</v>
          </cell>
          <cell r="AC16">
            <v>58742.880000000005</v>
          </cell>
          <cell r="AD16">
            <v>58742.880000000005</v>
          </cell>
          <cell r="AE16">
            <v>58742.880000000005</v>
          </cell>
        </row>
        <row r="18">
          <cell r="Y18">
            <v>69625.960000000006</v>
          </cell>
          <cell r="Z18">
            <v>69625.960000000006</v>
          </cell>
          <cell r="AA18">
            <v>69625.960000000006</v>
          </cell>
          <cell r="AB18">
            <v>69625.960000000006</v>
          </cell>
          <cell r="AC18">
            <v>69625.960000000006</v>
          </cell>
          <cell r="AD18">
            <v>69625.960000000006</v>
          </cell>
          <cell r="AE18">
            <v>69625.960000000006</v>
          </cell>
        </row>
        <row r="21">
          <cell r="Y21">
            <v>6267322.5700000003</v>
          </cell>
          <cell r="Z21">
            <v>6267322.5700000003</v>
          </cell>
          <cell r="AA21">
            <v>6267322.5700000003</v>
          </cell>
          <cell r="AB21">
            <v>6267322.5700000003</v>
          </cell>
          <cell r="AC21">
            <v>6267322.5700000003</v>
          </cell>
          <cell r="AD21">
            <v>6267322.5700000003</v>
          </cell>
          <cell r="AE21">
            <v>6267322.5700000003</v>
          </cell>
        </row>
        <row r="22">
          <cell r="Y22">
            <v>1706355.42</v>
          </cell>
          <cell r="Z22">
            <v>1717831.7800000005</v>
          </cell>
          <cell r="AA22">
            <v>1706355.42</v>
          </cell>
          <cell r="AB22">
            <v>1722557.55</v>
          </cell>
          <cell r="AC22">
            <v>1711665.7037500001</v>
          </cell>
          <cell r="AD22">
            <v>1722557.55</v>
          </cell>
          <cell r="AE22">
            <v>1722557.55</v>
          </cell>
        </row>
        <row r="23">
          <cell r="Y23">
            <v>55018121.090000004</v>
          </cell>
          <cell r="Z23">
            <v>55020801.196250021</v>
          </cell>
          <cell r="AA23">
            <v>55018121.090000004</v>
          </cell>
          <cell r="AB23">
            <v>55018120.600000001</v>
          </cell>
          <cell r="AC23">
            <v>54937552.352916665</v>
          </cell>
          <cell r="AD23">
            <v>55018120.600000001</v>
          </cell>
          <cell r="AE23">
            <v>55018120.600000001</v>
          </cell>
        </row>
        <row r="24">
          <cell r="Y24">
            <v>17987229.359999999</v>
          </cell>
          <cell r="Z24">
            <v>17987808.657916669</v>
          </cell>
          <cell r="AA24">
            <v>17987229.359999999</v>
          </cell>
          <cell r="AB24">
            <v>17987229.360000003</v>
          </cell>
          <cell r="AC24">
            <v>17976431.695</v>
          </cell>
          <cell r="AD24">
            <v>17987229.360000003</v>
          </cell>
          <cell r="AE24">
            <v>17987229.360000007</v>
          </cell>
        </row>
        <row r="25">
          <cell r="Y25">
            <v>3094725.5</v>
          </cell>
          <cell r="Z25">
            <v>3094725.5</v>
          </cell>
          <cell r="AA25">
            <v>3094725.5</v>
          </cell>
          <cell r="AB25">
            <v>3094725.5</v>
          </cell>
          <cell r="AC25">
            <v>3094725.5</v>
          </cell>
          <cell r="AD25">
            <v>3094725.5</v>
          </cell>
          <cell r="AE25">
            <v>3094725.5</v>
          </cell>
        </row>
        <row r="26">
          <cell r="Y26">
            <v>589320.77</v>
          </cell>
          <cell r="Z26">
            <v>589320.7699999999</v>
          </cell>
          <cell r="AA26">
            <v>589320.77</v>
          </cell>
          <cell r="AB26">
            <v>589320.77</v>
          </cell>
          <cell r="AC26">
            <v>589320.7699999999</v>
          </cell>
          <cell r="AD26">
            <v>589320.77</v>
          </cell>
          <cell r="AE26">
            <v>589320.7699999999</v>
          </cell>
        </row>
        <row r="27">
          <cell r="Y27">
            <v>174182.21</v>
          </cell>
          <cell r="Z27">
            <v>174182.21</v>
          </cell>
          <cell r="AA27">
            <v>174182.21</v>
          </cell>
          <cell r="AB27">
            <v>174182.21</v>
          </cell>
          <cell r="AC27">
            <v>174182.21</v>
          </cell>
          <cell r="AD27">
            <v>174182.21</v>
          </cell>
          <cell r="AE27">
            <v>174182.21</v>
          </cell>
        </row>
        <row r="29">
          <cell r="Y29">
            <v>84837256.919999987</v>
          </cell>
          <cell r="Z29">
            <v>84851992.684166685</v>
          </cell>
          <cell r="AA29">
            <v>84837256.919999987</v>
          </cell>
          <cell r="AB29">
            <v>84853458.559999987</v>
          </cell>
          <cell r="AC29">
            <v>84751200.801666647</v>
          </cell>
          <cell r="AD29">
            <v>84853458.559999987</v>
          </cell>
          <cell r="AE29">
            <v>84853458.560000002</v>
          </cell>
        </row>
        <row r="33">
          <cell r="Y33">
            <v>29651.23</v>
          </cell>
          <cell r="Z33">
            <v>29915.646666666664</v>
          </cell>
          <cell r="AA33">
            <v>29651.23</v>
          </cell>
          <cell r="AB33">
            <v>29687.668164623847</v>
          </cell>
          <cell r="AC33">
            <v>29753.933933988606</v>
          </cell>
          <cell r="AD33">
            <v>29687.668164623847</v>
          </cell>
          <cell r="AE33">
            <v>29687.668164623854</v>
          </cell>
        </row>
        <row r="34">
          <cell r="Y34">
            <v>5861538.6899999995</v>
          </cell>
          <cell r="Z34">
            <v>5665973.5229166662</v>
          </cell>
          <cell r="AA34">
            <v>5861538.6899999995</v>
          </cell>
          <cell r="AB34">
            <v>5926760.8518353747</v>
          </cell>
          <cell r="AC34">
            <v>5884986.0736203687</v>
          </cell>
          <cell r="AD34">
            <v>5926760.8518353747</v>
          </cell>
          <cell r="AE34">
            <v>5926760.8518353766</v>
          </cell>
        </row>
        <row r="35">
          <cell r="Y35">
            <v>5891189.9199999999</v>
          </cell>
          <cell r="Z35">
            <v>5695889.1695833327</v>
          </cell>
          <cell r="AA35">
            <v>5891189.9199999999</v>
          </cell>
          <cell r="AB35">
            <v>5956448.5199999986</v>
          </cell>
          <cell r="AC35">
            <v>5914740.0075543569</v>
          </cell>
          <cell r="AD35">
            <v>5956448.5199999986</v>
          </cell>
          <cell r="AE35">
            <v>5956448.5200000005</v>
          </cell>
        </row>
        <row r="38">
          <cell r="Y38">
            <v>237016.61</v>
          </cell>
          <cell r="Z38">
            <v>369962.21916666668</v>
          </cell>
          <cell r="AA38">
            <v>237016.61</v>
          </cell>
          <cell r="AB38">
            <v>237338.64275260019</v>
          </cell>
          <cell r="AC38">
            <v>270476.56340259209</v>
          </cell>
          <cell r="AD38">
            <v>237338.64275260019</v>
          </cell>
          <cell r="AE38">
            <v>237338.64275260016</v>
          </cell>
        </row>
        <row r="39">
          <cell r="Y39">
            <v>6307399.3599999994</v>
          </cell>
          <cell r="Z39">
            <v>16245912.909583336</v>
          </cell>
          <cell r="AA39">
            <v>6307399.3599999994</v>
          </cell>
          <cell r="AB39">
            <v>6344425.1072473992</v>
          </cell>
          <cell r="AC39">
            <v>6300319.4327802733</v>
          </cell>
          <cell r="AD39">
            <v>6344425.1072473992</v>
          </cell>
          <cell r="AE39">
            <v>6344425.1072474001</v>
          </cell>
        </row>
        <row r="40">
          <cell r="Y40">
            <v>6544415.9699999997</v>
          </cell>
          <cell r="Z40">
            <v>16615875.128750002</v>
          </cell>
          <cell r="AA40">
            <v>6544415.9699999997</v>
          </cell>
          <cell r="AB40">
            <v>6581763.7499999991</v>
          </cell>
          <cell r="AC40">
            <v>6570795.9961828655</v>
          </cell>
          <cell r="AD40">
            <v>6581763.7499999991</v>
          </cell>
          <cell r="AE40">
            <v>6581763.75</v>
          </cell>
        </row>
        <row r="46">
          <cell r="Y46">
            <v>24502764.899999999</v>
          </cell>
          <cell r="Z46">
            <v>23659931.277916666</v>
          </cell>
          <cell r="AA46">
            <v>24502764.899999999</v>
          </cell>
          <cell r="AB46">
            <v>25392359.750204772</v>
          </cell>
          <cell r="AC46">
            <v>24332394.661813516</v>
          </cell>
          <cell r="AD46">
            <v>27426927.813891742</v>
          </cell>
          <cell r="AE46">
            <v>25926386.067996826</v>
          </cell>
        </row>
        <row r="50">
          <cell r="Y50">
            <v>770006141.23000002</v>
          </cell>
          <cell r="Z50">
            <v>747273766.91083324</v>
          </cell>
          <cell r="AA50">
            <v>770006141.23000002</v>
          </cell>
          <cell r="AB50">
            <v>806401971.85521698</v>
          </cell>
          <cell r="AC50">
            <v>776174549.50680399</v>
          </cell>
          <cell r="AD50">
            <v>870915735.39766264</v>
          </cell>
          <cell r="AE50">
            <v>823347147.8433789</v>
          </cell>
        </row>
        <row r="51">
          <cell r="Y51">
            <v>794508906.13</v>
          </cell>
          <cell r="Z51">
            <v>770933698.18874991</v>
          </cell>
          <cell r="AA51">
            <v>794508906.13</v>
          </cell>
          <cell r="AB51">
            <v>831794331.60542178</v>
          </cell>
          <cell r="AC51">
            <v>800506944.16861749</v>
          </cell>
          <cell r="AD51">
            <v>898342663.21155441</v>
          </cell>
          <cell r="AE51">
            <v>849273533.91137576</v>
          </cell>
        </row>
        <row r="55">
          <cell r="Y55">
            <v>4551376.58</v>
          </cell>
          <cell r="Z55">
            <v>4414158.520833333</v>
          </cell>
          <cell r="AA55">
            <v>4551376.58</v>
          </cell>
          <cell r="AB55">
            <v>4579964.4054519581</v>
          </cell>
          <cell r="AC55">
            <v>4523908.488977165</v>
          </cell>
          <cell r="AD55">
            <v>4627623.9910124838</v>
          </cell>
          <cell r="AE55">
            <v>4612397.5204821825</v>
          </cell>
        </row>
        <row r="56">
          <cell r="Y56">
            <v>4551376.58</v>
          </cell>
          <cell r="Z56">
            <v>4414158.520833333</v>
          </cell>
          <cell r="AA56">
            <v>4551376.58</v>
          </cell>
          <cell r="AB56">
            <v>4579964.4054519581</v>
          </cell>
          <cell r="AC56">
            <v>4523908.488977165</v>
          </cell>
          <cell r="AD56">
            <v>4627623.9910124838</v>
          </cell>
          <cell r="AE56">
            <v>4612397.5204821825</v>
          </cell>
        </row>
        <row r="59">
          <cell r="Y59">
            <v>2347869.61</v>
          </cell>
          <cell r="Z59">
            <v>2097924.1166666672</v>
          </cell>
          <cell r="AA59">
            <v>2347869.61</v>
          </cell>
          <cell r="AB59">
            <v>2609132.6163022574</v>
          </cell>
          <cell r="AC59">
            <v>2282217.3802899481</v>
          </cell>
          <cell r="AD59">
            <v>2930921.5859790905</v>
          </cell>
          <cell r="AE59">
            <v>2664299.5759301218</v>
          </cell>
        </row>
        <row r="60">
          <cell r="Y60">
            <v>37835296.609999999</v>
          </cell>
          <cell r="Z60">
            <v>36973389.08625</v>
          </cell>
          <cell r="AA60">
            <v>37835296.609999999</v>
          </cell>
          <cell r="AB60">
            <v>42936508.386281125</v>
          </cell>
          <cell r="AC60">
            <v>38157177.27396372</v>
          </cell>
          <cell r="AD60">
            <v>48206290.615900345</v>
          </cell>
          <cell r="AE60">
            <v>43834790.411615029</v>
          </cell>
        </row>
        <row r="61">
          <cell r="Y61">
            <v>40183166.219999999</v>
          </cell>
          <cell r="Z61">
            <v>39071313.202916667</v>
          </cell>
          <cell r="AA61">
            <v>40183166.219999999</v>
          </cell>
          <cell r="AB61">
            <v>45545641.002583385</v>
          </cell>
          <cell r="AC61">
            <v>40439394.654253669</v>
          </cell>
          <cell r="AD61">
            <v>51137212.201879434</v>
          </cell>
          <cell r="AE61">
            <v>46499089.987545148</v>
          </cell>
        </row>
        <row r="64">
          <cell r="Y64">
            <v>10750102.369999999</v>
          </cell>
          <cell r="Z64">
            <v>10574143.253333332</v>
          </cell>
          <cell r="AA64">
            <v>10750102.369999999</v>
          </cell>
          <cell r="AB64">
            <v>10889257.177124346</v>
          </cell>
          <cell r="AC64">
            <v>10740127.573920609</v>
          </cell>
          <cell r="AD64">
            <v>11163933.809751293</v>
          </cell>
          <cell r="AE64">
            <v>11066971.091116695</v>
          </cell>
        </row>
        <row r="65">
          <cell r="Y65">
            <v>274776198.57999998</v>
          </cell>
          <cell r="Z65">
            <v>272538033.10416669</v>
          </cell>
          <cell r="AA65">
            <v>274776198.57999998</v>
          </cell>
          <cell r="AB65">
            <v>276643897.30050737</v>
          </cell>
          <cell r="AC65">
            <v>275080120.02664465</v>
          </cell>
          <cell r="AD65">
            <v>283707342.95692629</v>
          </cell>
          <cell r="AE65">
            <v>281226139.28240883</v>
          </cell>
        </row>
        <row r="66">
          <cell r="Y66">
            <v>285526300.94999999</v>
          </cell>
          <cell r="Z66">
            <v>283112176.35750002</v>
          </cell>
          <cell r="AA66">
            <v>285526300.94999999</v>
          </cell>
          <cell r="AB66">
            <v>287533154.47763169</v>
          </cell>
          <cell r="AC66">
            <v>285820247.60056525</v>
          </cell>
          <cell r="AD66">
            <v>294871276.76667756</v>
          </cell>
          <cell r="AE66">
            <v>292293110.3735255</v>
          </cell>
        </row>
        <row r="69">
          <cell r="Y69">
            <v>6393237.5300000003</v>
          </cell>
          <cell r="Z69">
            <v>6217609.3454166679</v>
          </cell>
          <cell r="AA69">
            <v>6393237.5300000003</v>
          </cell>
          <cell r="AB69">
            <v>6484480.5194808282</v>
          </cell>
          <cell r="AC69">
            <v>6353984.3159183376</v>
          </cell>
          <cell r="AD69">
            <v>6772305.3173201149</v>
          </cell>
          <cell r="AE69">
            <v>6590016.3002501987</v>
          </cell>
        </row>
        <row r="70">
          <cell r="Y70">
            <v>217877318.52000001</v>
          </cell>
          <cell r="Z70">
            <v>210522900.39583337</v>
          </cell>
          <cell r="AA70">
            <v>217877318.52000001</v>
          </cell>
          <cell r="AB70">
            <v>223621400.68048388</v>
          </cell>
          <cell r="AC70">
            <v>216397523.55153808</v>
          </cell>
          <cell r="AD70">
            <v>233489548.21264252</v>
          </cell>
          <cell r="AE70">
            <v>227229433.20286533</v>
          </cell>
        </row>
        <row r="71">
          <cell r="Y71">
            <v>224270556.05000001</v>
          </cell>
          <cell r="Z71">
            <v>216740509.74125004</v>
          </cell>
          <cell r="AA71">
            <v>224270556.05000001</v>
          </cell>
          <cell r="AB71">
            <v>230105881.1999647</v>
          </cell>
          <cell r="AC71">
            <v>222751507.86745641</v>
          </cell>
          <cell r="AD71">
            <v>240261853.52996263</v>
          </cell>
          <cell r="AE71">
            <v>233819449.50311553</v>
          </cell>
        </row>
        <row r="74">
          <cell r="Y74">
            <v>931110.81</v>
          </cell>
          <cell r="Z74">
            <v>711034.26916666667</v>
          </cell>
          <cell r="AA74">
            <v>931110.81</v>
          </cell>
          <cell r="AB74">
            <v>931110.81</v>
          </cell>
          <cell r="AC74">
            <v>850029.97916666686</v>
          </cell>
          <cell r="AD74">
            <v>931110.81</v>
          </cell>
          <cell r="AE74">
            <v>931110.81000000017</v>
          </cell>
        </row>
        <row r="75">
          <cell r="Y75">
            <v>14190851.790000001</v>
          </cell>
          <cell r="Z75">
            <v>14409648.742916666</v>
          </cell>
          <cell r="AA75">
            <v>14190851.790000001</v>
          </cell>
          <cell r="AB75">
            <v>14190851.790000001</v>
          </cell>
          <cell r="AC75">
            <v>14270868.628333336</v>
          </cell>
          <cell r="AD75">
            <v>14190851.790000001</v>
          </cell>
          <cell r="AE75">
            <v>14190851.790000005</v>
          </cell>
        </row>
        <row r="76">
          <cell r="Y76">
            <v>15121962.600000001</v>
          </cell>
          <cell r="Z76">
            <v>15120683.012083333</v>
          </cell>
          <cell r="AA76">
            <v>15121962.600000001</v>
          </cell>
          <cell r="AB76">
            <v>15121962.600000001</v>
          </cell>
          <cell r="AC76">
            <v>15120898.607500002</v>
          </cell>
          <cell r="AD76">
            <v>15121962.600000001</v>
          </cell>
          <cell r="AE76">
            <v>15121962.600000005</v>
          </cell>
        </row>
        <row r="79">
          <cell r="Y79">
            <v>57111.42</v>
          </cell>
          <cell r="Z79">
            <v>66702.374583333338</v>
          </cell>
          <cell r="AA79">
            <v>57111.42</v>
          </cell>
          <cell r="AB79">
            <v>6811.9182066948779</v>
          </cell>
          <cell r="AC79">
            <v>54357.491859170179</v>
          </cell>
          <cell r="AD79">
            <v>10455.305326868907</v>
          </cell>
          <cell r="AE79">
            <v>-19084.504467229697</v>
          </cell>
        </row>
        <row r="80">
          <cell r="Y80">
            <v>766169.97</v>
          </cell>
          <cell r="Z80">
            <v>576824.09166666656</v>
          </cell>
          <cell r="AA80">
            <v>766169.97</v>
          </cell>
          <cell r="AB80">
            <v>376352.20431991573</v>
          </cell>
          <cell r="AC80">
            <v>653696.63220665604</v>
          </cell>
          <cell r="AD80">
            <v>989894.82280360162</v>
          </cell>
          <cell r="AE80">
            <v>118480.92117589987</v>
          </cell>
        </row>
        <row r="81">
          <cell r="Y81">
            <v>823281.39</v>
          </cell>
          <cell r="Z81">
            <v>643526.46624999994</v>
          </cell>
          <cell r="AA81">
            <v>823281.39</v>
          </cell>
          <cell r="AB81">
            <v>383164.12252661062</v>
          </cell>
          <cell r="AC81">
            <v>708054.1240658263</v>
          </cell>
          <cell r="AD81">
            <v>1000350.1281304705</v>
          </cell>
          <cell r="AE81">
            <v>99396.416708670193</v>
          </cell>
        </row>
        <row r="84"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Y85">
            <v>347788</v>
          </cell>
          <cell r="Z85">
            <v>347788</v>
          </cell>
          <cell r="AA85">
            <v>347788</v>
          </cell>
          <cell r="AB85">
            <v>347788</v>
          </cell>
          <cell r="AC85">
            <v>347788</v>
          </cell>
          <cell r="AD85">
            <v>347788</v>
          </cell>
          <cell r="AE85">
            <v>347788</v>
          </cell>
        </row>
        <row r="86">
          <cell r="Y86">
            <v>347788</v>
          </cell>
          <cell r="Z86">
            <v>347788</v>
          </cell>
          <cell r="AA86">
            <v>347788</v>
          </cell>
          <cell r="AB86">
            <v>347788</v>
          </cell>
          <cell r="AC86">
            <v>347788</v>
          </cell>
          <cell r="AD86">
            <v>347788</v>
          </cell>
          <cell r="AE86">
            <v>347788</v>
          </cell>
        </row>
        <row r="88">
          <cell r="Y88">
            <v>1377768943.8100002</v>
          </cell>
          <cell r="Z88">
            <v>1352695617.7879167</v>
          </cell>
          <cell r="AA88">
            <v>1377768943.8100002</v>
          </cell>
          <cell r="AB88">
            <v>1427950099.6835802</v>
          </cell>
          <cell r="AC88">
            <v>1382704279.5151732</v>
          </cell>
          <cell r="AD88">
            <v>1518248942.6992166</v>
          </cell>
          <cell r="AE88">
            <v>1454604940.5827529</v>
          </cell>
        </row>
        <row r="92">
          <cell r="Y92">
            <v>11584.02</v>
          </cell>
          <cell r="Z92">
            <v>11584.020000000004</v>
          </cell>
          <cell r="AA92">
            <v>11584.02</v>
          </cell>
          <cell r="AB92">
            <v>11584.02</v>
          </cell>
          <cell r="AC92">
            <v>11584.020000000004</v>
          </cell>
          <cell r="AD92">
            <v>11584.02</v>
          </cell>
          <cell r="AE92">
            <v>11584.020000000004</v>
          </cell>
        </row>
        <row r="93">
          <cell r="Y93">
            <v>638059.07999999996</v>
          </cell>
          <cell r="Z93">
            <v>638059.07999999996</v>
          </cell>
          <cell r="AA93">
            <v>638059.07999999996</v>
          </cell>
          <cell r="AB93">
            <v>638059.07999999996</v>
          </cell>
          <cell r="AC93">
            <v>638059.07999999996</v>
          </cell>
          <cell r="AD93">
            <v>638059.07999999996</v>
          </cell>
          <cell r="AE93">
            <v>638059.07999999996</v>
          </cell>
        </row>
        <row r="94">
          <cell r="Y94">
            <v>649643.1</v>
          </cell>
          <cell r="Z94">
            <v>649643.1</v>
          </cell>
          <cell r="AA94">
            <v>649643.1</v>
          </cell>
          <cell r="AB94">
            <v>649643.1</v>
          </cell>
          <cell r="AC94">
            <v>649643.1</v>
          </cell>
          <cell r="AD94">
            <v>649643.1</v>
          </cell>
          <cell r="AE94">
            <v>649643.1</v>
          </cell>
        </row>
        <row r="97">
          <cell r="Y97">
            <v>1396686.49</v>
          </cell>
          <cell r="Z97">
            <v>1351713.7212500002</v>
          </cell>
          <cell r="AA97">
            <v>1396686.49</v>
          </cell>
          <cell r="AB97">
            <v>1402677.8451075288</v>
          </cell>
          <cell r="AC97">
            <v>1365587.6314543125</v>
          </cell>
          <cell r="AD97">
            <v>1414637.1615048589</v>
          </cell>
          <cell r="AE97">
            <v>1397220.5846750268</v>
          </cell>
        </row>
        <row r="98">
          <cell r="Y98">
            <v>7281582.1400000006</v>
          </cell>
          <cell r="Z98">
            <v>31902064.246249992</v>
          </cell>
          <cell r="AA98">
            <v>7281582.1400000006</v>
          </cell>
          <cell r="AB98">
            <v>7535229.2006897964</v>
          </cell>
          <cell r="AC98">
            <v>17474882.071199141</v>
          </cell>
          <cell r="AD98">
            <v>7725222.7790408805</v>
          </cell>
          <cell r="AE98">
            <v>7525505.7684320062</v>
          </cell>
        </row>
        <row r="99">
          <cell r="Y99">
            <v>48222901.219999999</v>
          </cell>
          <cell r="Z99">
            <v>13387018.828333333</v>
          </cell>
          <cell r="AA99">
            <v>48222901.219999999</v>
          </cell>
          <cell r="AB99">
            <v>48222901.219999999</v>
          </cell>
          <cell r="AC99">
            <v>37498469.43833334</v>
          </cell>
          <cell r="AD99">
            <v>48519297.319960505</v>
          </cell>
          <cell r="AE99">
            <v>48020842.506167866</v>
          </cell>
        </row>
        <row r="100">
          <cell r="Y100">
            <v>56901169.850000001</v>
          </cell>
          <cell r="Z100">
            <v>46640796.795833327</v>
          </cell>
          <cell r="AA100">
            <v>56901169.850000001</v>
          </cell>
          <cell r="AB100">
            <v>57160808.265797324</v>
          </cell>
          <cell r="AC100">
            <v>56338939.140986793</v>
          </cell>
          <cell r="AD100">
            <v>57659157.260506243</v>
          </cell>
          <cell r="AE100">
            <v>56943568.859274901</v>
          </cell>
        </row>
        <row r="103">
          <cell r="Y103">
            <v>138846.37</v>
          </cell>
          <cell r="Z103">
            <v>138846.37000000002</v>
          </cell>
          <cell r="AA103">
            <v>138846.37</v>
          </cell>
          <cell r="AB103">
            <v>128267.09774706437</v>
          </cell>
          <cell r="AC103">
            <v>134634.49158016863</v>
          </cell>
          <cell r="AD103">
            <v>122697.57437441518</v>
          </cell>
          <cell r="AE103">
            <v>125537.34939059052</v>
          </cell>
        </row>
        <row r="104">
          <cell r="Y104">
            <v>13951972.090000004</v>
          </cell>
          <cell r="Z104">
            <v>14074945.999166667</v>
          </cell>
          <cell r="AA104">
            <v>13951972.090000004</v>
          </cell>
          <cell r="AB104">
            <v>15096233.029780796</v>
          </cell>
          <cell r="AC104">
            <v>14357664.274657125</v>
          </cell>
          <cell r="AD104">
            <v>14505689.923457576</v>
          </cell>
          <cell r="AE104">
            <v>14817498.020157734</v>
          </cell>
        </row>
        <row r="105">
          <cell r="Y105">
            <v>48143790.049999997</v>
          </cell>
          <cell r="Z105">
            <v>44648140.602083333</v>
          </cell>
          <cell r="AA105">
            <v>48143790.049999997</v>
          </cell>
          <cell r="AB105">
            <v>50614164.764568873</v>
          </cell>
          <cell r="AC105">
            <v>47334100.933595948</v>
          </cell>
          <cell r="AD105">
            <v>48608147.833326682</v>
          </cell>
          <cell r="AE105">
            <v>49661447.395066209</v>
          </cell>
        </row>
        <row r="106">
          <cell r="Y106">
            <v>62234608.509999998</v>
          </cell>
          <cell r="Z106">
            <v>58861932.971249998</v>
          </cell>
          <cell r="AA106">
            <v>62234608.509999998</v>
          </cell>
          <cell r="AB106">
            <v>65838664.892096736</v>
          </cell>
          <cell r="AC106">
            <v>61826399.699833244</v>
          </cell>
          <cell r="AD106">
            <v>63236535.331158675</v>
          </cell>
          <cell r="AE106">
            <v>64604482.764614537</v>
          </cell>
        </row>
        <row r="109">
          <cell r="Y109">
            <v>1259412.78</v>
          </cell>
          <cell r="Z109">
            <v>1138597.9445833333</v>
          </cell>
          <cell r="AA109">
            <v>1259412.78</v>
          </cell>
          <cell r="AB109">
            <v>1245127.1946617009</v>
          </cell>
          <cell r="AC109">
            <v>1258970.728309805</v>
          </cell>
          <cell r="AD109">
            <v>1266022.9533917052</v>
          </cell>
          <cell r="AE109">
            <v>1263294.2560930932</v>
          </cell>
        </row>
        <row r="110">
          <cell r="Y110">
            <v>31401205.669999998</v>
          </cell>
          <cell r="Z110">
            <v>30352876.287083331</v>
          </cell>
          <cell r="AA110">
            <v>31401205.669999998</v>
          </cell>
          <cell r="AB110">
            <v>31943792.958581407</v>
          </cell>
          <cell r="AC110">
            <v>31583024.892164227</v>
          </cell>
          <cell r="AD110">
            <v>32441655.946598634</v>
          </cell>
          <cell r="AE110">
            <v>32375765.533030376</v>
          </cell>
        </row>
        <row r="111"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Y112">
            <v>32660618.449999999</v>
          </cell>
          <cell r="Z112">
            <v>31491474.231666669</v>
          </cell>
          <cell r="AA112">
            <v>32660618.449999999</v>
          </cell>
          <cell r="AB112">
            <v>33188920.153243106</v>
          </cell>
          <cell r="AC112">
            <v>32841995.620474033</v>
          </cell>
          <cell r="AD112">
            <v>33707678.899990343</v>
          </cell>
          <cell r="AE112">
            <v>33639059.789123468</v>
          </cell>
        </row>
        <row r="115"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Y116">
            <v>7521.07</v>
          </cell>
          <cell r="Z116">
            <v>8012.0262499999999</v>
          </cell>
          <cell r="AA116">
            <v>7521.07</v>
          </cell>
          <cell r="AB116">
            <v>7521.07</v>
          </cell>
          <cell r="AC116">
            <v>7531.1150000000016</v>
          </cell>
          <cell r="AD116">
            <v>6936.4299999999994</v>
          </cell>
          <cell r="AE116">
            <v>6960.7899999999981</v>
          </cell>
        </row>
        <row r="117">
          <cell r="Y117">
            <v>7521.07</v>
          </cell>
          <cell r="Z117">
            <v>8012.0262499999999</v>
          </cell>
          <cell r="AA117">
            <v>7521.07</v>
          </cell>
          <cell r="AB117">
            <v>7521.07</v>
          </cell>
          <cell r="AC117">
            <v>7531.1150000000016</v>
          </cell>
          <cell r="AD117">
            <v>6936.4299999999994</v>
          </cell>
          <cell r="AE117">
            <v>6960.7899999999981</v>
          </cell>
        </row>
        <row r="120">
          <cell r="Y120">
            <v>536484.93999999994</v>
          </cell>
          <cell r="Z120">
            <v>494007.89416666655</v>
          </cell>
          <cell r="AA120">
            <v>536484.93999999994</v>
          </cell>
          <cell r="AB120">
            <v>715529.60026474856</v>
          </cell>
          <cell r="AC120">
            <v>531582.1407916504</v>
          </cell>
          <cell r="AD120">
            <v>972118.11153439479</v>
          </cell>
          <cell r="AE120">
            <v>777537.86279983073</v>
          </cell>
        </row>
        <row r="121">
          <cell r="Y121">
            <v>9459799.8600000013</v>
          </cell>
          <cell r="Z121">
            <v>8518822.807500001</v>
          </cell>
          <cell r="AA121">
            <v>9459799.8600000013</v>
          </cell>
          <cell r="AB121">
            <v>12381848.671554279</v>
          </cell>
          <cell r="AC121">
            <v>9128596.3031886294</v>
          </cell>
          <cell r="AD121">
            <v>16854590.593406759</v>
          </cell>
          <cell r="AE121">
            <v>13480697.461407786</v>
          </cell>
        </row>
        <row r="122"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Y123">
            <v>9996284.8000000007</v>
          </cell>
          <cell r="Z123">
            <v>9012830.7016666681</v>
          </cell>
          <cell r="AA123">
            <v>9996284.8000000007</v>
          </cell>
          <cell r="AB123">
            <v>13097378.271819027</v>
          </cell>
          <cell r="AC123">
            <v>9660178.4439802803</v>
          </cell>
          <cell r="AD123">
            <v>17826708.704941154</v>
          </cell>
          <cell r="AE123">
            <v>14258235.324207617</v>
          </cell>
        </row>
        <row r="126"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Y127">
            <v>86324.81</v>
          </cell>
          <cell r="Z127">
            <v>87368.617916666684</v>
          </cell>
          <cell r="AA127">
            <v>86324.81</v>
          </cell>
          <cell r="AB127">
            <v>86314.810100000002</v>
          </cell>
          <cell r="AC127">
            <v>86403.852929166678</v>
          </cell>
          <cell r="AD127">
            <v>86314.810100000002</v>
          </cell>
          <cell r="AE127">
            <v>86314.810100000002</v>
          </cell>
        </row>
        <row r="128"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Y129">
            <v>86324.81</v>
          </cell>
          <cell r="Z129">
            <v>87368.617916666684</v>
          </cell>
          <cell r="AA129">
            <v>86324.81</v>
          </cell>
          <cell r="AB129">
            <v>86314.810100000002</v>
          </cell>
          <cell r="AC129">
            <v>86403.852929166678</v>
          </cell>
          <cell r="AD129">
            <v>86314.810100000002</v>
          </cell>
          <cell r="AE129">
            <v>86314.810100000002</v>
          </cell>
        </row>
        <row r="132">
          <cell r="Y132">
            <v>608182.9</v>
          </cell>
          <cell r="Z132">
            <v>697621.72125000006</v>
          </cell>
          <cell r="AA132">
            <v>608182.9</v>
          </cell>
          <cell r="AB132">
            <v>553837.6461275873</v>
          </cell>
          <cell r="AC132">
            <v>640204.52507861028</v>
          </cell>
          <cell r="AD132">
            <v>483483.85104387882</v>
          </cell>
          <cell r="AE132">
            <v>539545.06587061204</v>
          </cell>
        </row>
        <row r="133">
          <cell r="Y133">
            <v>6332844.1199999992</v>
          </cell>
          <cell r="Z133">
            <v>6574782.5012500016</v>
          </cell>
          <cell r="AA133">
            <v>6332844.1199999992</v>
          </cell>
          <cell r="AB133">
            <v>5859427.3738724114</v>
          </cell>
          <cell r="AC133">
            <v>6491727.2268289207</v>
          </cell>
          <cell r="AD133">
            <v>5054569.1389561202</v>
          </cell>
          <cell r="AE133">
            <v>5684596.3081669817</v>
          </cell>
        </row>
        <row r="134"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Y135">
            <v>6941027.0199999996</v>
          </cell>
          <cell r="Z135">
            <v>7272404.222500002</v>
          </cell>
          <cell r="AA135">
            <v>6941027.0199999996</v>
          </cell>
          <cell r="AB135">
            <v>6413265.0199999986</v>
          </cell>
          <cell r="AC135">
            <v>7131931.7519075312</v>
          </cell>
          <cell r="AD135">
            <v>5538052.9899999993</v>
          </cell>
          <cell r="AE135">
            <v>6224141.3740375936</v>
          </cell>
        </row>
        <row r="136">
          <cell r="Y136">
            <v>0</v>
          </cell>
          <cell r="Z136">
            <v>0</v>
          </cell>
        </row>
        <row r="137">
          <cell r="Y137">
            <v>0</v>
          </cell>
          <cell r="Z137">
            <v>0</v>
          </cell>
        </row>
        <row r="138">
          <cell r="Y138">
            <v>2414185.7000000002</v>
          </cell>
          <cell r="Z138">
            <v>2841659.2975000008</v>
          </cell>
          <cell r="AA138">
            <v>2414185.7000000002</v>
          </cell>
          <cell r="AB138">
            <v>2534940.6968465308</v>
          </cell>
          <cell r="AC138">
            <v>2515489.7194615412</v>
          </cell>
          <cell r="AD138">
            <v>3076358.6083229557</v>
          </cell>
          <cell r="AE138">
            <v>3192059.7854306772</v>
          </cell>
        </row>
        <row r="139">
          <cell r="Y139">
            <v>6948350.1100000003</v>
          </cell>
          <cell r="Z139">
            <v>7624980.6566666663</v>
          </cell>
          <cell r="AA139">
            <v>6948350.1100000003</v>
          </cell>
          <cell r="AB139">
            <v>7499514.6689236164</v>
          </cell>
          <cell r="AC139">
            <v>7208164.8072510054</v>
          </cell>
          <cell r="AD139">
            <v>9050673.9467518795</v>
          </cell>
          <cell r="AE139">
            <v>9381149.6577356048</v>
          </cell>
        </row>
        <row r="140">
          <cell r="Y140">
            <v>9362535.8100000005</v>
          </cell>
          <cell r="Z140">
            <v>10466639.954166668</v>
          </cell>
          <cell r="AA140">
            <v>9362535.8100000005</v>
          </cell>
          <cell r="AB140">
            <v>10034455.365770146</v>
          </cell>
          <cell r="AC140">
            <v>9723654.5267125461</v>
          </cell>
          <cell r="AD140">
            <v>12127032.555074835</v>
          </cell>
          <cell r="AE140">
            <v>12573209.443166282</v>
          </cell>
        </row>
        <row r="143"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Y144">
            <v>433001.10000000003</v>
          </cell>
          <cell r="Z144">
            <v>437874.36833333335</v>
          </cell>
          <cell r="AA144">
            <v>433001.10000000003</v>
          </cell>
          <cell r="AB144">
            <v>299960.16000000003</v>
          </cell>
          <cell r="AC144">
            <v>394474.28208333341</v>
          </cell>
          <cell r="AD144">
            <v>295534.56000000006</v>
          </cell>
          <cell r="AE144">
            <v>298529.04775869573</v>
          </cell>
        </row>
        <row r="145"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Y146">
            <v>433001.10000000003</v>
          </cell>
          <cell r="Z146">
            <v>437874.36833333335</v>
          </cell>
          <cell r="AA146">
            <v>433001.10000000003</v>
          </cell>
          <cell r="AB146">
            <v>299960.16000000003</v>
          </cell>
          <cell r="AC146">
            <v>394474.28208333341</v>
          </cell>
          <cell r="AD146">
            <v>295534.56000000006</v>
          </cell>
          <cell r="AE146">
            <v>298529.04775869573</v>
          </cell>
        </row>
        <row r="147">
          <cell r="AB147">
            <v>0</v>
          </cell>
          <cell r="AC147">
            <v>0</v>
          </cell>
          <cell r="AD147">
            <v>295534.56000000006</v>
          </cell>
          <cell r="AE147">
            <v>0</v>
          </cell>
        </row>
        <row r="148"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Y150">
            <v>71663</v>
          </cell>
          <cell r="Z150">
            <v>71663</v>
          </cell>
          <cell r="AA150">
            <v>71663</v>
          </cell>
          <cell r="AB150">
            <v>71663</v>
          </cell>
          <cell r="AC150">
            <v>71663</v>
          </cell>
          <cell r="AD150">
            <v>71663</v>
          </cell>
          <cell r="AE150">
            <v>71663</v>
          </cell>
        </row>
        <row r="151">
          <cell r="Y151">
            <v>71663</v>
          </cell>
          <cell r="Z151">
            <v>71663</v>
          </cell>
          <cell r="AA151">
            <v>71663</v>
          </cell>
          <cell r="AB151">
            <v>71663</v>
          </cell>
          <cell r="AC151">
            <v>71663</v>
          </cell>
          <cell r="AD151">
            <v>71663</v>
          </cell>
          <cell r="AE151">
            <v>71663</v>
          </cell>
        </row>
        <row r="153">
          <cell r="Y153">
            <v>179344397.51999998</v>
          </cell>
          <cell r="Z153">
            <v>165000639.98958331</v>
          </cell>
          <cell r="AA153">
            <v>179344397.51999998</v>
          </cell>
          <cell r="AB153">
            <v>186848594.10882631</v>
          </cell>
          <cell r="AC153">
            <v>178732814.53390694</v>
          </cell>
          <cell r="AD153">
            <v>191205257.64177123</v>
          </cell>
          <cell r="AE153">
            <v>189355808.30228308</v>
          </cell>
        </row>
        <row r="156">
          <cell r="Y156">
            <v>84837256.919999987</v>
          </cell>
          <cell r="Z156">
            <v>84851992.684166685</v>
          </cell>
          <cell r="AA156">
            <v>84837256.919999987</v>
          </cell>
          <cell r="AB156">
            <v>84853458.559999987</v>
          </cell>
          <cell r="AC156">
            <v>84751200.801666647</v>
          </cell>
          <cell r="AD156">
            <v>84853458.559999987</v>
          </cell>
          <cell r="AE156">
            <v>84853458.560000002</v>
          </cell>
        </row>
        <row r="157">
          <cell r="Y157">
            <v>45259747.560000002</v>
          </cell>
          <cell r="Z157">
            <v>43738105.582916662</v>
          </cell>
          <cell r="AA157">
            <v>45259747.560000002</v>
          </cell>
          <cell r="AB157">
            <v>46591062.18223612</v>
          </cell>
          <cell r="AC157">
            <v>44924224.98030483</v>
          </cell>
          <cell r="AD157">
            <v>49513564.033186339</v>
          </cell>
          <cell r="AE157">
            <v>47437608.731743835</v>
          </cell>
        </row>
        <row r="158">
          <cell r="Y158">
            <v>1332578822.21</v>
          </cell>
          <cell r="Z158">
            <v>1309027138.165</v>
          </cell>
          <cell r="AA158">
            <v>1332578822.21</v>
          </cell>
          <cell r="AB158">
            <v>1381428663.461344</v>
          </cell>
          <cell r="AC158">
            <v>1337849680.4948683</v>
          </cell>
          <cell r="AD158">
            <v>1468805004.6260304</v>
          </cell>
          <cell r="AE158">
            <v>1407236957.8110092</v>
          </cell>
        </row>
        <row r="159">
          <cell r="Y159">
            <v>179344397.51999998</v>
          </cell>
          <cell r="Z159">
            <v>165000639.98958331</v>
          </cell>
          <cell r="AA159">
            <v>179344397.51999998</v>
          </cell>
          <cell r="AB159">
            <v>186848594.10882631</v>
          </cell>
          <cell r="AC159">
            <v>178732814.53390694</v>
          </cell>
          <cell r="AD159">
            <v>191205257.64177123</v>
          </cell>
          <cell r="AE159">
            <v>189355808.30228308</v>
          </cell>
        </row>
        <row r="160">
          <cell r="Y160">
            <v>1642020224.21</v>
          </cell>
          <cell r="Z160">
            <v>1602617876.4216666</v>
          </cell>
          <cell r="AA160">
            <v>1642020224.21</v>
          </cell>
          <cell r="AB160">
            <v>1699721778.3124065</v>
          </cell>
          <cell r="AC160">
            <v>1646257920.8107467</v>
          </cell>
          <cell r="AD160">
            <v>1794377284.8609881</v>
          </cell>
          <cell r="AE160">
            <v>1728883833.405036</v>
          </cell>
        </row>
        <row r="161">
          <cell r="AB161">
            <v>77912858.742406368</v>
          </cell>
          <cell r="AD161">
            <v>94655506.5485816</v>
          </cell>
        </row>
        <row r="163">
          <cell r="Y163">
            <v>5036.83</v>
          </cell>
          <cell r="Z163">
            <v>5036.8300000000008</v>
          </cell>
          <cell r="AA163">
            <v>5036.83</v>
          </cell>
          <cell r="AB163">
            <v>5036.83</v>
          </cell>
          <cell r="AC163">
            <v>5036.8300000000008</v>
          </cell>
          <cell r="AD163">
            <v>5036.83</v>
          </cell>
          <cell r="AE163">
            <v>5036.8300000000008</v>
          </cell>
        </row>
        <row r="164">
          <cell r="Y164">
            <v>5036.83</v>
          </cell>
          <cell r="Z164">
            <v>5036.8300000000008</v>
          </cell>
          <cell r="AA164">
            <v>5036.83</v>
          </cell>
          <cell r="AB164">
            <v>5036.83</v>
          </cell>
          <cell r="AC164">
            <v>5036.8300000000008</v>
          </cell>
          <cell r="AD164">
            <v>5036.83</v>
          </cell>
          <cell r="AE164">
            <v>5036.8300000000008</v>
          </cell>
        </row>
        <row r="167"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Y168">
            <v>523564.77</v>
          </cell>
          <cell r="Z168">
            <v>471168.31749999995</v>
          </cell>
          <cell r="AA168">
            <v>523564.77</v>
          </cell>
          <cell r="AB168">
            <v>601812.89</v>
          </cell>
          <cell r="AC168">
            <v>598372.14916666655</v>
          </cell>
          <cell r="AD168">
            <v>601812.89</v>
          </cell>
          <cell r="AE168">
            <v>601812.89</v>
          </cell>
        </row>
        <row r="169">
          <cell r="Y169">
            <v>6448244.9299999997</v>
          </cell>
          <cell r="Z169">
            <v>5564534.5612499993</v>
          </cell>
          <cell r="AA169">
            <v>6448244.9299999997</v>
          </cell>
          <cell r="AB169">
            <v>6298540.5300000003</v>
          </cell>
          <cell r="AC169">
            <v>5775203.6433333335</v>
          </cell>
          <cell r="AD169">
            <v>6298540.5300000003</v>
          </cell>
          <cell r="AE169">
            <v>6298540.5300000003</v>
          </cell>
        </row>
        <row r="170">
          <cell r="Y170">
            <v>1802966.34</v>
          </cell>
          <cell r="Z170">
            <v>3633316.0525000002</v>
          </cell>
          <cell r="AA170">
            <v>1802966.34</v>
          </cell>
          <cell r="AB170">
            <v>816678.74</v>
          </cell>
          <cell r="AC170">
            <v>2770138.2741666669</v>
          </cell>
          <cell r="AD170">
            <v>816678.74</v>
          </cell>
          <cell r="AE170">
            <v>816678.73999999987</v>
          </cell>
        </row>
        <row r="171">
          <cell r="Y171">
            <v>8774776.0399999991</v>
          </cell>
          <cell r="Z171">
            <v>9669018.9312500004</v>
          </cell>
          <cell r="AA171">
            <v>8774776.0399999991</v>
          </cell>
          <cell r="AB171">
            <v>7717032.1600000001</v>
          </cell>
          <cell r="AC171">
            <v>9143714.0666666664</v>
          </cell>
          <cell r="AD171">
            <v>7717032.1600000001</v>
          </cell>
          <cell r="AE171">
            <v>7717032.1600000001</v>
          </cell>
        </row>
        <row r="172">
          <cell r="AB172">
            <v>-963047.58000000007</v>
          </cell>
          <cell r="AD172">
            <v>0</v>
          </cell>
        </row>
        <row r="173">
          <cell r="AB173">
            <v>76949811.16240637</v>
          </cell>
        </row>
        <row r="174">
          <cell r="Y174">
            <v>-68145732.519999996</v>
          </cell>
          <cell r="Z174">
            <v>-67683883.950000003</v>
          </cell>
          <cell r="AA174">
            <v>-68145732.519999996</v>
          </cell>
          <cell r="AB174">
            <v>-68700400.519417778</v>
          </cell>
          <cell r="AC174">
            <v>-67981106.86428237</v>
          </cell>
          <cell r="AD174">
            <v>-72561370.530551597</v>
          </cell>
          <cell r="AE174">
            <v>-70601077.691261515</v>
          </cell>
        </row>
        <row r="175">
          <cell r="Y175">
            <v>-20582667.620000001</v>
          </cell>
          <cell r="Z175">
            <v>-19891283.5425</v>
          </cell>
          <cell r="AA175">
            <v>-20582667.620000001</v>
          </cell>
          <cell r="AB175">
            <v>-21036152.39134996</v>
          </cell>
          <cell r="AC175">
            <v>-20506036.755248908</v>
          </cell>
          <cell r="AD175">
            <v>-22202241.76745189</v>
          </cell>
          <cell r="AE175">
            <v>-21605761.90607243</v>
          </cell>
        </row>
        <row r="176">
          <cell r="Y176">
            <v>-447159413.13999999</v>
          </cell>
          <cell r="Z176">
            <v>-442549614.17666656</v>
          </cell>
          <cell r="AA176">
            <v>-447159413.13999999</v>
          </cell>
          <cell r="AB176">
            <v>-459528961.3846187</v>
          </cell>
          <cell r="AC176">
            <v>-446428025.94980258</v>
          </cell>
          <cell r="AD176">
            <v>-484917007.00817657</v>
          </cell>
          <cell r="AE176">
            <v>-471915145.33121085</v>
          </cell>
        </row>
        <row r="177">
          <cell r="Y177">
            <v>-131576458.8</v>
          </cell>
          <cell r="Z177">
            <v>-121399141.10125001</v>
          </cell>
          <cell r="AA177">
            <v>-131576458.8</v>
          </cell>
          <cell r="AB177">
            <v>-135350941.68771771</v>
          </cell>
          <cell r="AC177">
            <v>-132121672.96373123</v>
          </cell>
          <cell r="AD177">
            <v>-142858572.13035694</v>
          </cell>
          <cell r="AE177">
            <v>-139026881.35950384</v>
          </cell>
        </row>
        <row r="178">
          <cell r="Y178">
            <v>-667464272.07999992</v>
          </cell>
          <cell r="Z178">
            <v>-651523922.77041662</v>
          </cell>
          <cell r="AA178">
            <v>-667464272.07999992</v>
          </cell>
          <cell r="AB178">
            <v>-684616455.98310411</v>
          </cell>
          <cell r="AC178">
            <v>-667036842.53306508</v>
          </cell>
          <cell r="AD178">
            <v>-722539191.43653691</v>
          </cell>
          <cell r="AE178">
            <v>-703148866.28804862</v>
          </cell>
        </row>
        <row r="179">
          <cell r="AB179">
            <v>-34381426.053104162</v>
          </cell>
          <cell r="AD179">
            <v>-37922735.453432798</v>
          </cell>
        </row>
        <row r="181">
          <cell r="Y181">
            <v>-6000908.9400000004</v>
          </cell>
          <cell r="Z181">
            <v>-5990047.7854166673</v>
          </cell>
          <cell r="AA181">
            <v>-6000908.9400000004</v>
          </cell>
          <cell r="AB181">
            <v>-6079504.0361361811</v>
          </cell>
          <cell r="AC181">
            <v>-6008791.0710615916</v>
          </cell>
          <cell r="AD181">
            <v>-6079504.0361361811</v>
          </cell>
          <cell r="AE181">
            <v>-6079504.0361361811</v>
          </cell>
        </row>
        <row r="182">
          <cell r="Y182">
            <v>-300</v>
          </cell>
          <cell r="Z182">
            <v>-300</v>
          </cell>
          <cell r="AA182">
            <v>-300</v>
          </cell>
          <cell r="AB182">
            <v>-303.71116338629707</v>
          </cell>
          <cell r="AC182">
            <v>-300.44227071232149</v>
          </cell>
          <cell r="AD182">
            <v>-303.71116338629707</v>
          </cell>
          <cell r="AE182">
            <v>-303.71116338629702</v>
          </cell>
        </row>
        <row r="183">
          <cell r="Y183">
            <v>-69325.969999999739</v>
          </cell>
          <cell r="Z183">
            <v>-69325.969999999972</v>
          </cell>
          <cell r="AA183">
            <v>-69325.969999999739</v>
          </cell>
          <cell r="AB183">
            <v>-70183.570005278161</v>
          </cell>
          <cell r="AC183">
            <v>-69428.172820447522</v>
          </cell>
          <cell r="AD183">
            <v>-70183.570005278161</v>
          </cell>
          <cell r="AE183">
            <v>-70183.570005278147</v>
          </cell>
        </row>
        <row r="184"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Y185">
            <v>-6070534.9100000001</v>
          </cell>
          <cell r="Z185">
            <v>-6059673.7554166662</v>
          </cell>
          <cell r="AA185">
            <v>-6070534.9100000001</v>
          </cell>
          <cell r="AB185">
            <v>-6149991.3173048459</v>
          </cell>
          <cell r="AC185">
            <v>-6078519.6861527516</v>
          </cell>
          <cell r="AD185">
            <v>-6149991.3173048459</v>
          </cell>
          <cell r="AE185">
            <v>-6149991.3173048459</v>
          </cell>
        </row>
        <row r="186">
          <cell r="AB186">
            <v>-90720.337304845452</v>
          </cell>
          <cell r="AD186">
            <v>0</v>
          </cell>
        </row>
        <row r="187">
          <cell r="AB187">
            <v>-690766447.30040896</v>
          </cell>
          <cell r="AD187">
            <v>-728689182.75384176</v>
          </cell>
        </row>
        <row r="189">
          <cell r="Y189">
            <v>10690615.45999999</v>
          </cell>
          <cell r="Z189">
            <v>11178060.948749986</v>
          </cell>
          <cell r="AA189">
            <v>10690615.45999999</v>
          </cell>
          <cell r="AB189">
            <v>10073554.00444603</v>
          </cell>
          <cell r="AC189">
            <v>10761302.866322691</v>
          </cell>
          <cell r="AD189">
            <v>6212583.9933122089</v>
          </cell>
          <cell r="AE189">
            <v>8172876.832602297</v>
          </cell>
        </row>
        <row r="190">
          <cell r="Y190">
            <v>25200344.710000005</v>
          </cell>
          <cell r="Z190">
            <v>24317690.357916672</v>
          </cell>
          <cell r="AA190">
            <v>25200344.710000005</v>
          </cell>
          <cell r="AB190">
            <v>26156418.969722774</v>
          </cell>
          <cell r="AC190">
            <v>25016259.93195188</v>
          </cell>
          <cell r="AD190">
            <v>27912831.444571063</v>
          </cell>
          <cell r="AE190">
            <v>26433356.004508007</v>
          </cell>
        </row>
        <row r="191">
          <cell r="Y191">
            <v>891803364.86000001</v>
          </cell>
          <cell r="Z191">
            <v>871977769.40958333</v>
          </cell>
          <cell r="AA191">
            <v>891803364.86000001</v>
          </cell>
          <cell r="AB191">
            <v>928133095.86671996</v>
          </cell>
          <cell r="AC191">
            <v>897132466.84557867</v>
          </cell>
          <cell r="AD191">
            <v>990121391.4078486</v>
          </cell>
          <cell r="AE191">
            <v>941555206.26979256</v>
          </cell>
        </row>
        <row r="192">
          <cell r="Y192">
            <v>49570905.059999987</v>
          </cell>
          <cell r="Z192">
            <v>47234814.94083333</v>
          </cell>
          <cell r="AA192">
            <v>49570905.059999987</v>
          </cell>
          <cell r="AB192">
            <v>52314331.161108613</v>
          </cell>
          <cell r="AC192">
            <v>49381279.844342329</v>
          </cell>
          <cell r="AD192">
            <v>49163364.251414299</v>
          </cell>
          <cell r="AE192">
            <v>51145605.682779275</v>
          </cell>
        </row>
        <row r="195">
          <cell r="Y195">
            <v>977265230.08999991</v>
          </cell>
          <cell r="Z195">
            <v>954708335.65708327</v>
          </cell>
          <cell r="AA195">
            <v>977265230.08999991</v>
          </cell>
          <cell r="AB195">
            <v>1016677400.0019974</v>
          </cell>
          <cell r="AC195">
            <v>982291309.48819554</v>
          </cell>
          <cell r="AD195">
            <v>1073410171.0971462</v>
          </cell>
          <cell r="AE195">
            <v>1027307044.7896821</v>
          </cell>
        </row>
        <row r="201">
          <cell r="Y201">
            <v>530397.69864761853</v>
          </cell>
          <cell r="Z201">
            <v>465970.25331712677</v>
          </cell>
          <cell r="AA201">
            <v>465970.25331712677</v>
          </cell>
          <cell r="AB201">
            <v>482054.34237260529</v>
          </cell>
          <cell r="AC201">
            <v>490175.91632276209</v>
          </cell>
          <cell r="AD201">
            <v>482054.34237260529</v>
          </cell>
          <cell r="AE201">
            <v>482054.34237260534</v>
          </cell>
        </row>
        <row r="202">
          <cell r="Y202">
            <v>15395634.691352384</v>
          </cell>
          <cell r="Z202">
            <v>13525525.875016205</v>
          </cell>
          <cell r="AA202">
            <v>13525525.875016205</v>
          </cell>
          <cell r="AB202">
            <v>13992392.077627394</v>
          </cell>
          <cell r="AC202">
            <v>14228133.646593906</v>
          </cell>
          <cell r="AD202">
            <v>13992392.077627394</v>
          </cell>
          <cell r="AE202">
            <v>13992392.077627396</v>
          </cell>
        </row>
        <row r="203">
          <cell r="Y203">
            <v>15926032.390000002</v>
          </cell>
          <cell r="Z203">
            <v>13991496.128333332</v>
          </cell>
          <cell r="AA203">
            <v>13991496.128333332</v>
          </cell>
          <cell r="AB203">
            <v>14474446.42</v>
          </cell>
          <cell r="AC203">
            <v>14718309.562916668</v>
          </cell>
          <cell r="AD203">
            <v>14474446.42</v>
          </cell>
          <cell r="AE203">
            <v>14474446.420000002</v>
          </cell>
        </row>
        <row r="206">
          <cell r="Y206">
            <v>24647247.120000001</v>
          </cell>
          <cell r="Z206">
            <v>43846720.050000004</v>
          </cell>
          <cell r="AA206">
            <v>24647247.120000001</v>
          </cell>
          <cell r="AB206">
            <v>43846720.050000004</v>
          </cell>
          <cell r="AC206">
            <v>43846720.050000004</v>
          </cell>
          <cell r="AD206">
            <v>43846720.050000004</v>
          </cell>
          <cell r="AE206">
            <v>43846720.050000004</v>
          </cell>
        </row>
        <row r="207">
          <cell r="Y207">
            <v>24647247.120000001</v>
          </cell>
          <cell r="Z207">
            <v>43846720.050000004</v>
          </cell>
          <cell r="AA207">
            <v>24647247.120000001</v>
          </cell>
          <cell r="AB207">
            <v>43846720.050000004</v>
          </cell>
          <cell r="AC207">
            <v>43846720.050000004</v>
          </cell>
          <cell r="AD207">
            <v>43846720.050000004</v>
          </cell>
          <cell r="AE207">
            <v>43846720.050000004</v>
          </cell>
        </row>
        <row r="210">
          <cell r="Y210">
            <v>3204736.15</v>
          </cell>
          <cell r="Z210">
            <v>2469979.1733333333</v>
          </cell>
          <cell r="AA210">
            <v>2469979.1733333333</v>
          </cell>
          <cell r="AB210">
            <v>2656689.5700000003</v>
          </cell>
          <cell r="AC210">
            <v>2713271.3158333334</v>
          </cell>
          <cell r="AD210">
            <v>2656689.5700000003</v>
          </cell>
          <cell r="AE210">
            <v>2656689.5700000003</v>
          </cell>
        </row>
        <row r="211">
          <cell r="Y211">
            <v>3204736.15</v>
          </cell>
          <cell r="Z211">
            <v>2469979.1733333333</v>
          </cell>
          <cell r="AA211">
            <v>2469979.1733333333</v>
          </cell>
          <cell r="AB211">
            <v>2656689.5700000003</v>
          </cell>
          <cell r="AC211">
            <v>2713271.3158333334</v>
          </cell>
          <cell r="AD211">
            <v>2656689.5700000003</v>
          </cell>
          <cell r="AE211">
            <v>2656689.5700000003</v>
          </cell>
        </row>
        <row r="214"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Y215">
            <v>90965.447820000059</v>
          </cell>
          <cell r="Z215">
            <v>87268.966562916685</v>
          </cell>
          <cell r="AA215">
            <v>90965.447820000059</v>
          </cell>
          <cell r="AB215">
            <v>82248.410474603646</v>
          </cell>
          <cell r="AC215">
            <v>81249.702913108558</v>
          </cell>
          <cell r="AD215">
            <v>83277.83518752789</v>
          </cell>
          <cell r="AE215">
            <v>82291.303170975487</v>
          </cell>
        </row>
        <row r="216">
          <cell r="Y216">
            <v>2390361.5521800001</v>
          </cell>
          <cell r="Z216">
            <v>2298134.54385375</v>
          </cell>
          <cell r="AA216">
            <v>2390361.5521800001</v>
          </cell>
          <cell r="AB216">
            <v>2456997.8293567528</v>
          </cell>
          <cell r="AC216">
            <v>2402490.5987465307</v>
          </cell>
          <cell r="AD216">
            <v>2487749.7219531704</v>
          </cell>
          <cell r="AE216">
            <v>2458279.1582149365</v>
          </cell>
        </row>
        <row r="217"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Y218">
            <v>2481327</v>
          </cell>
          <cell r="Z218">
            <v>2385403.5104166665</v>
          </cell>
          <cell r="AA218">
            <v>2481327</v>
          </cell>
          <cell r="AB218">
            <v>2539246.2398313563</v>
          </cell>
          <cell r="AC218">
            <v>2483740.3016596395</v>
          </cell>
          <cell r="AD218">
            <v>2571027.5571406982</v>
          </cell>
          <cell r="AE218">
            <v>2540570.4613859118</v>
          </cell>
        </row>
        <row r="221"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Y223">
            <v>212685</v>
          </cell>
          <cell r="Z223">
            <v>204463.05208333334</v>
          </cell>
          <cell r="AA223">
            <v>212685</v>
          </cell>
          <cell r="AB223">
            <v>217649.50226976621</v>
          </cell>
          <cell r="AC223">
            <v>212891.85426124025</v>
          </cell>
          <cell r="AD223">
            <v>220373.61298630506</v>
          </cell>
          <cell r="AE223">
            <v>217763.00688295535</v>
          </cell>
        </row>
        <row r="224"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Y225">
            <v>212685</v>
          </cell>
          <cell r="Z225">
            <v>204463.05208333334</v>
          </cell>
          <cell r="AA225">
            <v>212685</v>
          </cell>
          <cell r="AB225">
            <v>217649.50226976621</v>
          </cell>
          <cell r="AC225">
            <v>212891.85426124025</v>
          </cell>
          <cell r="AD225">
            <v>220373.61298630506</v>
          </cell>
          <cell r="AE225">
            <v>217763.00688295535</v>
          </cell>
        </row>
        <row r="228">
          <cell r="Y228">
            <v>-204027.39</v>
          </cell>
          <cell r="Z228">
            <v>-203634.98374999998</v>
          </cell>
          <cell r="AA228">
            <v>-203634.98374999998</v>
          </cell>
          <cell r="AB228">
            <v>-199821.17</v>
          </cell>
          <cell r="AC228">
            <v>0</v>
          </cell>
          <cell r="AD228">
            <v>-199821.17</v>
          </cell>
          <cell r="AE228">
            <v>0</v>
          </cell>
        </row>
        <row r="229">
          <cell r="Y229">
            <v>-5455858.3700000001</v>
          </cell>
          <cell r="Z229">
            <v>-5215329.2679166663</v>
          </cell>
          <cell r="AA229">
            <v>-5215329.2679166663</v>
          </cell>
          <cell r="AB229">
            <v>-5459766.4800000004</v>
          </cell>
          <cell r="AC229">
            <v>-5387464.6195833338</v>
          </cell>
          <cell r="AD229">
            <v>-5459766.4800000004</v>
          </cell>
          <cell r="AE229">
            <v>-5459766.4800000014</v>
          </cell>
        </row>
        <row r="230">
          <cell r="Y230">
            <v>-5659885.7599999998</v>
          </cell>
          <cell r="Z230">
            <v>-5418964.2516666669</v>
          </cell>
          <cell r="AA230">
            <v>-5418964.251666666</v>
          </cell>
          <cell r="AB230">
            <v>-5659587.6500000004</v>
          </cell>
          <cell r="AC230">
            <v>-5590938.0191666661</v>
          </cell>
          <cell r="AD230">
            <v>-5659587.6500000004</v>
          </cell>
          <cell r="AE230">
            <v>-5659587.6499999994</v>
          </cell>
        </row>
        <row r="233">
          <cell r="Y233">
            <v>-1545978.7</v>
          </cell>
          <cell r="Z233">
            <v>-1516184.5054166669</v>
          </cell>
          <cell r="AA233">
            <v>-1545978.7</v>
          </cell>
          <cell r="AB233">
            <v>-1620942.8300651805</v>
          </cell>
          <cell r="AC233">
            <v>-1544011.9941139019</v>
          </cell>
          <cell r="AD233">
            <v>-1565190.406629608</v>
          </cell>
          <cell r="AE233">
            <v>-1474244.2689481254</v>
          </cell>
        </row>
        <row r="234">
          <cell r="Y234">
            <v>-52223273.629999995</v>
          </cell>
          <cell r="Z234">
            <v>-57119801.088749997</v>
          </cell>
          <cell r="AA234">
            <v>-52223273.629999995</v>
          </cell>
          <cell r="AB234">
            <v>-53591789.161934808</v>
          </cell>
          <cell r="AC234">
            <v>-52375663.344235927</v>
          </cell>
          <cell r="AD234">
            <v>-51398475.008370377</v>
          </cell>
          <cell r="AE234">
            <v>-48431690.070029438</v>
          </cell>
        </row>
        <row r="235">
          <cell r="Y235">
            <v>-53769252.329999998</v>
          </cell>
          <cell r="Z235">
            <v>-58635985.594166666</v>
          </cell>
          <cell r="AA235">
            <v>-53769252.329999998</v>
          </cell>
          <cell r="AB235">
            <v>-55212731.991999991</v>
          </cell>
          <cell r="AC235">
            <v>-53919675.338349827</v>
          </cell>
          <cell r="AD235">
            <v>-52963665.414999984</v>
          </cell>
          <cell r="AE235">
            <v>-49905934.33897756</v>
          </cell>
        </row>
        <row r="238">
          <cell r="Y238">
            <v>-146694.97</v>
          </cell>
          <cell r="Z238">
            <v>-53763.480416666658</v>
          </cell>
          <cell r="AA238">
            <v>-53763.480416666658</v>
          </cell>
          <cell r="AB238">
            <v>-159505.69</v>
          </cell>
          <cell r="AC238">
            <v>-112872.27124999999</v>
          </cell>
          <cell r="AD238">
            <v>-159505.69</v>
          </cell>
          <cell r="AE238">
            <v>-159505.68999999997</v>
          </cell>
        </row>
        <row r="239">
          <cell r="Y239">
            <v>-146694.97</v>
          </cell>
          <cell r="Z239">
            <v>-53763.480416666658</v>
          </cell>
          <cell r="AA239">
            <v>-53763.480416666658</v>
          </cell>
          <cell r="AB239">
            <v>-159505.69</v>
          </cell>
          <cell r="AC239">
            <v>-112872.27124999999</v>
          </cell>
          <cell r="AD239">
            <v>-159505.69</v>
          </cell>
          <cell r="AE239">
            <v>-159505.68999999997</v>
          </cell>
        </row>
        <row r="242">
          <cell r="Y242">
            <v>-177889.48</v>
          </cell>
          <cell r="Z242">
            <v>-199062.27541666667</v>
          </cell>
          <cell r="AA242">
            <v>-177889.48</v>
          </cell>
          <cell r="AB242">
            <v>-158815.91244834373</v>
          </cell>
          <cell r="AC242">
            <v>-178150.26848666617</v>
          </cell>
          <cell r="AD242">
            <v>-125777.11973704715</v>
          </cell>
          <cell r="AE242">
            <v>-141550.46304636754</v>
          </cell>
        </row>
        <row r="243">
          <cell r="Y243">
            <v>-67325.428653600044</v>
          </cell>
          <cell r="Z243">
            <v>-72457.032596783349</v>
          </cell>
          <cell r="AA243">
            <v>-67325.428653600044</v>
          </cell>
          <cell r="AB243">
            <v>-54072.105797175616</v>
          </cell>
          <cell r="AC243">
            <v>-60050.502380402388</v>
          </cell>
          <cell r="AD243">
            <v>-42910.235222273448</v>
          </cell>
          <cell r="AE243">
            <v>-48296.454122019954</v>
          </cell>
        </row>
        <row r="244">
          <cell r="Y244">
            <v>-1769156.5313463998</v>
          </cell>
          <cell r="Z244">
            <v>-1929588.4911532167</v>
          </cell>
          <cell r="AA244">
            <v>-1769156.5313463998</v>
          </cell>
          <cell r="AB244">
            <v>-1614644.8948103024</v>
          </cell>
          <cell r="AC244">
            <v>-1776146.6014403729</v>
          </cell>
          <cell r="AD244">
            <v>-1284698.1720981495</v>
          </cell>
          <cell r="AE244">
            <v>-1443512.6198253089</v>
          </cell>
        </row>
        <row r="245">
          <cell r="Y245">
            <v>-16672.96</v>
          </cell>
          <cell r="Z245">
            <v>-18650.453750000004</v>
          </cell>
          <cell r="AA245">
            <v>-16672.96</v>
          </cell>
          <cell r="AB245">
            <v>-14889.086944178111</v>
          </cell>
          <cell r="AC245">
            <v>-16697.011851152754</v>
          </cell>
          <cell r="AD245">
            <v>-11792.472942529941</v>
          </cell>
          <cell r="AE245">
            <v>-13271.032016366606</v>
          </cell>
        </row>
        <row r="246">
          <cell r="Y246">
            <v>-2031044.4</v>
          </cell>
          <cell r="Z246">
            <v>-2219758.2529166667</v>
          </cell>
          <cell r="AA246">
            <v>-2031044.4</v>
          </cell>
          <cell r="AB246">
            <v>-1842422</v>
          </cell>
          <cell r="AC246">
            <v>-2031044.3841585941</v>
          </cell>
          <cell r="AD246">
            <v>-1465178</v>
          </cell>
          <cell r="AE246">
            <v>-1646630.5690100631</v>
          </cell>
        </row>
        <row r="249">
          <cell r="Y249">
            <v>-3355343.88</v>
          </cell>
          <cell r="Z249">
            <v>-3700087.1037500002</v>
          </cell>
          <cell r="AA249">
            <v>-3355343.88</v>
          </cell>
          <cell r="AB249">
            <v>-2881487.0713224048</v>
          </cell>
          <cell r="AC249">
            <v>-3346203.1721885833</v>
          </cell>
          <cell r="AD249">
            <v>-2927186.4846884809</v>
          </cell>
          <cell r="AE249">
            <v>-2920372.4488877091</v>
          </cell>
        </row>
        <row r="250">
          <cell r="Y250">
            <v>-5405018.0379702039</v>
          </cell>
          <cell r="Z250">
            <v>-4871783.924697875</v>
          </cell>
          <cell r="AA250">
            <v>-5405018.0379702039</v>
          </cell>
          <cell r="AB250">
            <v>-4914396.8698105328</v>
          </cell>
          <cell r="AC250">
            <v>-4898936.682960025</v>
          </cell>
          <cell r="AD250">
            <v>-4977234.7158620311</v>
          </cell>
          <cell r="AE250">
            <v>-4970799.8354361607</v>
          </cell>
        </row>
        <row r="251">
          <cell r="Y251">
            <v>-142031371.43202978</v>
          </cell>
          <cell r="Z251">
            <v>-128540335.2182188</v>
          </cell>
          <cell r="AA251">
            <v>-142031371.43202978</v>
          </cell>
          <cell r="AB251">
            <v>-146663489.9635902</v>
          </cell>
          <cell r="AC251">
            <v>-144832280.61538237</v>
          </cell>
          <cell r="AD251">
            <v>-148484576.52183765</v>
          </cell>
          <cell r="AE251">
            <v>-148323393.15216836</v>
          </cell>
        </row>
        <row r="252">
          <cell r="Y252">
            <v>696372.34</v>
          </cell>
          <cell r="Z252">
            <v>248242.46</v>
          </cell>
          <cell r="AA252">
            <v>696372.34</v>
          </cell>
          <cell r="AB252">
            <v>860480.62674221606</v>
          </cell>
          <cell r="AC252">
            <v>666243.62456447503</v>
          </cell>
          <cell r="AD252">
            <v>867653.95927611634</v>
          </cell>
          <cell r="AE252">
            <v>867976.31224145042</v>
          </cell>
        </row>
        <row r="253">
          <cell r="Y253">
            <v>-150095361.00999999</v>
          </cell>
          <cell r="Z253">
            <v>-136863963.78666666</v>
          </cell>
          <cell r="AA253">
            <v>-150095361.00999999</v>
          </cell>
          <cell r="AB253">
            <v>-153598893.27798092</v>
          </cell>
          <cell r="AC253">
            <v>-152411176.84596652</v>
          </cell>
          <cell r="AD253">
            <v>-155521343.76311204</v>
          </cell>
          <cell r="AE253">
            <v>-155346589.12425077</v>
          </cell>
        </row>
        <row r="256">
          <cell r="Y256">
            <v>-1243678.56</v>
          </cell>
          <cell r="Z256">
            <v>-1253504.5212500002</v>
          </cell>
          <cell r="AA256">
            <v>-1243678.56</v>
          </cell>
          <cell r="AB256">
            <v>-1132392.5770419035</v>
          </cell>
          <cell r="AC256">
            <v>-1235352.5800085079</v>
          </cell>
          <cell r="AD256">
            <v>-1148770.5619416765</v>
          </cell>
          <cell r="AE256">
            <v>-1146595.4690209299</v>
          </cell>
        </row>
        <row r="257"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Y258">
            <v>-12318323.58</v>
          </cell>
          <cell r="Z258">
            <v>-11171015.44375</v>
          </cell>
          <cell r="AA258">
            <v>-12318323.58</v>
          </cell>
          <cell r="AB258">
            <v>-12735411.851082681</v>
          </cell>
          <cell r="AC258">
            <v>-12531271.868069286</v>
          </cell>
          <cell r="AD258">
            <v>-12892773.036002627</v>
          </cell>
          <cell r="AE258">
            <v>-12878190.050760115</v>
          </cell>
        </row>
        <row r="259">
          <cell r="Y259">
            <v>95392.84</v>
          </cell>
          <cell r="Z259">
            <v>88932.090833333321</v>
          </cell>
          <cell r="AA259">
            <v>95392.84</v>
          </cell>
          <cell r="AB259">
            <v>86856.964004385489</v>
          </cell>
          <cell r="AC259">
            <v>94754.219296293697</v>
          </cell>
          <cell r="AD259">
            <v>88113.190929344681</v>
          </cell>
          <cell r="AE259">
            <v>87946.35658995244</v>
          </cell>
        </row>
        <row r="260">
          <cell r="Y260">
            <v>-13466609.300000001</v>
          </cell>
          <cell r="Z260">
            <v>-12335587.874166667</v>
          </cell>
          <cell r="AA260">
            <v>-13466609.300000001</v>
          </cell>
          <cell r="AB260">
            <v>-13780947.464120198</v>
          </cell>
          <cell r="AC260">
            <v>-13671870.228781501</v>
          </cell>
          <cell r="AD260">
            <v>-13953430.407014959</v>
          </cell>
          <cell r="AE260">
            <v>-13936839.163191091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7">
          <cell r="Y267">
            <v>19870335.200000003</v>
          </cell>
          <cell r="Z267">
            <v>38694066.14958334</v>
          </cell>
          <cell r="AA267">
            <v>19870335.200000003</v>
          </cell>
          <cell r="AB267">
            <v>39674024.489187352</v>
          </cell>
          <cell r="AC267">
            <v>39087014.029316254</v>
          </cell>
          <cell r="AD267">
            <v>39644985.883632801</v>
          </cell>
          <cell r="AE267">
            <v>39638201.669045001</v>
          </cell>
        </row>
        <row r="268">
          <cell r="Y268">
            <v>-6600986.4101561848</v>
          </cell>
          <cell r="Z268">
            <v>-6110821.226581282</v>
          </cell>
          <cell r="AA268">
            <v>-6665021.449236677</v>
          </cell>
          <cell r="AB268">
            <v>-6224930.2228256799</v>
          </cell>
          <cell r="AC268">
            <v>-5931573.560218459</v>
          </cell>
          <cell r="AD268">
            <v>-6219824.3501537796</v>
          </cell>
          <cell r="AE268">
            <v>-5928994.9129627254</v>
          </cell>
        </row>
        <row r="269">
          <cell r="Y269">
            <v>-195799302.29984382</v>
          </cell>
          <cell r="Z269">
            <v>-187947946.03883538</v>
          </cell>
          <cell r="AA269">
            <v>-197428882.01409665</v>
          </cell>
          <cell r="AB269">
            <v>-203398062.94216409</v>
          </cell>
          <cell r="AC269">
            <v>-200059310.94910961</v>
          </cell>
          <cell r="AD269">
            <v>-202819773.80574194</v>
          </cell>
          <cell r="AE269">
            <v>-199868118.13005796</v>
          </cell>
        </row>
        <row r="270">
          <cell r="Y270">
            <v>3833133.3999999994</v>
          </cell>
          <cell r="Z270">
            <v>2734739.79</v>
          </cell>
          <cell r="AA270">
            <v>3191307.9129166664</v>
          </cell>
          <cell r="AB270">
            <v>3429632.3838024233</v>
          </cell>
          <cell r="AC270">
            <v>3344699.8765929495</v>
          </cell>
          <cell r="AD270">
            <v>3441158.557262932</v>
          </cell>
          <cell r="AE270">
            <v>3439835.5168150365</v>
          </cell>
        </row>
        <row r="273">
          <cell r="Y273">
            <v>-178696820.10999995</v>
          </cell>
          <cell r="Z273">
            <v>-152629961.32583329</v>
          </cell>
          <cell r="AA273">
            <v>-181032260.35041666</v>
          </cell>
          <cell r="AB273">
            <v>-166519336.292</v>
          </cell>
          <cell r="AC273">
            <v>-163762644.0030022</v>
          </cell>
          <cell r="AD273">
            <v>-165953453.715</v>
          </cell>
          <cell r="AE273">
            <v>-162918897.02716058</v>
          </cell>
        </row>
        <row r="276">
          <cell r="Y276">
            <v>30560950.659999993</v>
          </cell>
          <cell r="Z276">
            <v>49872127.098333329</v>
          </cell>
          <cell r="AA276">
            <v>30560950.659999993</v>
          </cell>
          <cell r="AB276">
            <v>49747578.493633382</v>
          </cell>
          <cell r="AC276">
            <v>49848316.895638943</v>
          </cell>
          <cell r="AD276">
            <v>45857569.876945011</v>
          </cell>
          <cell r="AE276">
            <v>47811078.501647301</v>
          </cell>
        </row>
        <row r="277">
          <cell r="Y277">
            <v>18599358.299843818</v>
          </cell>
          <cell r="Z277">
            <v>18206869.131335389</v>
          </cell>
          <cell r="AA277">
            <v>18535323.260763329</v>
          </cell>
          <cell r="AB277">
            <v>19931488.746897094</v>
          </cell>
          <cell r="AC277">
            <v>19084686.37173342</v>
          </cell>
          <cell r="AD277">
            <v>21693007.094417281</v>
          </cell>
          <cell r="AE277">
            <v>20504361.091545284</v>
          </cell>
        </row>
        <row r="278">
          <cell r="Y278">
            <v>696004062.56015623</v>
          </cell>
          <cell r="Z278">
            <v>684029823.37074792</v>
          </cell>
          <cell r="AA278">
            <v>694374482.8459034</v>
          </cell>
          <cell r="AB278">
            <v>724735032.9245559</v>
          </cell>
          <cell r="AC278">
            <v>697073155.89646912</v>
          </cell>
          <cell r="AD278">
            <v>787301617.60210669</v>
          </cell>
          <cell r="AE278">
            <v>741687088.13973463</v>
          </cell>
        </row>
        <row r="279">
          <cell r="Y279">
            <v>53404038.459999986</v>
          </cell>
          <cell r="Z279">
            <v>49969554.730833329</v>
          </cell>
          <cell r="AA279">
            <v>52762212.972916655</v>
          </cell>
          <cell r="AB279">
            <v>55743963.544911034</v>
          </cell>
          <cell r="AC279">
            <v>52725979.720935278</v>
          </cell>
          <cell r="AD279">
            <v>52604522.808677234</v>
          </cell>
          <cell r="AE279">
            <v>54585441.199594311</v>
          </cell>
        </row>
        <row r="282">
          <cell r="Y282">
            <v>798568409.98000002</v>
          </cell>
          <cell r="Z282">
            <v>802078374.33124995</v>
          </cell>
          <cell r="AA282">
            <v>796232969.73958325</v>
          </cell>
          <cell r="AB282">
            <v>850158063.70999742</v>
          </cell>
          <cell r="AC282">
            <v>818528665.48519337</v>
          </cell>
          <cell r="AD282">
            <v>907456717.38214612</v>
          </cell>
          <cell r="AE282">
            <v>864388147.76252151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6">
          <cell r="F6" t="str">
            <v>QGC ACC AD JUN 09</v>
          </cell>
          <cell r="G6" t="str">
            <v>QGC ACC ADJ Dec 09</v>
          </cell>
          <cell r="H6" t="str">
            <v>QGC ACC ADJ Dec 2010</v>
          </cell>
          <cell r="J6" t="str">
            <v>QGC ACC ADJ Dec 2010</v>
          </cell>
        </row>
        <row r="9">
          <cell r="F9">
            <v>304929.02999999997</v>
          </cell>
          <cell r="H9">
            <v>0</v>
          </cell>
          <cell r="J9">
            <v>0</v>
          </cell>
        </row>
        <row r="14">
          <cell r="F14">
            <v>304929.02999999997</v>
          </cell>
          <cell r="G14">
            <v>183340.57664999997</v>
          </cell>
          <cell r="H14">
            <v>181507.17088349996</v>
          </cell>
          <cell r="J14">
            <v>181507.17088349996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304929.02999999997</v>
          </cell>
          <cell r="G16">
            <v>304929.02999999997</v>
          </cell>
          <cell r="H16">
            <v>304929.02999999997</v>
          </cell>
          <cell r="J16">
            <v>304929.02999999997</v>
          </cell>
        </row>
      </sheetData>
      <sheetData sheetId="23" refreshError="1"/>
      <sheetData sheetId="24">
        <row r="6">
          <cell r="F6" t="str">
            <v>QGC Expense Jun 09</v>
          </cell>
          <cell r="G6" t="str">
            <v>QGC Expense Dec 09</v>
          </cell>
          <cell r="H6" t="str">
            <v>QGC Expense Dec 2010</v>
          </cell>
          <cell r="K6" t="str">
            <v>QGC Expense Dec 2010</v>
          </cell>
        </row>
        <row r="9">
          <cell r="K9" t="str">
            <v>Adjustment</v>
          </cell>
        </row>
        <row r="16">
          <cell r="F16">
            <v>44247906.197276406</v>
          </cell>
          <cell r="G16">
            <v>44247906.197276406</v>
          </cell>
          <cell r="H16">
            <v>44247906.197276406</v>
          </cell>
          <cell r="K16">
            <v>44247906.197276406</v>
          </cell>
        </row>
        <row r="17">
          <cell r="F17">
            <v>1573144.2427236012</v>
          </cell>
          <cell r="G17">
            <v>1573144.2427236012</v>
          </cell>
          <cell r="H17">
            <v>1573144.2427236012</v>
          </cell>
          <cell r="K17">
            <v>1573144.2427236012</v>
          </cell>
        </row>
        <row r="18">
          <cell r="F18">
            <v>45821050.440000005</v>
          </cell>
          <cell r="G18">
            <v>45821050.440000005</v>
          </cell>
          <cell r="H18">
            <v>45821050.440000005</v>
          </cell>
          <cell r="K18">
            <v>45821050.440000005</v>
          </cell>
        </row>
        <row r="19">
          <cell r="K19">
            <v>0</v>
          </cell>
        </row>
        <row r="20">
          <cell r="K20">
            <v>0</v>
          </cell>
        </row>
        <row r="21">
          <cell r="F21">
            <v>255391.96999999997</v>
          </cell>
          <cell r="G21">
            <v>255391.96999999997</v>
          </cell>
          <cell r="H21">
            <v>255391.96999999997</v>
          </cell>
          <cell r="K21">
            <v>255391.96999999997</v>
          </cell>
        </row>
        <row r="22">
          <cell r="F22">
            <v>0</v>
          </cell>
          <cell r="G22">
            <v>0</v>
          </cell>
          <cell r="H22">
            <v>0</v>
          </cell>
          <cell r="K22">
            <v>0</v>
          </cell>
        </row>
        <row r="23">
          <cell r="F23">
            <v>255391.96999999997</v>
          </cell>
          <cell r="G23">
            <v>255391.96999999997</v>
          </cell>
          <cell r="H23">
            <v>255391.96999999997</v>
          </cell>
          <cell r="K23">
            <v>255391.96999999997</v>
          </cell>
        </row>
        <row r="24">
          <cell r="K24">
            <v>0</v>
          </cell>
        </row>
        <row r="25">
          <cell r="K25">
            <v>0</v>
          </cell>
        </row>
        <row r="26">
          <cell r="F26">
            <v>23451595.489999995</v>
          </cell>
          <cell r="G26">
            <v>23451595.489999995</v>
          </cell>
          <cell r="H26">
            <v>23451595.489999995</v>
          </cell>
          <cell r="K26">
            <v>23451595.489999995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</row>
        <row r="28">
          <cell r="F28">
            <v>23451595.489999995</v>
          </cell>
          <cell r="G28">
            <v>23451595.489999995</v>
          </cell>
          <cell r="H28">
            <v>23451595.489999995</v>
          </cell>
          <cell r="K28">
            <v>23451595.489999995</v>
          </cell>
        </row>
        <row r="29">
          <cell r="K29">
            <v>0</v>
          </cell>
        </row>
        <row r="30"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F38">
            <v>360829.18670360005</v>
          </cell>
          <cell r="G38">
            <v>360829.18670360005</v>
          </cell>
          <cell r="H38">
            <v>360829.18670360005</v>
          </cell>
          <cell r="K38">
            <v>360829.18670360005</v>
          </cell>
        </row>
        <row r="39">
          <cell r="F39">
            <v>12421.183296400013</v>
          </cell>
          <cell r="G39">
            <v>12421.183296400013</v>
          </cell>
          <cell r="H39">
            <v>12421.183296400013</v>
          </cell>
          <cell r="K39">
            <v>12421.183296400013</v>
          </cell>
        </row>
        <row r="40">
          <cell r="F40">
            <v>373250.37000000005</v>
          </cell>
          <cell r="G40">
            <v>373250.37000000005</v>
          </cell>
          <cell r="H40">
            <v>373250.37000000005</v>
          </cell>
          <cell r="K40">
            <v>373250.37000000005</v>
          </cell>
        </row>
        <row r="41">
          <cell r="K41">
            <v>0</v>
          </cell>
        </row>
        <row r="42"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F53">
            <v>181642498.23711202</v>
          </cell>
          <cell r="G53">
            <v>181642498.23711202</v>
          </cell>
          <cell r="H53">
            <v>181642498.23711202</v>
          </cell>
          <cell r="K53">
            <v>181642498.23711202</v>
          </cell>
        </row>
        <row r="54">
          <cell r="F54">
            <v>6899237.4228879996</v>
          </cell>
          <cell r="G54">
            <v>6899237.4228879996</v>
          </cell>
          <cell r="H54">
            <v>6899237.4228879996</v>
          </cell>
          <cell r="K54">
            <v>6899237.4228879996</v>
          </cell>
        </row>
        <row r="55">
          <cell r="F55">
            <v>188541735.66000003</v>
          </cell>
          <cell r="G55">
            <v>188541735.66000003</v>
          </cell>
          <cell r="H55">
            <v>188541735.66000003</v>
          </cell>
          <cell r="K55">
            <v>188541735.66000003</v>
          </cell>
        </row>
        <row r="56">
          <cell r="K56">
            <v>0</v>
          </cell>
        </row>
        <row r="57"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F63">
            <v>27953388.859793697</v>
          </cell>
          <cell r="G63">
            <v>27953388.859793697</v>
          </cell>
          <cell r="H63">
            <v>27953388.859793697</v>
          </cell>
          <cell r="K63">
            <v>27953388.859793697</v>
          </cell>
        </row>
        <row r="64">
          <cell r="F64">
            <v>1082025.0802063011</v>
          </cell>
          <cell r="G64">
            <v>1082025.0802063011</v>
          </cell>
          <cell r="H64">
            <v>1082025.0802063011</v>
          </cell>
          <cell r="K64">
            <v>1082025.0802063011</v>
          </cell>
        </row>
        <row r="65">
          <cell r="F65">
            <v>29035413.939999998</v>
          </cell>
          <cell r="G65">
            <v>29035413.939999998</v>
          </cell>
          <cell r="H65">
            <v>29035413.939999998</v>
          </cell>
          <cell r="K65">
            <v>29035413.939999998</v>
          </cell>
        </row>
        <row r="66">
          <cell r="K66">
            <v>0</v>
          </cell>
        </row>
        <row r="67"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F73">
            <v>104303341.9616895</v>
          </cell>
          <cell r="G73">
            <v>104303341.9616895</v>
          </cell>
          <cell r="H73">
            <v>104303341.9616895</v>
          </cell>
          <cell r="K73">
            <v>104303341.9616895</v>
          </cell>
        </row>
        <row r="74">
          <cell r="F74">
            <v>3799078.0383105073</v>
          </cell>
          <cell r="G74">
            <v>3799078.0383105073</v>
          </cell>
          <cell r="H74">
            <v>3799078.0383105073</v>
          </cell>
          <cell r="K74">
            <v>3799078.0383105073</v>
          </cell>
        </row>
        <row r="75">
          <cell r="F75">
            <v>108102420.00000001</v>
          </cell>
          <cell r="G75">
            <v>108102420.00000001</v>
          </cell>
          <cell r="H75">
            <v>108102420.00000001</v>
          </cell>
          <cell r="K75">
            <v>108102420.00000001</v>
          </cell>
        </row>
        <row r="76">
          <cell r="K76">
            <v>0</v>
          </cell>
        </row>
        <row r="77"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F83">
            <v>81920088.905658394</v>
          </cell>
          <cell r="G83">
            <v>81920088.905658394</v>
          </cell>
          <cell r="H83">
            <v>81920088.905658394</v>
          </cell>
          <cell r="K83">
            <v>81920088.905658394</v>
          </cell>
        </row>
        <row r="84">
          <cell r="F84">
            <v>3118313.5543416026</v>
          </cell>
          <cell r="G84">
            <v>3118313.5543416026</v>
          </cell>
          <cell r="H84">
            <v>3118313.5543416026</v>
          </cell>
          <cell r="K84">
            <v>3118313.5543416026</v>
          </cell>
        </row>
        <row r="85">
          <cell r="F85">
            <v>85038402.459999993</v>
          </cell>
          <cell r="G85">
            <v>85038402.459999993</v>
          </cell>
          <cell r="H85">
            <v>85038402.459999993</v>
          </cell>
          <cell r="K85">
            <v>85038402.459999993</v>
          </cell>
        </row>
        <row r="86">
          <cell r="K86">
            <v>0</v>
          </cell>
        </row>
        <row r="87">
          <cell r="K87">
            <v>0</v>
          </cell>
        </row>
        <row r="88">
          <cell r="F88">
            <v>-72908804.189153492</v>
          </cell>
          <cell r="G88">
            <v>-72908804.189153492</v>
          </cell>
          <cell r="H88">
            <v>-72908804.189153492</v>
          </cell>
          <cell r="K88">
            <v>-72908804.189153492</v>
          </cell>
        </row>
        <row r="89">
          <cell r="F89">
            <v>-2542530.4508465007</v>
          </cell>
          <cell r="G89">
            <v>-2542530.4508465007</v>
          </cell>
          <cell r="H89">
            <v>-2542530.4508465007</v>
          </cell>
          <cell r="K89">
            <v>-2542530.4508465007</v>
          </cell>
        </row>
        <row r="90">
          <cell r="F90">
            <v>-75451334.639999986</v>
          </cell>
          <cell r="G90">
            <v>-75451334.639999986</v>
          </cell>
          <cell r="H90">
            <v>-75451334.639999986</v>
          </cell>
          <cell r="K90">
            <v>-75451334.639999986</v>
          </cell>
        </row>
        <row r="91">
          <cell r="K91">
            <v>0</v>
          </cell>
        </row>
        <row r="92">
          <cell r="K92">
            <v>0</v>
          </cell>
        </row>
        <row r="93">
          <cell r="F93">
            <v>4791237.8675300004</v>
          </cell>
          <cell r="G93">
            <v>4791237.8675300004</v>
          </cell>
          <cell r="H93">
            <v>4791237.8675300004</v>
          </cell>
          <cell r="K93">
            <v>4791237.8675300004</v>
          </cell>
        </row>
        <row r="94">
          <cell r="F94">
            <v>176833.13247000007</v>
          </cell>
          <cell r="G94">
            <v>176833.13247000007</v>
          </cell>
          <cell r="H94">
            <v>176833.13247000007</v>
          </cell>
          <cell r="K94">
            <v>176833.13247000007</v>
          </cell>
        </row>
        <row r="95">
          <cell r="F95">
            <v>4968071</v>
          </cell>
          <cell r="G95">
            <v>4968071</v>
          </cell>
          <cell r="H95">
            <v>4968071</v>
          </cell>
          <cell r="K95">
            <v>4968071</v>
          </cell>
        </row>
        <row r="96">
          <cell r="K96">
            <v>0</v>
          </cell>
        </row>
        <row r="97">
          <cell r="K97">
            <v>0</v>
          </cell>
        </row>
        <row r="98">
          <cell r="F98">
            <v>230328108.36004227</v>
          </cell>
          <cell r="G98">
            <v>230328108.36004227</v>
          </cell>
          <cell r="H98">
            <v>230328108.36004227</v>
          </cell>
          <cell r="K98">
            <v>230328108.36004227</v>
          </cell>
        </row>
        <row r="99">
          <cell r="F99">
            <v>8449469.3899577036</v>
          </cell>
          <cell r="G99">
            <v>8449469.3899577036</v>
          </cell>
          <cell r="H99">
            <v>8449469.3899577036</v>
          </cell>
          <cell r="K99">
            <v>8449469.3899577036</v>
          </cell>
        </row>
        <row r="100">
          <cell r="F100">
            <v>238777577.74999997</v>
          </cell>
          <cell r="G100">
            <v>238777577.74999997</v>
          </cell>
          <cell r="H100">
            <v>238777577.74999997</v>
          </cell>
          <cell r="K100">
            <v>238777577.74999997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F113">
            <v>58918155.549800798</v>
          </cell>
          <cell r="G113">
            <v>58918155.549800798</v>
          </cell>
          <cell r="H113">
            <v>58918155.549800798</v>
          </cell>
          <cell r="K113">
            <v>58918155.549800798</v>
          </cell>
        </row>
        <row r="114">
          <cell r="F114">
            <v>2169464.3901992012</v>
          </cell>
          <cell r="G114">
            <v>2169464.3901992012</v>
          </cell>
          <cell r="H114">
            <v>2169464.3901992012</v>
          </cell>
          <cell r="K114">
            <v>2169464.3901992012</v>
          </cell>
        </row>
        <row r="115">
          <cell r="F115">
            <v>61087619.939999998</v>
          </cell>
          <cell r="G115">
            <v>61087619.939999998</v>
          </cell>
          <cell r="H115">
            <v>61087619.939999998</v>
          </cell>
          <cell r="K115">
            <v>61087619.939999998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K123">
            <v>0</v>
          </cell>
        </row>
        <row r="124">
          <cell r="F124">
            <v>685263738.39645314</v>
          </cell>
          <cell r="G124">
            <v>685263738.39645314</v>
          </cell>
          <cell r="H124">
            <v>685263738.39645314</v>
          </cell>
          <cell r="K124">
            <v>685263738.39645314</v>
          </cell>
        </row>
        <row r="125">
          <cell r="F125">
            <v>0</v>
          </cell>
          <cell r="G125">
            <v>0</v>
          </cell>
          <cell r="H125">
            <v>0</v>
          </cell>
          <cell r="K125">
            <v>0</v>
          </cell>
        </row>
        <row r="126">
          <cell r="F126">
            <v>24737455.983546816</v>
          </cell>
          <cell r="G126">
            <v>24737455.983546816</v>
          </cell>
          <cell r="H126">
            <v>24737455.983546816</v>
          </cell>
          <cell r="K126">
            <v>24737455.983546816</v>
          </cell>
        </row>
        <row r="127">
          <cell r="F127">
            <v>4560461.8246346712</v>
          </cell>
          <cell r="G127">
            <v>4560461.8246346712</v>
          </cell>
          <cell r="H127">
            <v>4560461.8246346712</v>
          </cell>
          <cell r="K127">
            <v>4560461.8246346712</v>
          </cell>
        </row>
        <row r="128">
          <cell r="F128">
            <v>1050.5991945825517</v>
          </cell>
          <cell r="G128">
            <v>1050.5991945825517</v>
          </cell>
          <cell r="H128">
            <v>1050.5991945825517</v>
          </cell>
          <cell r="K128">
            <v>1050.5991945825517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F131">
            <v>714562706.80382907</v>
          </cell>
          <cell r="G131">
            <v>714562706.80382907</v>
          </cell>
          <cell r="H131">
            <v>714562706.80382907</v>
          </cell>
          <cell r="K131">
            <v>714562706.80382907</v>
          </cell>
        </row>
        <row r="132">
          <cell r="F132">
            <v>710001194.38</v>
          </cell>
          <cell r="G132">
            <v>710001194.38</v>
          </cell>
          <cell r="H132">
            <v>710001194.38</v>
          </cell>
          <cell r="K132">
            <v>710001194.38</v>
          </cell>
        </row>
        <row r="133">
          <cell r="K133">
            <v>0</v>
          </cell>
        </row>
        <row r="138">
          <cell r="F138">
            <v>-317087</v>
          </cell>
          <cell r="G138">
            <v>-257617.236</v>
          </cell>
          <cell r="H138">
            <v>-269467.62885600002</v>
          </cell>
          <cell r="K138">
            <v>-269467.62885600002</v>
          </cell>
        </row>
        <row r="139">
          <cell r="F139">
            <v>-1622188.28</v>
          </cell>
          <cell r="G139">
            <v>-1289605.9035799999</v>
          </cell>
          <cell r="H139">
            <v>-1348927.7751446804</v>
          </cell>
          <cell r="K139">
            <v>-1348927.7751446804</v>
          </cell>
        </row>
        <row r="140">
          <cell r="K140">
            <v>0</v>
          </cell>
        </row>
        <row r="141">
          <cell r="F141">
            <v>-1939275.28</v>
          </cell>
          <cell r="G141">
            <v>-1547223.1395799997</v>
          </cell>
          <cell r="H141">
            <v>-1618395.4040006802</v>
          </cell>
          <cell r="K141">
            <v>-1618395.4040006802</v>
          </cell>
        </row>
        <row r="146">
          <cell r="F146">
            <v>8857991.0200000014</v>
          </cell>
          <cell r="G146">
            <v>10670175.154476268</v>
          </cell>
          <cell r="H146">
            <v>11168288.290429443</v>
          </cell>
          <cell r="K146">
            <v>11168288.290429443</v>
          </cell>
        </row>
        <row r="147">
          <cell r="F147">
            <v>410950.18</v>
          </cell>
          <cell r="G147">
            <v>549061.0311645905</v>
          </cell>
          <cell r="H147">
            <v>570353.71284363</v>
          </cell>
          <cell r="K147">
            <v>570353.71284363</v>
          </cell>
        </row>
        <row r="148">
          <cell r="F148">
            <v>9268941.2000000011</v>
          </cell>
          <cell r="G148">
            <v>11219236.185640858</v>
          </cell>
          <cell r="H148">
            <v>11738642.003273074</v>
          </cell>
          <cell r="K148">
            <v>11738642.003273074</v>
          </cell>
        </row>
        <row r="151">
          <cell r="F151">
            <v>1785544.64</v>
          </cell>
          <cell r="G151">
            <v>1560234.9691966788</v>
          </cell>
          <cell r="H151">
            <v>1643473.4291149434</v>
          </cell>
          <cell r="K151">
            <v>1643473.4291149434</v>
          </cell>
        </row>
        <row r="152">
          <cell r="F152">
            <v>59469.250000000007</v>
          </cell>
          <cell r="G152">
            <v>58341.528759999994</v>
          </cell>
          <cell r="H152">
            <v>59450.017806439995</v>
          </cell>
          <cell r="K152">
            <v>59450.017806439995</v>
          </cell>
        </row>
        <row r="153">
          <cell r="F153">
            <v>1845013.89</v>
          </cell>
          <cell r="G153">
            <v>1618576.4979566787</v>
          </cell>
          <cell r="H153">
            <v>1702923.4469213833</v>
          </cell>
          <cell r="K153">
            <v>1702923.4469213833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4893.7500000000009</v>
          </cell>
          <cell r="G157">
            <v>6617.2695999999996</v>
          </cell>
          <cell r="H157">
            <v>6829.022227200001</v>
          </cell>
          <cell r="K157">
            <v>6829.022227200001</v>
          </cell>
        </row>
        <row r="158">
          <cell r="F158">
            <v>4893.7500000000009</v>
          </cell>
          <cell r="G158">
            <v>6617.2695999999996</v>
          </cell>
          <cell r="H158">
            <v>6829.022227200001</v>
          </cell>
          <cell r="K158">
            <v>6829.022227200001</v>
          </cell>
        </row>
        <row r="161">
          <cell r="F161">
            <v>316426</v>
          </cell>
          <cell r="G161">
            <v>257152.859</v>
          </cell>
          <cell r="H161">
            <v>268981.89051399997</v>
          </cell>
          <cell r="K161">
            <v>268981.89051399997</v>
          </cell>
        </row>
        <row r="162">
          <cell r="F162">
            <v>576</v>
          </cell>
          <cell r="G162">
            <v>510.33</v>
          </cell>
          <cell r="H162">
            <v>533.80517999999995</v>
          </cell>
          <cell r="K162">
            <v>533.80517999999995</v>
          </cell>
        </row>
        <row r="163">
          <cell r="F163">
            <v>317002</v>
          </cell>
          <cell r="G163">
            <v>257663.18899999998</v>
          </cell>
          <cell r="H163">
            <v>269515.69569399999</v>
          </cell>
          <cell r="K163">
            <v>269515.69569399999</v>
          </cell>
        </row>
        <row r="166">
          <cell r="F166">
            <v>6243932.6800000006</v>
          </cell>
          <cell r="G166">
            <v>6735673.990300593</v>
          </cell>
          <cell r="H166">
            <v>7025382.3890472371</v>
          </cell>
          <cell r="K166">
            <v>7025382.3890472371</v>
          </cell>
        </row>
        <row r="167">
          <cell r="F167">
            <v>188853.14</v>
          </cell>
          <cell r="G167">
            <v>317285.60363342776</v>
          </cell>
          <cell r="H167">
            <v>331540.29881350236</v>
          </cell>
          <cell r="K167">
            <v>331540.29881350236</v>
          </cell>
        </row>
        <row r="168">
          <cell r="F168">
            <v>6432785.8200000003</v>
          </cell>
          <cell r="G168">
            <v>7052959.593934021</v>
          </cell>
          <cell r="H168">
            <v>7356922.6878607394</v>
          </cell>
          <cell r="K168">
            <v>7356922.6878607394</v>
          </cell>
        </row>
        <row r="171">
          <cell r="F171">
            <v>2490850.4</v>
          </cell>
          <cell r="G171">
            <v>2559079.5442864299</v>
          </cell>
          <cell r="H171">
            <v>2683648.9870182774</v>
          </cell>
          <cell r="K171">
            <v>2683648.9870182774</v>
          </cell>
        </row>
        <row r="172">
          <cell r="F172">
            <v>44008.399999999994</v>
          </cell>
          <cell r="G172">
            <v>68318.475200000001</v>
          </cell>
          <cell r="H172">
            <v>69817.979967824649</v>
          </cell>
          <cell r="K172">
            <v>69817.979967824649</v>
          </cell>
        </row>
        <row r="173">
          <cell r="F173">
            <v>2534858.7999999998</v>
          </cell>
          <cell r="G173">
            <v>2627398.0194864301</v>
          </cell>
          <cell r="H173">
            <v>2753466.9669861021</v>
          </cell>
          <cell r="K173">
            <v>2753466.9669861021</v>
          </cell>
        </row>
        <row r="176">
          <cell r="F176">
            <v>1152031.28</v>
          </cell>
          <cell r="G176">
            <v>2797484.1246678201</v>
          </cell>
          <cell r="H176">
            <v>2960849.3587649828</v>
          </cell>
          <cell r="K176">
            <v>2960849.3587649828</v>
          </cell>
        </row>
        <row r="177">
          <cell r="F177">
            <v>47836.61</v>
          </cell>
          <cell r="G177">
            <v>129301.42653314836</v>
          </cell>
          <cell r="H177">
            <v>128309.23564128141</v>
          </cell>
          <cell r="K177">
            <v>128309.23564128141</v>
          </cell>
        </row>
        <row r="178">
          <cell r="F178">
            <v>1199867.8900000001</v>
          </cell>
          <cell r="G178">
            <v>2926785.5512009682</v>
          </cell>
          <cell r="H178">
            <v>3089158.5944062644</v>
          </cell>
          <cell r="K178">
            <v>3089158.5944062644</v>
          </cell>
        </row>
        <row r="181">
          <cell r="F181">
            <v>688117.9</v>
          </cell>
          <cell r="G181">
            <v>1670035.0704088155</v>
          </cell>
          <cell r="H181">
            <v>1758547.1919609061</v>
          </cell>
          <cell r="K181">
            <v>1758547.1919609061</v>
          </cell>
        </row>
        <row r="182">
          <cell r="F182">
            <v>53656.4</v>
          </cell>
          <cell r="G182">
            <v>106735.5483709269</v>
          </cell>
          <cell r="H182">
            <v>112038.49638285149</v>
          </cell>
          <cell r="K182">
            <v>112038.49638285149</v>
          </cell>
        </row>
        <row r="183">
          <cell r="F183">
            <v>741774.3</v>
          </cell>
          <cell r="G183">
            <v>1776770.6187797424</v>
          </cell>
          <cell r="H183">
            <v>1870585.6883437575</v>
          </cell>
          <cell r="K183">
            <v>1870585.6883437575</v>
          </cell>
        </row>
        <row r="186">
          <cell r="F186">
            <v>6811755.6999999993</v>
          </cell>
          <cell r="G186">
            <v>5739679.8477889132</v>
          </cell>
          <cell r="H186">
            <v>6112439.5009127166</v>
          </cell>
          <cell r="K186">
            <v>6112439.5009127166</v>
          </cell>
        </row>
        <row r="187">
          <cell r="F187">
            <v>541195.45000000007</v>
          </cell>
          <cell r="G187">
            <v>346014.59832230979</v>
          </cell>
          <cell r="H187">
            <v>360341.16159093002</v>
          </cell>
          <cell r="K187">
            <v>360341.16159093002</v>
          </cell>
        </row>
        <row r="188">
          <cell r="F188">
            <v>7352951.1499999994</v>
          </cell>
          <cell r="G188">
            <v>6085694.4461112227</v>
          </cell>
          <cell r="H188">
            <v>6472780.6625036467</v>
          </cell>
          <cell r="K188">
            <v>6472780.6625036467</v>
          </cell>
        </row>
        <row r="191">
          <cell r="F191">
            <v>82432.7</v>
          </cell>
          <cell r="G191">
            <v>86910.659899999999</v>
          </cell>
          <cell r="H191">
            <v>90387.086296000009</v>
          </cell>
          <cell r="K191">
            <v>90387.086296000009</v>
          </cell>
        </row>
        <row r="192">
          <cell r="F192">
            <v>2725.05</v>
          </cell>
          <cell r="G192">
            <v>2873.08185</v>
          </cell>
          <cell r="H192">
            <v>2988.0051239999998</v>
          </cell>
          <cell r="K192">
            <v>2988.0051239999998</v>
          </cell>
        </row>
        <row r="193">
          <cell r="F193">
            <v>85157.75</v>
          </cell>
          <cell r="G193">
            <v>89783.741750000001</v>
          </cell>
          <cell r="H193">
            <v>93375.091420000012</v>
          </cell>
          <cell r="K193">
            <v>93375.091420000012</v>
          </cell>
        </row>
        <row r="196">
          <cell r="F196">
            <v>475518.00000000012</v>
          </cell>
          <cell r="G196">
            <v>470479.90914</v>
          </cell>
          <cell r="H196">
            <v>477066.62786796002</v>
          </cell>
          <cell r="K196">
            <v>477066.62786796002</v>
          </cell>
        </row>
        <row r="197">
          <cell r="F197">
            <v>14869.669999999998</v>
          </cell>
          <cell r="G197">
            <v>14798.40112</v>
          </cell>
          <cell r="H197">
            <v>15005.578735680001</v>
          </cell>
          <cell r="K197">
            <v>15005.578735680001</v>
          </cell>
        </row>
        <row r="198">
          <cell r="F198">
            <v>490387.6700000001</v>
          </cell>
          <cell r="G198">
            <v>485278.31026</v>
          </cell>
          <cell r="H198">
            <v>492072.20660364005</v>
          </cell>
          <cell r="K198">
            <v>492072.20660364005</v>
          </cell>
        </row>
        <row r="201">
          <cell r="F201">
            <v>20267.660000000003</v>
          </cell>
          <cell r="G201">
            <v>33085.656360000001</v>
          </cell>
          <cell r="H201">
            <v>33284.170298159996</v>
          </cell>
          <cell r="K201">
            <v>33284.170298159996</v>
          </cell>
        </row>
        <row r="202">
          <cell r="F202">
            <v>679.43999999999994</v>
          </cell>
          <cell r="G202">
            <v>1109.46028</v>
          </cell>
          <cell r="H202">
            <v>1116.1170416800001</v>
          </cell>
          <cell r="K202">
            <v>1116.1170416800001</v>
          </cell>
        </row>
        <row r="203">
          <cell r="F203">
            <v>20947.100000000002</v>
          </cell>
          <cell r="G203">
            <v>34195.11664</v>
          </cell>
          <cell r="H203">
            <v>34400.287339839997</v>
          </cell>
          <cell r="K203">
            <v>34400.287339839997</v>
          </cell>
        </row>
        <row r="206">
          <cell r="F206">
            <v>9280593.7400000002</v>
          </cell>
          <cell r="G206">
            <v>8238653.5770395277</v>
          </cell>
          <cell r="H206">
            <v>8424734.1914329939</v>
          </cell>
          <cell r="K206">
            <v>8424734.1914329939</v>
          </cell>
        </row>
        <row r="207">
          <cell r="F207">
            <v>225052.18000000002</v>
          </cell>
          <cell r="G207">
            <v>257640.63253665584</v>
          </cell>
          <cell r="H207">
            <v>270465.82927262352</v>
          </cell>
          <cell r="K207">
            <v>270465.82927262352</v>
          </cell>
        </row>
        <row r="208">
          <cell r="F208">
            <v>9505645.9199999999</v>
          </cell>
          <cell r="G208">
            <v>8496294.2095761839</v>
          </cell>
          <cell r="H208">
            <v>8695200.020705618</v>
          </cell>
          <cell r="K208">
            <v>8695200.020705618</v>
          </cell>
        </row>
        <row r="211">
          <cell r="F211">
            <v>1043419.53</v>
          </cell>
          <cell r="G211">
            <v>1084292.5523993778</v>
          </cell>
          <cell r="H211">
            <v>1073633.6793411809</v>
          </cell>
          <cell r="K211">
            <v>1073633.6793411809</v>
          </cell>
        </row>
        <row r="212">
          <cell r="F212">
            <v>93061.319999999992</v>
          </cell>
          <cell r="G212">
            <v>102452.72850000001</v>
          </cell>
          <cell r="H212">
            <v>101430.96869241695</v>
          </cell>
          <cell r="K212">
            <v>101430.96869241695</v>
          </cell>
        </row>
        <row r="213">
          <cell r="F213">
            <v>1136480.8500000001</v>
          </cell>
          <cell r="G213">
            <v>1186745.2808993778</v>
          </cell>
          <cell r="H213">
            <v>1175064.648033598</v>
          </cell>
          <cell r="K213">
            <v>1175064.648033598</v>
          </cell>
        </row>
        <row r="216">
          <cell r="F216">
            <v>238641.65</v>
          </cell>
          <cell r="G216">
            <v>218277.05045463255</v>
          </cell>
          <cell r="H216">
            <v>228075.99495409161</v>
          </cell>
          <cell r="K216">
            <v>228075.99495409161</v>
          </cell>
        </row>
        <row r="217">
          <cell r="F217">
            <v>26202.12</v>
          </cell>
          <cell r="G217">
            <v>14023.099819999999</v>
          </cell>
          <cell r="H217">
            <v>14326.275420615317</v>
          </cell>
          <cell r="K217">
            <v>14326.275420615317</v>
          </cell>
        </row>
        <row r="218">
          <cell r="F218">
            <v>264843.77</v>
          </cell>
          <cell r="G218">
            <v>232300.15027463256</v>
          </cell>
          <cell r="H218">
            <v>242402.27037470692</v>
          </cell>
          <cell r="K218">
            <v>242402.27037470692</v>
          </cell>
        </row>
        <row r="221">
          <cell r="F221">
            <v>8278704.2800000012</v>
          </cell>
          <cell r="G221">
            <v>4423325.6571421111</v>
          </cell>
          <cell r="H221">
            <v>4630636.8214391079</v>
          </cell>
          <cell r="K221">
            <v>4630636.8214391079</v>
          </cell>
        </row>
        <row r="222">
          <cell r="F222">
            <v>351155.81</v>
          </cell>
          <cell r="G222">
            <v>229074.30547934925</v>
          </cell>
          <cell r="H222">
            <v>239319.17271474408</v>
          </cell>
          <cell r="K222">
            <v>239319.17271474408</v>
          </cell>
        </row>
        <row r="223">
          <cell r="F223">
            <v>8629860.0900000017</v>
          </cell>
          <cell r="G223">
            <v>4652399.9626214607</v>
          </cell>
          <cell r="H223">
            <v>4869955.9941538516</v>
          </cell>
          <cell r="K223">
            <v>4869955.9941538516</v>
          </cell>
        </row>
        <row r="226">
          <cell r="F226">
            <v>596153.72</v>
          </cell>
          <cell r="G226">
            <v>897825.71457939409</v>
          </cell>
          <cell r="H226">
            <v>948144.15504356625</v>
          </cell>
          <cell r="K226">
            <v>948144.15504356625</v>
          </cell>
        </row>
        <row r="227">
          <cell r="F227">
            <v>87496.86</v>
          </cell>
          <cell r="G227">
            <v>50467.850639999997</v>
          </cell>
          <cell r="H227">
            <v>51914.035227709595</v>
          </cell>
          <cell r="K227">
            <v>51914.035227709595</v>
          </cell>
        </row>
        <row r="228">
          <cell r="F228">
            <v>683650.58</v>
          </cell>
          <cell r="G228">
            <v>948293.56521939405</v>
          </cell>
          <cell r="H228">
            <v>1000058.1902712758</v>
          </cell>
          <cell r="K228">
            <v>1000058.1902712758</v>
          </cell>
        </row>
        <row r="231">
          <cell r="F231">
            <v>0</v>
          </cell>
          <cell r="G231">
            <v>0</v>
          </cell>
          <cell r="H231">
            <v>0</v>
          </cell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K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K238">
            <v>0</v>
          </cell>
        </row>
        <row r="241">
          <cell r="F241">
            <v>48362380.899999999</v>
          </cell>
          <cell r="G241">
            <v>47442366.33714056</v>
          </cell>
          <cell r="H241">
            <v>49527573.764435574</v>
          </cell>
          <cell r="K241">
            <v>49527573.764435574</v>
          </cell>
        </row>
        <row r="242">
          <cell r="F242">
            <v>2152681.6300000004</v>
          </cell>
          <cell r="G242">
            <v>2254625.3718104078</v>
          </cell>
          <cell r="H242">
            <v>2335779.7126831291</v>
          </cell>
          <cell r="K242">
            <v>2335779.7126831291</v>
          </cell>
        </row>
        <row r="243">
          <cell r="K243">
            <v>0</v>
          </cell>
        </row>
        <row r="244">
          <cell r="F244">
            <v>50515062.530000001</v>
          </cell>
          <cell r="G244">
            <v>49696991.708950967</v>
          </cell>
          <cell r="H244">
            <v>51863353.477118701</v>
          </cell>
          <cell r="K244">
            <v>51863353.477118701</v>
          </cell>
        </row>
        <row r="249">
          <cell r="F249">
            <v>1013848.9200000002</v>
          </cell>
          <cell r="G249">
            <v>851092.39469568722</v>
          </cell>
          <cell r="H249">
            <v>888544.91729745432</v>
          </cell>
          <cell r="K249">
            <v>888544.91729745432</v>
          </cell>
        </row>
        <row r="250">
          <cell r="F250">
            <v>55626.469999999994</v>
          </cell>
          <cell r="G250">
            <v>35080.150393153897</v>
          </cell>
          <cell r="H250">
            <v>35716.95267981488</v>
          </cell>
          <cell r="K250">
            <v>35716.95267981488</v>
          </cell>
        </row>
        <row r="251">
          <cell r="F251">
            <v>1069475.3900000001</v>
          </cell>
          <cell r="G251">
            <v>886172.54508884111</v>
          </cell>
          <cell r="H251">
            <v>924261.86997726921</v>
          </cell>
          <cell r="K251">
            <v>924261.86997726921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F254">
            <v>2855077.5599999996</v>
          </cell>
          <cell r="G254">
            <v>3007196.6229858366</v>
          </cell>
          <cell r="H254">
            <v>3170218.3246734692</v>
          </cell>
          <cell r="K254">
            <v>3170218.3246734692</v>
          </cell>
        </row>
        <row r="255">
          <cell r="F255">
            <v>165816.03</v>
          </cell>
          <cell r="G255">
            <v>174752.04092372296</v>
          </cell>
          <cell r="H255">
            <v>180107.58660530124</v>
          </cell>
          <cell r="K255">
            <v>180107.58660530124</v>
          </cell>
        </row>
        <row r="256">
          <cell r="F256">
            <v>3020893.5899999994</v>
          </cell>
          <cell r="G256">
            <v>3181948.6639095596</v>
          </cell>
          <cell r="H256">
            <v>3350325.9112787703</v>
          </cell>
          <cell r="K256">
            <v>3350325.9112787703</v>
          </cell>
        </row>
        <row r="259">
          <cell r="F259">
            <v>17284095.539999999</v>
          </cell>
          <cell r="G259">
            <v>17302029.428076245</v>
          </cell>
          <cell r="H259">
            <v>18154193.926370766</v>
          </cell>
          <cell r="K259">
            <v>18154193.926370766</v>
          </cell>
        </row>
        <row r="260">
          <cell r="F260">
            <v>575873.85</v>
          </cell>
          <cell r="G260">
            <v>589185.55008541036</v>
          </cell>
          <cell r="H260">
            <v>605424.19693234912</v>
          </cell>
          <cell r="K260">
            <v>605424.19693234912</v>
          </cell>
        </row>
        <row r="261">
          <cell r="F261">
            <v>17859969.390000001</v>
          </cell>
          <cell r="G261">
            <v>17891214.978161655</v>
          </cell>
          <cell r="H261">
            <v>18759618.123303115</v>
          </cell>
          <cell r="K261">
            <v>18759618.123303115</v>
          </cell>
        </row>
        <row r="264">
          <cell r="F264">
            <v>814438.27999999991</v>
          </cell>
          <cell r="G264">
            <v>971969.72329370794</v>
          </cell>
          <cell r="H264">
            <v>1040117.8976175599</v>
          </cell>
          <cell r="K264">
            <v>1040117.8976175599</v>
          </cell>
        </row>
        <row r="265">
          <cell r="F265">
            <v>53818.33</v>
          </cell>
          <cell r="G265">
            <v>59679.857500508122</v>
          </cell>
          <cell r="H265">
            <v>61839.780212186481</v>
          </cell>
          <cell r="K265">
            <v>61839.780212186481</v>
          </cell>
        </row>
        <row r="266">
          <cell r="F266">
            <v>868256.60999999987</v>
          </cell>
          <cell r="G266">
            <v>1031649.580794216</v>
          </cell>
          <cell r="H266">
            <v>1101957.6778297464</v>
          </cell>
          <cell r="K266">
            <v>1101957.6778297464</v>
          </cell>
        </row>
        <row r="269">
          <cell r="F269">
            <v>293091.89</v>
          </cell>
          <cell r="G269">
            <v>304481.99384000001</v>
          </cell>
          <cell r="H269">
            <v>312094.04368599999</v>
          </cell>
          <cell r="K269">
            <v>312094.04368599999</v>
          </cell>
        </row>
        <row r="270">
          <cell r="F270">
            <v>12761.800000000003</v>
          </cell>
          <cell r="G270">
            <v>13011.504440000002</v>
          </cell>
          <cell r="H270">
            <v>13336.792051000002</v>
          </cell>
          <cell r="K270">
            <v>13336.792051000002</v>
          </cell>
        </row>
        <row r="271">
          <cell r="F271">
            <v>305853.69</v>
          </cell>
          <cell r="G271">
            <v>317493.49828</v>
          </cell>
          <cell r="H271">
            <v>325430.83573699999</v>
          </cell>
          <cell r="K271">
            <v>325430.83573699999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F274">
            <v>2062350.41</v>
          </cell>
          <cell r="G274">
            <v>1485692.1600000004</v>
          </cell>
          <cell r="H274">
            <v>1485692.1600000004</v>
          </cell>
          <cell r="K274">
            <v>1485692.1600000004</v>
          </cell>
        </row>
        <row r="275">
          <cell r="F275">
            <v>236300.21000000002</v>
          </cell>
          <cell r="G275">
            <v>150575.95000000001</v>
          </cell>
          <cell r="H275">
            <v>150575.95000000001</v>
          </cell>
          <cell r="K275">
            <v>150575.95000000001</v>
          </cell>
        </row>
        <row r="276">
          <cell r="F276">
            <v>2298650.62</v>
          </cell>
          <cell r="G276">
            <v>1636268.1100000003</v>
          </cell>
          <cell r="H276">
            <v>1636268.1100000003</v>
          </cell>
          <cell r="K276">
            <v>1636268.1100000003</v>
          </cell>
        </row>
        <row r="279">
          <cell r="F279">
            <v>730661.04</v>
          </cell>
          <cell r="G279">
            <v>476818.62</v>
          </cell>
          <cell r="H279">
            <v>476818.62</v>
          </cell>
          <cell r="K279">
            <v>476818.62</v>
          </cell>
        </row>
        <row r="280">
          <cell r="F280">
            <v>0</v>
          </cell>
          <cell r="G280">
            <v>0</v>
          </cell>
          <cell r="H280">
            <v>0</v>
          </cell>
          <cell r="K280">
            <v>0</v>
          </cell>
        </row>
        <row r="281">
          <cell r="F281">
            <v>730661.04</v>
          </cell>
          <cell r="G281">
            <v>476818.62</v>
          </cell>
          <cell r="H281">
            <v>476818.62</v>
          </cell>
          <cell r="K281">
            <v>476818.62</v>
          </cell>
        </row>
        <row r="284">
          <cell r="F284">
            <v>3881430.350000001</v>
          </cell>
          <cell r="G284">
            <v>2464572.9200000009</v>
          </cell>
          <cell r="H284">
            <v>2464572.9200000009</v>
          </cell>
          <cell r="K284">
            <v>2464572.9200000009</v>
          </cell>
        </row>
        <row r="285">
          <cell r="F285">
            <v>0</v>
          </cell>
          <cell r="G285">
            <v>0</v>
          </cell>
          <cell r="H285">
            <v>0</v>
          </cell>
          <cell r="K285">
            <v>0</v>
          </cell>
        </row>
        <row r="286">
          <cell r="F286">
            <v>3881430.350000001</v>
          </cell>
          <cell r="G286">
            <v>2464572.9200000009</v>
          </cell>
          <cell r="H286">
            <v>2464572.9200000009</v>
          </cell>
          <cell r="K286">
            <v>2464572.9200000009</v>
          </cell>
        </row>
        <row r="290">
          <cell r="F290">
            <v>0.01</v>
          </cell>
          <cell r="G290">
            <v>0</v>
          </cell>
          <cell r="H290">
            <v>0</v>
          </cell>
          <cell r="K290">
            <v>0</v>
          </cell>
        </row>
        <row r="291">
          <cell r="F291">
            <v>0.28000000000000003</v>
          </cell>
          <cell r="G291">
            <v>0</v>
          </cell>
          <cell r="H291">
            <v>0</v>
          </cell>
          <cell r="K291">
            <v>0</v>
          </cell>
        </row>
        <row r="292">
          <cell r="F292">
            <v>0.29000000000000004</v>
          </cell>
          <cell r="G292">
            <v>0</v>
          </cell>
          <cell r="H292">
            <v>0</v>
          </cell>
          <cell r="K292">
            <v>0</v>
          </cell>
        </row>
        <row r="295">
          <cell r="F295">
            <v>28934994.000000004</v>
          </cell>
          <cell r="G295">
            <v>26863853.86289148</v>
          </cell>
          <cell r="H295">
            <v>27992252.80964525</v>
          </cell>
          <cell r="K295">
            <v>27992252.80964525</v>
          </cell>
        </row>
        <row r="296">
          <cell r="F296">
            <v>1100196.97</v>
          </cell>
          <cell r="G296">
            <v>1022285.0533427955</v>
          </cell>
          <cell r="H296">
            <v>1047001.2584806518</v>
          </cell>
          <cell r="K296">
            <v>1047001.2584806518</v>
          </cell>
        </row>
        <row r="298">
          <cell r="F298">
            <v>30035190.970000003</v>
          </cell>
          <cell r="G298">
            <v>27886138.916234277</v>
          </cell>
          <cell r="H298">
            <v>29039254.068125904</v>
          </cell>
          <cell r="K298">
            <v>29039254.068125904</v>
          </cell>
        </row>
        <row r="303">
          <cell r="F303">
            <v>370526.32999999996</v>
          </cell>
          <cell r="G303">
            <v>377090.61029165995</v>
          </cell>
          <cell r="H303">
            <v>395256.61912021437</v>
          </cell>
          <cell r="K303">
            <v>395256.61912021437</v>
          </cell>
        </row>
        <row r="304">
          <cell r="F304">
            <v>54744.670000000006</v>
          </cell>
          <cell r="G304">
            <v>30759.579739999997</v>
          </cell>
          <cell r="H304">
            <v>31954.380917869381</v>
          </cell>
          <cell r="K304">
            <v>31954.380917869381</v>
          </cell>
        </row>
        <row r="305">
          <cell r="F305">
            <v>425270.99999999994</v>
          </cell>
          <cell r="G305">
            <v>407850.19003165996</v>
          </cell>
          <cell r="H305">
            <v>427211.00003808376</v>
          </cell>
          <cell r="K305">
            <v>427211.00003808376</v>
          </cell>
        </row>
        <row r="308">
          <cell r="F308">
            <v>18473481.109999999</v>
          </cell>
          <cell r="G308">
            <v>19640323.791515756</v>
          </cell>
          <cell r="H308">
            <v>20086829.074406523</v>
          </cell>
          <cell r="K308">
            <v>20086829.074406523</v>
          </cell>
        </row>
        <row r="309">
          <cell r="F309">
            <v>308831.89000000013</v>
          </cell>
          <cell r="G309">
            <v>280197.75673000002</v>
          </cell>
          <cell r="H309">
            <v>285187.41906711174</v>
          </cell>
          <cell r="K309">
            <v>285187.41906711174</v>
          </cell>
        </row>
        <row r="310">
          <cell r="F310">
            <v>18782313</v>
          </cell>
          <cell r="G310">
            <v>19920521.548245758</v>
          </cell>
          <cell r="H310">
            <v>20372016.493473634</v>
          </cell>
          <cell r="K310">
            <v>20372016.493473634</v>
          </cell>
        </row>
        <row r="313">
          <cell r="F313">
            <v>968775.38</v>
          </cell>
          <cell r="G313">
            <v>787654.50884999998</v>
          </cell>
          <cell r="H313">
            <v>802619.94451814995</v>
          </cell>
          <cell r="K313">
            <v>802619.94451814995</v>
          </cell>
        </row>
        <row r="314">
          <cell r="F314">
            <v>32074.230000000007</v>
          </cell>
          <cell r="G314">
            <v>26261.364629999996</v>
          </cell>
          <cell r="H314">
            <v>26760.330557969999</v>
          </cell>
          <cell r="K314">
            <v>26760.330557969999</v>
          </cell>
        </row>
        <row r="315">
          <cell r="F315">
            <v>1000849.61</v>
          </cell>
          <cell r="G315">
            <v>813915.87347999995</v>
          </cell>
          <cell r="H315">
            <v>829380.27507611993</v>
          </cell>
          <cell r="K315">
            <v>829380.27507611993</v>
          </cell>
        </row>
        <row r="318">
          <cell r="F318">
            <v>0</v>
          </cell>
          <cell r="G318">
            <v>0</v>
          </cell>
          <cell r="H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K320">
            <v>0</v>
          </cell>
        </row>
        <row r="323">
          <cell r="F323">
            <v>19812782.819999997</v>
          </cell>
          <cell r="G323">
            <v>20805068.910657417</v>
          </cell>
          <cell r="H323">
            <v>21284705.638044886</v>
          </cell>
          <cell r="K323">
            <v>21284705.638044886</v>
          </cell>
        </row>
        <row r="324">
          <cell r="F324">
            <v>395650.7900000001</v>
          </cell>
          <cell r="G324">
            <v>337218.70110000006</v>
          </cell>
          <cell r="H324">
            <v>343902.13054295111</v>
          </cell>
          <cell r="K324">
            <v>343902.13054295111</v>
          </cell>
        </row>
        <row r="326">
          <cell r="F326">
            <v>20208433.609999996</v>
          </cell>
          <cell r="G326">
            <v>21142287.611757416</v>
          </cell>
          <cell r="H326">
            <v>21628607.768587839</v>
          </cell>
          <cell r="K326">
            <v>21628607.768587839</v>
          </cell>
        </row>
        <row r="331">
          <cell r="F331">
            <v>20050538.07</v>
          </cell>
          <cell r="G331">
            <v>21163236.874682274</v>
          </cell>
          <cell r="H331">
            <v>22438121.767868083</v>
          </cell>
          <cell r="K331">
            <v>22438121.767868083</v>
          </cell>
        </row>
        <row r="332">
          <cell r="F332">
            <v>1210046.3599999999</v>
          </cell>
          <cell r="G332">
            <v>1369308.2222841617</v>
          </cell>
          <cell r="H332">
            <v>1451796.0939194122</v>
          </cell>
          <cell r="K332">
            <v>1451796.0939194122</v>
          </cell>
        </row>
        <row r="333">
          <cell r="F333">
            <v>21260584.43</v>
          </cell>
          <cell r="G333">
            <v>22532545.096966434</v>
          </cell>
          <cell r="H333">
            <v>23889917.861787494</v>
          </cell>
          <cell r="K333">
            <v>23889917.861787494</v>
          </cell>
        </row>
        <row r="335">
          <cell r="F335">
            <v>12771332.57</v>
          </cell>
          <cell r="G335">
            <v>14047717.942624148</v>
          </cell>
          <cell r="H335">
            <v>14252438.838707646</v>
          </cell>
          <cell r="K335">
            <v>14252438.838707646</v>
          </cell>
        </row>
        <row r="336">
          <cell r="F336">
            <v>449768.87</v>
          </cell>
          <cell r="G336">
            <v>492287.23000000004</v>
          </cell>
          <cell r="H336">
            <v>499179.25121999998</v>
          </cell>
          <cell r="K336">
            <v>499179.25121999998</v>
          </cell>
        </row>
        <row r="337">
          <cell r="F337">
            <v>13221101.439999999</v>
          </cell>
          <cell r="G337">
            <v>14540005.172624148</v>
          </cell>
          <cell r="H337">
            <v>14751618.089927647</v>
          </cell>
          <cell r="K337">
            <v>14751618.089927647</v>
          </cell>
        </row>
        <row r="339">
          <cell r="F339">
            <v>-2632861.34</v>
          </cell>
          <cell r="G339">
            <v>-2605774.04</v>
          </cell>
          <cell r="H339">
            <v>-2605774.04</v>
          </cell>
          <cell r="K339">
            <v>-2605774.04</v>
          </cell>
        </row>
        <row r="340">
          <cell r="F340">
            <v>-168916.83000000002</v>
          </cell>
          <cell r="G340">
            <v>-168914.85</v>
          </cell>
          <cell r="H340">
            <v>-168914.85</v>
          </cell>
          <cell r="K340">
            <v>-168914.85</v>
          </cell>
        </row>
        <row r="341">
          <cell r="F341">
            <v>-2801778.17</v>
          </cell>
          <cell r="G341">
            <v>-2774688.89</v>
          </cell>
          <cell r="H341">
            <v>-2774688.89</v>
          </cell>
          <cell r="K341">
            <v>-2774688.89</v>
          </cell>
        </row>
        <row r="343">
          <cell r="F343">
            <v>2442683.5999999996</v>
          </cell>
          <cell r="G343">
            <v>2276932.3484899998</v>
          </cell>
          <cell r="H343">
            <v>2317917.1307628201</v>
          </cell>
          <cell r="K343">
            <v>2317917.1307628201</v>
          </cell>
        </row>
        <row r="344">
          <cell r="F344">
            <v>88396.74000000002</v>
          </cell>
          <cell r="G344">
            <v>82963.752629999988</v>
          </cell>
          <cell r="H344">
            <v>84457.100177339991</v>
          </cell>
          <cell r="K344">
            <v>84457.100177339991</v>
          </cell>
        </row>
        <row r="345">
          <cell r="F345">
            <v>2531080.34</v>
          </cell>
          <cell r="G345">
            <v>2359896.1011199998</v>
          </cell>
          <cell r="H345">
            <v>2402374.2309401603</v>
          </cell>
          <cell r="K345">
            <v>2402374.2309401603</v>
          </cell>
        </row>
        <row r="347">
          <cell r="F347">
            <v>875923.88</v>
          </cell>
          <cell r="G347">
            <v>886865.70105000003</v>
          </cell>
          <cell r="H347">
            <v>906376.74647309992</v>
          </cell>
          <cell r="K347">
            <v>906376.74647309992</v>
          </cell>
        </row>
        <row r="348">
          <cell r="F348">
            <v>29303.589999999997</v>
          </cell>
          <cell r="G348">
            <v>29810.48198</v>
          </cell>
          <cell r="H348">
            <v>30466.31258356</v>
          </cell>
          <cell r="K348">
            <v>30466.31258356</v>
          </cell>
        </row>
        <row r="349">
          <cell r="F349">
            <v>905227.47</v>
          </cell>
          <cell r="G349">
            <v>916676.18303000007</v>
          </cell>
          <cell r="H349">
            <v>936843.05905665993</v>
          </cell>
          <cell r="K349">
            <v>936843.05905665993</v>
          </cell>
        </row>
        <row r="351">
          <cell r="F351">
            <v>51065.439999999995</v>
          </cell>
          <cell r="G351">
            <v>48120.139961418216</v>
          </cell>
          <cell r="H351">
            <v>51238.435551914219</v>
          </cell>
          <cell r="K351">
            <v>51238.435551914219</v>
          </cell>
        </row>
        <row r="352">
          <cell r="F352">
            <v>6622.4600000000009</v>
          </cell>
          <cell r="G352">
            <v>6057.0891199999996</v>
          </cell>
          <cell r="H352">
            <v>6202.4592588800006</v>
          </cell>
          <cell r="K352">
            <v>6202.4592588800006</v>
          </cell>
        </row>
        <row r="353">
          <cell r="F353">
            <v>57687.899999999994</v>
          </cell>
          <cell r="G353">
            <v>54177.229081418212</v>
          </cell>
          <cell r="H353">
            <v>57440.89481079422</v>
          </cell>
          <cell r="K353">
            <v>57440.89481079422</v>
          </cell>
        </row>
        <row r="355">
          <cell r="F355">
            <v>987497.8</v>
          </cell>
          <cell r="G355">
            <v>1193646.7633439631</v>
          </cell>
          <cell r="H355">
            <v>1269174.361800398</v>
          </cell>
          <cell r="K355">
            <v>1269174.361800398</v>
          </cell>
        </row>
        <row r="356">
          <cell r="F356">
            <v>126735.46000000002</v>
          </cell>
          <cell r="G356">
            <v>132951.4069</v>
          </cell>
          <cell r="H356">
            <v>137338.80332770001</v>
          </cell>
          <cell r="K356">
            <v>137338.80332770001</v>
          </cell>
        </row>
        <row r="357">
          <cell r="F357">
            <v>1114233.26</v>
          </cell>
          <cell r="G357">
            <v>1326598.1702439631</v>
          </cell>
          <cell r="H357">
            <v>1406513.1651280979</v>
          </cell>
          <cell r="K357">
            <v>1406513.1651280979</v>
          </cell>
        </row>
        <row r="359">
          <cell r="F359">
            <v>0</v>
          </cell>
          <cell r="G359">
            <v>0</v>
          </cell>
          <cell r="H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K361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K365">
            <v>0</v>
          </cell>
        </row>
        <row r="367">
          <cell r="F367">
            <v>1482469.01</v>
          </cell>
          <cell r="G367">
            <v>1599754.1969200002</v>
          </cell>
          <cell r="H367">
            <v>1617351.4930861199</v>
          </cell>
          <cell r="K367">
            <v>1617351.4930861199</v>
          </cell>
        </row>
        <row r="368">
          <cell r="F368">
            <v>49380.020000000011</v>
          </cell>
          <cell r="G368">
            <v>53558.054919999995</v>
          </cell>
          <cell r="H368">
            <v>54147.19352411999</v>
          </cell>
          <cell r="K368">
            <v>54147.19352411999</v>
          </cell>
        </row>
        <row r="369">
          <cell r="F369">
            <v>1531849.03</v>
          </cell>
          <cell r="G369">
            <v>1653312.2518400003</v>
          </cell>
          <cell r="H369">
            <v>1671498.6866102398</v>
          </cell>
          <cell r="K369">
            <v>1671498.6866102398</v>
          </cell>
        </row>
        <row r="371">
          <cell r="F371">
            <v>721002.63000000012</v>
          </cell>
          <cell r="G371">
            <v>720223.56008000008</v>
          </cell>
          <cell r="H371">
            <v>749032.50248320017</v>
          </cell>
          <cell r="K371">
            <v>749032.50248320017</v>
          </cell>
        </row>
        <row r="372">
          <cell r="F372">
            <v>24019.110000000004</v>
          </cell>
          <cell r="G372">
            <v>24120.1528</v>
          </cell>
          <cell r="H372">
            <v>25084.958912000002</v>
          </cell>
          <cell r="K372">
            <v>25084.958912000002</v>
          </cell>
        </row>
        <row r="373">
          <cell r="F373">
            <v>745021.74000000011</v>
          </cell>
          <cell r="G373">
            <v>744343.71288000012</v>
          </cell>
          <cell r="H373">
            <v>774117.46139520011</v>
          </cell>
          <cell r="K373">
            <v>774117.46139520011</v>
          </cell>
        </row>
        <row r="375">
          <cell r="F375">
            <v>0</v>
          </cell>
          <cell r="G375">
            <v>0</v>
          </cell>
          <cell r="H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K377">
            <v>0</v>
          </cell>
        </row>
        <row r="380">
          <cell r="F380">
            <v>36749651.659999996</v>
          </cell>
          <cell r="G380">
            <v>39330723.487151802</v>
          </cell>
          <cell r="H380">
            <v>40995877.236733288</v>
          </cell>
          <cell r="K380">
            <v>40995877.236733288</v>
          </cell>
        </row>
        <row r="381">
          <cell r="F381">
            <v>1815355.7799999998</v>
          </cell>
          <cell r="G381">
            <v>2022141.5406341618</v>
          </cell>
          <cell r="H381">
            <v>2119757.3229230121</v>
          </cell>
          <cell r="K381">
            <v>2119757.3229230121</v>
          </cell>
        </row>
        <row r="382">
          <cell r="F382">
            <v>38565007.439999998</v>
          </cell>
          <cell r="G382">
            <v>41352865.027785964</v>
          </cell>
          <cell r="H382">
            <v>43115634.5596563</v>
          </cell>
          <cell r="K382">
            <v>43115634.5596563</v>
          </cell>
        </row>
        <row r="383">
          <cell r="F383">
            <v>137384419.27000001</v>
          </cell>
          <cell r="G383">
            <v>138531060.12514862</v>
          </cell>
          <cell r="H383">
            <v>144028454.46948805</v>
          </cell>
          <cell r="K383">
            <v>144028454.46948805</v>
          </cell>
        </row>
        <row r="387">
          <cell r="G387" t="str">
            <v>PROJECTED SEPARETELY</v>
          </cell>
        </row>
        <row r="388">
          <cell r="F388">
            <v>975175.06999999983</v>
          </cell>
          <cell r="G388">
            <v>0</v>
          </cell>
          <cell r="H388">
            <v>0</v>
          </cell>
          <cell r="K388">
            <v>0</v>
          </cell>
        </row>
        <row r="389">
          <cell r="F389">
            <v>1369166.9499999997</v>
          </cell>
          <cell r="G389">
            <v>0</v>
          </cell>
          <cell r="H389">
            <v>0</v>
          </cell>
          <cell r="K389">
            <v>0</v>
          </cell>
        </row>
        <row r="390">
          <cell r="F390">
            <v>33230487.869999997</v>
          </cell>
          <cell r="G390">
            <v>0</v>
          </cell>
          <cell r="H390">
            <v>0</v>
          </cell>
          <cell r="K390">
            <v>0</v>
          </cell>
        </row>
        <row r="391">
          <cell r="F391">
            <v>7164650.3000000007</v>
          </cell>
          <cell r="G391">
            <v>0</v>
          </cell>
          <cell r="H391">
            <v>0</v>
          </cell>
          <cell r="K391">
            <v>0</v>
          </cell>
        </row>
        <row r="392">
          <cell r="F392">
            <v>42739480.189999998</v>
          </cell>
          <cell r="G392">
            <v>0</v>
          </cell>
          <cell r="H392">
            <v>0</v>
          </cell>
          <cell r="K392">
            <v>0</v>
          </cell>
        </row>
        <row r="393">
          <cell r="G393">
            <v>0</v>
          </cell>
          <cell r="H393">
            <v>0</v>
          </cell>
        </row>
        <row r="395">
          <cell r="F395">
            <v>21960.350000000002</v>
          </cell>
          <cell r="G395">
            <v>0</v>
          </cell>
          <cell r="H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K398">
            <v>0</v>
          </cell>
        </row>
        <row r="399">
          <cell r="F399">
            <v>21960.350000000002</v>
          </cell>
          <cell r="G399">
            <v>0</v>
          </cell>
          <cell r="H399">
            <v>0</v>
          </cell>
          <cell r="K399">
            <v>0</v>
          </cell>
        </row>
        <row r="400">
          <cell r="K400">
            <v>0</v>
          </cell>
        </row>
        <row r="401">
          <cell r="F401">
            <v>42761440.539999999</v>
          </cell>
          <cell r="G401">
            <v>0</v>
          </cell>
          <cell r="H401">
            <v>0</v>
          </cell>
          <cell r="K401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K405">
            <v>0</v>
          </cell>
        </row>
        <row r="406">
          <cell r="F406">
            <v>267729.57</v>
          </cell>
          <cell r="G406">
            <v>284994.98501143238</v>
          </cell>
          <cell r="H406">
            <v>304491.30596145306</v>
          </cell>
          <cell r="K406">
            <v>304491.30596145306</v>
          </cell>
        </row>
        <row r="407">
          <cell r="F407">
            <v>9077314.0500000007</v>
          </cell>
          <cell r="G407">
            <v>9662694.2687870245</v>
          </cell>
          <cell r="H407">
            <v>10323712.878285155</v>
          </cell>
          <cell r="K407">
            <v>10323712.878285155</v>
          </cell>
        </row>
        <row r="408">
          <cell r="F408">
            <v>2987607.9299999997</v>
          </cell>
          <cell r="G408">
            <v>3180273.5769171347</v>
          </cell>
          <cell r="H408">
            <v>3397834.0170138599</v>
          </cell>
          <cell r="K408">
            <v>3397834.0170138599</v>
          </cell>
        </row>
        <row r="409">
          <cell r="F409">
            <v>12332651.550000001</v>
          </cell>
          <cell r="G409">
            <v>13127962.830715593</v>
          </cell>
          <cell r="H409">
            <v>14026038.201260468</v>
          </cell>
          <cell r="K409">
            <v>14026038.201260468</v>
          </cell>
        </row>
        <row r="411">
          <cell r="F411">
            <v>21191327.609999999</v>
          </cell>
          <cell r="G411">
            <v>21191327.609999999</v>
          </cell>
          <cell r="H411">
            <v>21191327.609999999</v>
          </cell>
          <cell r="K411">
            <v>21191327.609999999</v>
          </cell>
        </row>
        <row r="413">
          <cell r="F413">
            <v>-166637</v>
          </cell>
          <cell r="G413">
            <v>-166637</v>
          </cell>
          <cell r="H413">
            <v>-166637</v>
          </cell>
          <cell r="K413">
            <v>-166637</v>
          </cell>
        </row>
        <row r="415">
          <cell r="F415">
            <v>1937139.11</v>
          </cell>
          <cell r="G415">
            <v>1937139.11</v>
          </cell>
          <cell r="H415">
            <v>1937139.11</v>
          </cell>
          <cell r="K415">
            <v>1937139.11</v>
          </cell>
        </row>
        <row r="417">
          <cell r="F417">
            <v>0</v>
          </cell>
          <cell r="G417">
            <v>0</v>
          </cell>
          <cell r="H417">
            <v>0</v>
          </cell>
          <cell r="K417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K419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K42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K423">
            <v>0</v>
          </cell>
        </row>
        <row r="425">
          <cell r="F425">
            <v>35294481.270000003</v>
          </cell>
          <cell r="G425">
            <v>36089792.550715595</v>
          </cell>
          <cell r="H425">
            <v>36987867.921260469</v>
          </cell>
          <cell r="K425">
            <v>36987867.921260469</v>
          </cell>
        </row>
        <row r="428">
          <cell r="F428">
            <v>78055921.810000002</v>
          </cell>
          <cell r="G428">
            <v>36089792.550715595</v>
          </cell>
          <cell r="H428">
            <v>36987867.921260469</v>
          </cell>
          <cell r="K428">
            <v>36987867.921260469</v>
          </cell>
        </row>
        <row r="430">
          <cell r="F430">
            <v>55094092.090000004</v>
          </cell>
          <cell r="G430">
            <v>13127962.830715593</v>
          </cell>
          <cell r="H430">
            <v>14026038.201260468</v>
          </cell>
          <cell r="K430">
            <v>14026038.201260468</v>
          </cell>
        </row>
        <row r="431">
          <cell r="F431">
            <v>930003047.88382912</v>
          </cell>
          <cell r="G431">
            <v>889183559.47969329</v>
          </cell>
          <cell r="H431">
            <v>895579029.19457757</v>
          </cell>
          <cell r="K431">
            <v>895579029.19457757</v>
          </cell>
        </row>
      </sheetData>
      <sheetData sheetId="25">
        <row r="7">
          <cell r="E7" t="str">
            <v>QGC DSM ACC ADJ Jun 09</v>
          </cell>
          <cell r="F7" t="str">
            <v>QGC DSM ACC ADJ Dec 09</v>
          </cell>
          <cell r="G7" t="str">
            <v>QGC DSM ACC ADJ Dec 2010</v>
          </cell>
          <cell r="I7" t="str">
            <v>QGC DSM ACC ADJ Dec 2010</v>
          </cell>
        </row>
        <row r="12">
          <cell r="E12">
            <v>14990381</v>
          </cell>
          <cell r="F12">
            <v>0</v>
          </cell>
          <cell r="G12">
            <v>0</v>
          </cell>
          <cell r="I12">
            <v>0</v>
          </cell>
        </row>
        <row r="18">
          <cell r="E18">
            <v>-14840145.1</v>
          </cell>
          <cell r="F18">
            <v>-15586875.734389996</v>
          </cell>
          <cell r="G18">
            <v>-15789505.11893707</v>
          </cell>
          <cell r="I18">
            <v>-15789505.11893707</v>
          </cell>
        </row>
        <row r="19">
          <cell r="E19">
            <v>-150235.9</v>
          </cell>
          <cell r="F19">
            <v>-128338.08005999998</v>
          </cell>
          <cell r="G19">
            <v>-130006.47510077996</v>
          </cell>
          <cell r="I19">
            <v>-130006.47510077996</v>
          </cell>
        </row>
        <row r="20">
          <cell r="E20">
            <v>-14990380.059999999</v>
          </cell>
          <cell r="F20">
            <v>-15715213.814449996</v>
          </cell>
          <cell r="G20">
            <v>-15919511.594037849</v>
          </cell>
          <cell r="I20">
            <v>-15919511.594037849</v>
          </cell>
        </row>
      </sheetData>
      <sheetData sheetId="26"/>
      <sheetData sheetId="27">
        <row r="22">
          <cell r="H22">
            <v>4447867.8945494751</v>
          </cell>
        </row>
        <row r="23">
          <cell r="H23">
            <v>383008.75427657942</v>
          </cell>
        </row>
      </sheetData>
      <sheetData sheetId="28">
        <row r="6">
          <cell r="D6" t="str">
            <v>QGC Reserve accrual Jun 09</v>
          </cell>
          <cell r="E6" t="str">
            <v>QGC Reserve accrual Dec 09</v>
          </cell>
          <cell r="F6" t="str">
            <v>QGC Reserve accrual Dec 2010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724650</v>
          </cell>
          <cell r="E11">
            <v>724650</v>
          </cell>
          <cell r="F11">
            <v>724650</v>
          </cell>
        </row>
        <row r="12">
          <cell r="D12">
            <v>25000</v>
          </cell>
          <cell r="E12">
            <v>25000</v>
          </cell>
          <cell r="F12">
            <v>25000</v>
          </cell>
        </row>
        <row r="13">
          <cell r="D13">
            <v>1130000</v>
          </cell>
          <cell r="E13">
            <v>1130000</v>
          </cell>
          <cell r="F13">
            <v>1130000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F15">
            <v>1000000</v>
          </cell>
        </row>
        <row r="16">
          <cell r="D16">
            <v>1879650</v>
          </cell>
          <cell r="E16">
            <v>1879650</v>
          </cell>
          <cell r="F16">
            <v>2879650</v>
          </cell>
        </row>
        <row r="17">
          <cell r="D17">
            <v>375930</v>
          </cell>
          <cell r="E17">
            <v>375930</v>
          </cell>
          <cell r="F17">
            <v>575930</v>
          </cell>
        </row>
        <row r="18">
          <cell r="D18">
            <v>1630000</v>
          </cell>
          <cell r="E18">
            <v>1640100</v>
          </cell>
          <cell r="F18">
            <v>1659781.2</v>
          </cell>
        </row>
        <row r="19">
          <cell r="D19">
            <v>-1254070</v>
          </cell>
          <cell r="E19">
            <v>-1264170</v>
          </cell>
          <cell r="F19">
            <v>-1083851.2</v>
          </cell>
        </row>
        <row r="20">
          <cell r="D20">
            <v>-1212304.6798214056</v>
          </cell>
          <cell r="E20">
            <v>-1222068.3112504296</v>
          </cell>
          <cell r="F20">
            <v>-1047754.8159114292</v>
          </cell>
        </row>
        <row r="21">
          <cell r="D21">
            <v>-41765.320178594651</v>
          </cell>
          <cell r="E21">
            <v>-42101.688749570596</v>
          </cell>
          <cell r="F21">
            <v>-36096.384088570834</v>
          </cell>
        </row>
      </sheetData>
      <sheetData sheetId="29">
        <row r="8">
          <cell r="C8" t="str">
            <v>QGC Pipeline Integrity Jun 09</v>
          </cell>
          <cell r="D8" t="str">
            <v>QGC Pipeline Integrity Dec 09</v>
          </cell>
          <cell r="E8" t="str">
            <v>QGC Pipeline Integrity Dec 2010</v>
          </cell>
          <cell r="F8" t="str">
            <v>QGC Pipeline Integrity Dec 2010</v>
          </cell>
        </row>
        <row r="9">
          <cell r="D9" t="str">
            <v>1/</v>
          </cell>
          <cell r="E9" t="str">
            <v>1/</v>
          </cell>
        </row>
        <row r="13">
          <cell r="C13">
            <v>3500000</v>
          </cell>
          <cell r="D13">
            <v>3500000</v>
          </cell>
          <cell r="E13">
            <v>3500000</v>
          </cell>
          <cell r="F13">
            <v>3500000</v>
          </cell>
        </row>
        <row r="14">
          <cell r="C14">
            <v>1600000</v>
          </cell>
          <cell r="D14">
            <v>1600000</v>
          </cell>
          <cell r="E14">
            <v>870481.40693422442</v>
          </cell>
          <cell r="F14">
            <v>870481.40693422442</v>
          </cell>
        </row>
        <row r="15">
          <cell r="C15">
            <v>5100000</v>
          </cell>
          <cell r="D15">
            <v>5100000</v>
          </cell>
          <cell r="E15">
            <v>4370481.4069342241</v>
          </cell>
          <cell r="F15">
            <v>4370481.4069342241</v>
          </cell>
        </row>
        <row r="17">
          <cell r="C17">
            <v>3500000</v>
          </cell>
          <cell r="D17">
            <v>3499562.5</v>
          </cell>
          <cell r="E17">
            <v>3524059.4374999995</v>
          </cell>
          <cell r="F17">
            <v>3524059.4374999995</v>
          </cell>
        </row>
        <row r="18">
          <cell r="C18">
            <v>1600000</v>
          </cell>
          <cell r="D18">
            <v>1599800</v>
          </cell>
          <cell r="E18">
            <v>1610998.5999999999</v>
          </cell>
          <cell r="F18">
            <v>1610998.5999999999</v>
          </cell>
        </row>
        <row r="19">
          <cell r="C19">
            <v>5100000</v>
          </cell>
          <cell r="D19">
            <v>5099362.5</v>
          </cell>
          <cell r="E19">
            <v>5135058.0374999996</v>
          </cell>
          <cell r="F19">
            <v>5135058.0374999996</v>
          </cell>
        </row>
        <row r="20">
          <cell r="C20">
            <v>0</v>
          </cell>
          <cell r="D20">
            <v>637.5</v>
          </cell>
          <cell r="E20">
            <v>-764576.63056577556</v>
          </cell>
          <cell r="F20">
            <v>-764576.63056577556</v>
          </cell>
        </row>
        <row r="22">
          <cell r="D22">
            <v>2009</v>
          </cell>
          <cell r="E22">
            <v>2010</v>
          </cell>
          <cell r="F22">
            <v>2010</v>
          </cell>
        </row>
        <row r="23">
          <cell r="C23" t="str">
            <v>USE FULL YEAR FACTOR</v>
          </cell>
          <cell r="D23">
            <v>-5.0000000000000001E-4</v>
          </cell>
          <cell r="E23">
            <v>7.0000000000000001E-3</v>
          </cell>
          <cell r="F23">
            <v>7.0000000000000001E-3</v>
          </cell>
        </row>
        <row r="25">
          <cell r="D25">
            <v>-2E-3</v>
          </cell>
          <cell r="E25">
            <v>7.0000000000000001E-3</v>
          </cell>
          <cell r="F25">
            <v>7.0000000000000001E-3</v>
          </cell>
        </row>
      </sheetData>
      <sheetData sheetId="30">
        <row r="9">
          <cell r="C9" t="str">
            <v>QGC Minimum Bills June 09</v>
          </cell>
          <cell r="D9" t="str">
            <v>QGC Minimum Bills Dec 09</v>
          </cell>
          <cell r="E9" t="str">
            <v>QGC Minimum Bills Dec 2010</v>
          </cell>
        </row>
        <row r="14">
          <cell r="C14">
            <v>1037.6099999999999</v>
          </cell>
          <cell r="D14">
            <v>0</v>
          </cell>
          <cell r="E14">
            <v>0</v>
          </cell>
        </row>
        <row r="15">
          <cell r="C15">
            <v>96640.319999999992</v>
          </cell>
          <cell r="D15">
            <v>0</v>
          </cell>
          <cell r="E15">
            <v>0</v>
          </cell>
        </row>
        <row r="16">
          <cell r="C16">
            <v>97677.93</v>
          </cell>
          <cell r="D16">
            <v>0</v>
          </cell>
          <cell r="E16">
            <v>0</v>
          </cell>
        </row>
      </sheetData>
      <sheetData sheetId="31">
        <row r="6">
          <cell r="G6" t="str">
            <v>QGC Don &amp; Membership Jun 09</v>
          </cell>
          <cell r="I6" t="str">
            <v>QGC Don &amp; Membership Dec 09</v>
          </cell>
          <cell r="J6" t="str">
            <v>QGC Don &amp; Membership Dec 2010</v>
          </cell>
        </row>
        <row r="8">
          <cell r="G8">
            <v>-52798.470093758784</v>
          </cell>
          <cell r="I8">
            <v>-57629.784296758786</v>
          </cell>
          <cell r="J8">
            <v>-58343.096291319256</v>
          </cell>
        </row>
        <row r="9">
          <cell r="G9">
            <v>-1954.83</v>
          </cell>
          <cell r="I9">
            <v>-1954.83</v>
          </cell>
          <cell r="J9">
            <v>-1982.1976199999999</v>
          </cell>
        </row>
        <row r="10">
          <cell r="G10">
            <v>-54753.300093758786</v>
          </cell>
          <cell r="I10">
            <v>-59584.614296758788</v>
          </cell>
          <cell r="J10">
            <v>-60325.293911319255</v>
          </cell>
        </row>
        <row r="14">
          <cell r="G14">
            <v>-52929.806102792965</v>
          </cell>
          <cell r="I14">
            <v>-57600.219092486142</v>
          </cell>
          <cell r="J14">
            <v>-58316.231247294068</v>
          </cell>
        </row>
        <row r="15">
          <cell r="G15">
            <v>-1823.4939909658251</v>
          </cell>
          <cell r="I15">
            <v>-1984.3952042726476</v>
          </cell>
          <cell r="J15">
            <v>-2009.0626640251942</v>
          </cell>
        </row>
        <row r="16">
          <cell r="G16">
            <v>-54753.300093758793</v>
          </cell>
          <cell r="I16">
            <v>-59584.614296758788</v>
          </cell>
          <cell r="J16">
            <v>-60325.293911319262</v>
          </cell>
        </row>
        <row r="19">
          <cell r="I19">
            <v>2009</v>
          </cell>
          <cell r="J19">
            <v>2010</v>
          </cell>
        </row>
        <row r="20">
          <cell r="I20">
            <v>0</v>
          </cell>
          <cell r="J20">
            <v>1.4E-2</v>
          </cell>
        </row>
        <row r="22">
          <cell r="I22">
            <v>0</v>
          </cell>
          <cell r="J22">
            <v>1.4E-2</v>
          </cell>
        </row>
      </sheetData>
      <sheetData sheetId="32">
        <row r="10">
          <cell r="C10" t="str">
            <v>QGC Advertising Jun 09</v>
          </cell>
          <cell r="D10" t="str">
            <v>QGC Advertising Dec 09</v>
          </cell>
          <cell r="E10" t="str">
            <v>QGC Advertising Dec 2010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17500.46</v>
          </cell>
          <cell r="D19">
            <v>33510.959999999999</v>
          </cell>
          <cell r="E19">
            <v>34147.668239999999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82.773242162342584</v>
          </cell>
          <cell r="D22">
            <v>84.594253489914124</v>
          </cell>
          <cell r="E22">
            <v>86.116950052732577</v>
          </cell>
        </row>
        <row r="23">
          <cell r="C23">
            <v>938.71938101942214</v>
          </cell>
          <cell r="D23">
            <v>1017.1220998033998</v>
          </cell>
          <cell r="E23">
            <v>1073.2908504006368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13133.748999999996</v>
          </cell>
          <cell r="D25">
            <v>13351.323549999996</v>
          </cell>
          <cell r="E25">
            <v>13498.188109049994</v>
          </cell>
        </row>
        <row r="28">
          <cell r="C28">
            <v>31655.701623181762</v>
          </cell>
          <cell r="D28">
            <v>47963.999903293305</v>
          </cell>
          <cell r="E28">
            <v>48805.26414950336</v>
          </cell>
        </row>
        <row r="31">
          <cell r="C31">
            <v>-31655.701623181762</v>
          </cell>
          <cell r="D31">
            <v>-47963.999903293305</v>
          </cell>
          <cell r="E31">
            <v>-48805.26414950336</v>
          </cell>
        </row>
        <row r="33">
          <cell r="C33">
            <v>-30601.445868901505</v>
          </cell>
          <cell r="D33">
            <v>-46366.615536386256</v>
          </cell>
          <cell r="E33">
            <v>-47179.862470486325</v>
          </cell>
        </row>
        <row r="34">
          <cell r="C34">
            <v>-1054.2557542802592</v>
          </cell>
          <cell r="D34">
            <v>-1597.3843669070529</v>
          </cell>
          <cell r="E34">
            <v>-1625.4016790170365</v>
          </cell>
        </row>
        <row r="36">
          <cell r="D36">
            <v>2009</v>
          </cell>
          <cell r="E36">
            <v>2010</v>
          </cell>
        </row>
        <row r="37">
          <cell r="D37">
            <v>2.1000000000000001E-2</v>
          </cell>
          <cell r="E37">
            <v>1.9E-2</v>
          </cell>
        </row>
        <row r="38">
          <cell r="D38">
            <v>2.1999999999999999E-2</v>
          </cell>
          <cell r="E38">
            <v>1.7999999999999999E-2</v>
          </cell>
        </row>
        <row r="39">
          <cell r="D39">
            <v>4.0000000000000001E-3</v>
          </cell>
          <cell r="E39">
            <v>1.0999999999999999E-2</v>
          </cell>
        </row>
        <row r="40">
          <cell r="D40">
            <v>4.3999999999999997E-2</v>
          </cell>
          <cell r="E40">
            <v>0.04</v>
          </cell>
        </row>
      </sheetData>
      <sheetData sheetId="33">
        <row r="3">
          <cell r="D3" t="str">
            <v>QGC Insentives Jun 09</v>
          </cell>
          <cell r="E3" t="str">
            <v>QGC Insentives Dec 09</v>
          </cell>
          <cell r="F3" t="str">
            <v>QGC Insentives Dec 2010</v>
          </cell>
        </row>
        <row r="12">
          <cell r="AH12" t="str">
            <v>Actual 2005</v>
          </cell>
          <cell r="AI12" t="str">
            <v>Actual 2006</v>
          </cell>
          <cell r="AJ12" t="str">
            <v>Actual 2007</v>
          </cell>
          <cell r="AK12" t="str">
            <v>Actual 2008</v>
          </cell>
          <cell r="AL12" t="str">
            <v>3-YR Average</v>
          </cell>
        </row>
        <row r="13">
          <cell r="D13">
            <v>-514311.58774843521</v>
          </cell>
          <cell r="E13">
            <v>-520099.99034773948</v>
          </cell>
          <cell r="F13">
            <v>-520099.99034773948</v>
          </cell>
        </row>
        <row r="14">
          <cell r="AH14">
            <v>1944134.4325674635</v>
          </cell>
          <cell r="AI14">
            <v>2069506.9984044943</v>
          </cell>
          <cell r="AJ14">
            <v>2302421.4233766235</v>
          </cell>
          <cell r="AK14">
            <v>1183201.56</v>
          </cell>
          <cell r="AL14">
            <v>1851709.9939270392</v>
          </cell>
        </row>
        <row r="15">
          <cell r="D15">
            <v>-1776198.6716309711</v>
          </cell>
          <cell r="E15">
            <v>-1889715.2530561946</v>
          </cell>
          <cell r="F15">
            <v>-1889715.2530561946</v>
          </cell>
          <cell r="AH15">
            <v>205518.0474325364</v>
          </cell>
          <cell r="AI15">
            <v>310158.67159550567</v>
          </cell>
          <cell r="AJ15">
            <v>273535.5366233766</v>
          </cell>
          <cell r="AK15">
            <v>71943.914936708854</v>
          </cell>
          <cell r="AL15">
            <v>218546.04105186372</v>
          </cell>
        </row>
        <row r="16">
          <cell r="AH16">
            <v>2149652.48</v>
          </cell>
          <cell r="AI16">
            <v>2379665.67</v>
          </cell>
          <cell r="AJ16">
            <v>2575956.96</v>
          </cell>
          <cell r="AK16">
            <v>2486561.56</v>
          </cell>
          <cell r="AL16">
            <v>2070256.0349789029</v>
          </cell>
        </row>
        <row r="18">
          <cell r="D18">
            <v>-2290510.2593794065</v>
          </cell>
          <cell r="E18">
            <v>-2409815.2434039339</v>
          </cell>
          <cell r="F18">
            <v>-2409815.2434039339</v>
          </cell>
          <cell r="AH18">
            <v>0.90439999999999998</v>
          </cell>
          <cell r="AI18">
            <v>0.86966292134831458</v>
          </cell>
          <cell r="AJ18">
            <v>0.89381207028265852</v>
          </cell>
          <cell r="AK18">
            <v>0.97106690777576854</v>
          </cell>
          <cell r="AL18">
            <v>0.894435259523786</v>
          </cell>
        </row>
        <row r="19">
          <cell r="AH19">
            <v>9.5600000000000018E-2</v>
          </cell>
          <cell r="AI19">
            <v>0.13033707865168542</v>
          </cell>
          <cell r="AJ19">
            <v>0.10618792971734148</v>
          </cell>
          <cell r="AK19">
            <v>2.893309222423146E-2</v>
          </cell>
          <cell r="AL19">
            <v>0.10556474047621402</v>
          </cell>
        </row>
        <row r="20">
          <cell r="D20">
            <v>-2215585.279676869</v>
          </cell>
          <cell r="E20">
            <v>-2329559.1929346435</v>
          </cell>
          <cell r="F20">
            <v>-2329559.1929346435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</row>
        <row r="21">
          <cell r="D21">
            <v>-74924.97970253753</v>
          </cell>
          <cell r="E21">
            <v>-80256.050469290625</v>
          </cell>
          <cell r="F21">
            <v>-80256.050469290625</v>
          </cell>
        </row>
        <row r="22">
          <cell r="AH22">
            <v>461073.8141403239</v>
          </cell>
          <cell r="AI22">
            <v>361918.79089887638</v>
          </cell>
          <cell r="AJ22">
            <v>359168.31611917494</v>
          </cell>
          <cell r="AK22">
            <v>530175.7107775769</v>
          </cell>
          <cell r="AL22">
            <v>417087.60593187605</v>
          </cell>
        </row>
        <row r="23">
          <cell r="AH23">
            <v>48740.965859676129</v>
          </cell>
          <cell r="AI23">
            <v>54241.059101123603</v>
          </cell>
          <cell r="AJ23">
            <v>42670.423880825052</v>
          </cell>
          <cell r="AK23">
            <v>15796.669222423145</v>
          </cell>
          <cell r="AL23">
            <v>37569.384068123931</v>
          </cell>
        </row>
        <row r="24">
          <cell r="AH24">
            <v>509814.78</v>
          </cell>
          <cell r="AI24">
            <v>416159.85</v>
          </cell>
          <cell r="AJ24">
            <v>401838.74</v>
          </cell>
          <cell r="AK24">
            <v>545972.38</v>
          </cell>
          <cell r="AL24">
            <v>454656.99</v>
          </cell>
        </row>
        <row r="26">
          <cell r="E26">
            <v>3600000</v>
          </cell>
          <cell r="F26">
            <v>3600000</v>
          </cell>
          <cell r="AH26">
            <v>0.90439999999999998</v>
          </cell>
          <cell r="AI26">
            <v>0.86966292134831458</v>
          </cell>
          <cell r="AJ26">
            <v>0.89381207028265852</v>
          </cell>
          <cell r="AK26">
            <v>0.97106690777576854</v>
          </cell>
          <cell r="AL26">
            <v>0.9173676312155149</v>
          </cell>
        </row>
        <row r="27">
          <cell r="AH27">
            <v>9.5600000000000018E-2</v>
          </cell>
          <cell r="AI27">
            <v>0.13033707865168542</v>
          </cell>
          <cell r="AJ27">
            <v>0.10618792971734148</v>
          </cell>
          <cell r="AK27">
            <v>2.893309222423146E-2</v>
          </cell>
          <cell r="AL27">
            <v>8.2632368784485044E-2</v>
          </cell>
        </row>
        <row r="28"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</row>
        <row r="30">
          <cell r="AH30">
            <v>625750.92923076916</v>
          </cell>
          <cell r="AI30">
            <v>586006.02043269225</v>
          </cell>
          <cell r="AJ30">
            <v>472588.8233993015</v>
          </cell>
          <cell r="AK30">
            <v>525516.09909909905</v>
          </cell>
          <cell r="AL30">
            <v>528036.98097703094</v>
          </cell>
        </row>
        <row r="31">
          <cell r="AH31">
            <v>730094.89667999989</v>
          </cell>
          <cell r="AI31">
            <v>1039184.0095673077</v>
          </cell>
          <cell r="AJ31">
            <v>1030943.7666006986</v>
          </cell>
          <cell r="AK31">
            <v>641129.64090090082</v>
          </cell>
          <cell r="AL31">
            <v>903752.47235630231</v>
          </cell>
        </row>
        <row r="32">
          <cell r="AH32">
            <v>1355793.68</v>
          </cell>
          <cell r="AI32">
            <v>1625190.03</v>
          </cell>
          <cell r="AJ32">
            <v>1503532.59</v>
          </cell>
          <cell r="AK32">
            <v>1166645.74</v>
          </cell>
          <cell r="AL32">
            <v>1431789.4533333331</v>
          </cell>
        </row>
        <row r="34">
          <cell r="AH34">
            <v>0.46153846153846151</v>
          </cell>
          <cell r="AI34">
            <v>0.36057692307692307</v>
          </cell>
          <cell r="AJ34">
            <v>0.31431897555296856</v>
          </cell>
          <cell r="AK34">
            <v>0.45045045045045046</v>
          </cell>
          <cell r="AL34">
            <v>0.36879513237628192</v>
          </cell>
        </row>
        <row r="35">
          <cell r="AH35">
            <v>0.53849999999999998</v>
          </cell>
          <cell r="AI35">
            <v>0.63942307692307687</v>
          </cell>
          <cell r="AJ35">
            <v>0.6856810244470315</v>
          </cell>
          <cell r="AK35">
            <v>0.54954954954954949</v>
          </cell>
          <cell r="AL35">
            <v>0.63120486762371819</v>
          </cell>
        </row>
        <row r="36">
          <cell r="AH36">
            <v>1.0000384615384614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</row>
        <row r="37">
          <cell r="AH37">
            <v>0.03</v>
          </cell>
          <cell r="AI37">
            <v>0.03</v>
          </cell>
          <cell r="AJ37">
            <v>2.7E-2</v>
          </cell>
          <cell r="AK37">
            <v>0.03</v>
          </cell>
          <cell r="AL37">
            <v>2.8999999999999998E-2</v>
          </cell>
        </row>
        <row r="38">
          <cell r="AH38">
            <v>3.5000000000000003E-2</v>
          </cell>
          <cell r="AI38">
            <v>5.3199999999999997E-2</v>
          </cell>
          <cell r="AJ38">
            <v>5.8900000000000001E-2</v>
          </cell>
          <cell r="AK38">
            <v>3.6600000000000001E-2</v>
          </cell>
          <cell r="AL38">
            <v>4.9033333333333338E-2</v>
          </cell>
        </row>
        <row r="40">
          <cell r="AG40">
            <v>1</v>
          </cell>
          <cell r="AH40" t="str">
            <v>Questar Corporation 2008 Bonus percentage</v>
          </cell>
        </row>
        <row r="41">
          <cell r="AG41">
            <v>2</v>
          </cell>
          <cell r="AH41" t="str">
            <v>Amount of bonus from QGC Operating results</v>
          </cell>
        </row>
        <row r="42">
          <cell r="AG42">
            <v>3</v>
          </cell>
          <cell r="AH42" t="str">
            <v>Amount of bonus unrelated to QGC operating results (Line 1- Line 2)</v>
          </cell>
          <cell r="AL42">
            <v>7.8033333333333343E-2</v>
          </cell>
        </row>
        <row r="44">
          <cell r="AG44">
            <v>4</v>
          </cell>
          <cell r="AH44" t="str">
            <v>Percentage of PIPE and AMIP excluded from results (Line 3/Line 4)(Financial)</v>
          </cell>
        </row>
        <row r="45">
          <cell r="AG45">
            <v>5</v>
          </cell>
          <cell r="AH45" t="str">
            <v>Percentage of PIPE and AMIP excluded from results(=1-Line4)</v>
          </cell>
        </row>
        <row r="50">
          <cell r="AI50" t="str">
            <v>Actual 2005</v>
          </cell>
          <cell r="AJ50" t="str">
            <v>Actual 2006</v>
          </cell>
          <cell r="AK50" t="str">
            <v>Actual 2007</v>
          </cell>
          <cell r="AL50" t="str">
            <v>Actual 2008</v>
          </cell>
        </row>
        <row r="52">
          <cell r="AI52">
            <v>4061038</v>
          </cell>
          <cell r="AJ52">
            <v>1810066.3016826923</v>
          </cell>
          <cell r="AK52">
            <v>1789717.4423748546</v>
          </cell>
          <cell r="AL52">
            <v>2125074.8513513515</v>
          </cell>
        </row>
        <row r="53">
          <cell r="AI53">
            <v>0</v>
          </cell>
          <cell r="AJ53">
            <v>3209850.9083173075</v>
          </cell>
          <cell r="AK53">
            <v>3904235.457625146</v>
          </cell>
          <cell r="AL53">
            <v>2592591.3186486484</v>
          </cell>
        </row>
        <row r="54">
          <cell r="AI54">
            <v>4061038</v>
          </cell>
          <cell r="AJ54">
            <v>5019917.21</v>
          </cell>
          <cell r="AK54">
            <v>5693952.9000000004</v>
          </cell>
          <cell r="AL54">
            <v>4717666.17</v>
          </cell>
        </row>
        <row r="56">
          <cell r="AI56">
            <v>1</v>
          </cell>
          <cell r="AJ56">
            <v>0.36057692307692307</v>
          </cell>
          <cell r="AK56">
            <v>0.31431897555296856</v>
          </cell>
          <cell r="AL56">
            <v>0.45045045045045046</v>
          </cell>
        </row>
        <row r="57">
          <cell r="AI57">
            <v>0</v>
          </cell>
          <cell r="AJ57">
            <v>0.63942307692307687</v>
          </cell>
          <cell r="AK57">
            <v>0.6856810244470315</v>
          </cell>
          <cell r="AL57">
            <v>0.54954954954954949</v>
          </cell>
        </row>
        <row r="58">
          <cell r="AI58">
            <v>1</v>
          </cell>
          <cell r="AJ58">
            <v>1</v>
          </cell>
          <cell r="AK58">
            <v>1</v>
          </cell>
          <cell r="AL58">
            <v>1</v>
          </cell>
        </row>
      </sheetData>
      <sheetData sheetId="34">
        <row r="12">
          <cell r="D12" t="str">
            <v>QGC Stock Insentives Jun 09</v>
          </cell>
          <cell r="E12" t="str">
            <v>QGC Stock Insentives Dec 09</v>
          </cell>
          <cell r="F12" t="str">
            <v>QGC Stock Insentives Dec 2010</v>
          </cell>
        </row>
        <row r="17">
          <cell r="D17">
            <v>-185226.08000000002</v>
          </cell>
          <cell r="E17">
            <v>-33751.392499999987</v>
          </cell>
          <cell r="F17">
            <v>-34055.155032499984</v>
          </cell>
        </row>
        <row r="20">
          <cell r="D20">
            <v>-568089.7490380659</v>
          </cell>
          <cell r="E20">
            <v>-62962.691950475106</v>
          </cell>
          <cell r="F20">
            <v>-63529.356178029375</v>
          </cell>
        </row>
        <row r="23">
          <cell r="D23">
            <v>-753315.82903806586</v>
          </cell>
          <cell r="E23">
            <v>-96714.084450475086</v>
          </cell>
          <cell r="F23">
            <v>-97584.511210529367</v>
          </cell>
        </row>
        <row r="26">
          <cell r="D26">
            <v>753315.82903806586</v>
          </cell>
          <cell r="E26">
            <v>96714.084450475086</v>
          </cell>
          <cell r="F26">
            <v>97584.511210529367</v>
          </cell>
        </row>
        <row r="27">
          <cell r="D27">
            <v>753315.82903806586</v>
          </cell>
          <cell r="E27">
            <v>96714.084450475086</v>
          </cell>
          <cell r="F27">
            <v>97017.846982975083</v>
          </cell>
        </row>
        <row r="29">
          <cell r="D29">
            <v>728227.53508686833</v>
          </cell>
          <cell r="E29">
            <v>93493.13609603417</v>
          </cell>
          <cell r="F29">
            <v>94334.574320898479</v>
          </cell>
        </row>
        <row r="30">
          <cell r="D30">
            <v>25088.293951197535</v>
          </cell>
          <cell r="E30">
            <v>3220.9483544409277</v>
          </cell>
          <cell r="F30">
            <v>3249.9368896308961</v>
          </cell>
        </row>
        <row r="31">
          <cell r="D31">
            <v>753315.82903806586</v>
          </cell>
          <cell r="E31">
            <v>96714.0844504751</v>
          </cell>
          <cell r="F31">
            <v>97584.511210529381</v>
          </cell>
        </row>
      </sheetData>
      <sheetData sheetId="35">
        <row r="7">
          <cell r="B7" t="str">
            <v>QGC Sporting Events Jun 09</v>
          </cell>
          <cell r="C7" t="str">
            <v>QGC Sporting Events Dec 09</v>
          </cell>
          <cell r="D7" t="str">
            <v>QGC Sporting Events Dec 2010</v>
          </cell>
        </row>
        <row r="12">
          <cell r="B12">
            <v>-29984.764970232922</v>
          </cell>
          <cell r="C12">
            <v>-14818.801360345295</v>
          </cell>
          <cell r="D12">
            <v>-14994.941929790786</v>
          </cell>
        </row>
        <row r="14">
          <cell r="B14">
            <v>-28986.157787650063</v>
          </cell>
          <cell r="C14">
            <v>-14325.278683399179</v>
          </cell>
          <cell r="D14">
            <v>-14495.553099217417</v>
          </cell>
        </row>
        <row r="15">
          <cell r="B15">
            <v>-998.60718258285988</v>
          </cell>
          <cell r="C15">
            <v>-493.52267694611561</v>
          </cell>
          <cell r="D15">
            <v>-499.38883057337</v>
          </cell>
        </row>
      </sheetData>
      <sheetData sheetId="36" refreshError="1"/>
      <sheetData sheetId="37">
        <row r="8">
          <cell r="F8" t="str">
            <v>Rev booked Jun 09</v>
          </cell>
          <cell r="G8" t="str">
            <v>BOOKED REV LESS DSM Jun 09</v>
          </cell>
          <cell r="H8" t="str">
            <v>REV 2009 AVG CET</v>
          </cell>
          <cell r="I8" t="str">
            <v>REV 2010 AVG CET</v>
          </cell>
          <cell r="J8" t="str">
            <v>REV 2010 avg no cet</v>
          </cell>
          <cell r="K8" t="str">
            <v>REV 2010 ANNL CET</v>
          </cell>
          <cell r="L8" t="str">
            <v>REV 2010 ANNL NO CET</v>
          </cell>
        </row>
        <row r="11">
          <cell r="F11">
            <v>680276662.96477008</v>
          </cell>
          <cell r="G11">
            <v>680276662.96477008</v>
          </cell>
          <cell r="H11">
            <v>259451434</v>
          </cell>
          <cell r="I11">
            <v>263443497</v>
          </cell>
          <cell r="J11">
            <v>265972015</v>
          </cell>
          <cell r="K11">
            <v>264962992</v>
          </cell>
          <cell r="L11">
            <v>267507146</v>
          </cell>
        </row>
        <row r="15">
          <cell r="F15">
            <v>226549252</v>
          </cell>
          <cell r="G15">
            <v>226549252</v>
          </cell>
          <cell r="H15">
            <v>231081585</v>
          </cell>
          <cell r="I15">
            <v>234389448</v>
          </cell>
          <cell r="J15">
            <v>236856289</v>
          </cell>
          <cell r="K15">
            <v>235830036</v>
          </cell>
          <cell r="L15">
            <v>238311911</v>
          </cell>
        </row>
        <row r="17">
          <cell r="F17">
            <v>95851528</v>
          </cell>
          <cell r="G17">
            <v>95851528</v>
          </cell>
          <cell r="H17">
            <v>86585798</v>
          </cell>
          <cell r="I17">
            <v>87132167</v>
          </cell>
          <cell r="J17">
            <v>87132167</v>
          </cell>
          <cell r="K17">
            <v>87661441</v>
          </cell>
          <cell r="L17">
            <v>87661441</v>
          </cell>
        </row>
        <row r="19">
          <cell r="F19">
            <v>504011943</v>
          </cell>
          <cell r="G19">
            <v>504011943</v>
          </cell>
          <cell r="H19">
            <v>364095728</v>
          </cell>
          <cell r="I19">
            <v>366050642</v>
          </cell>
          <cell r="J19">
            <v>366050642</v>
          </cell>
          <cell r="K19">
            <v>368299201</v>
          </cell>
          <cell r="L19">
            <v>368299201</v>
          </cell>
        </row>
        <row r="20">
          <cell r="F20">
            <v>826412723</v>
          </cell>
          <cell r="G20">
            <v>826412723</v>
          </cell>
          <cell r="H20">
            <v>681763111</v>
          </cell>
          <cell r="I20">
            <v>687572257</v>
          </cell>
          <cell r="J20">
            <v>690039098</v>
          </cell>
          <cell r="K20">
            <v>691790678</v>
          </cell>
          <cell r="L20">
            <v>694272553</v>
          </cell>
        </row>
        <row r="22">
          <cell r="F22">
            <v>93696973</v>
          </cell>
          <cell r="G22">
            <v>93696973</v>
          </cell>
          <cell r="H22">
            <v>92716944</v>
          </cell>
          <cell r="I22">
            <v>93214762</v>
          </cell>
          <cell r="J22">
            <v>93214762</v>
          </cell>
          <cell r="K22">
            <v>93787357</v>
          </cell>
          <cell r="L22">
            <v>93787357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F33">
            <v>1892081</v>
          </cell>
          <cell r="G33">
            <v>1892081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F35">
            <v>556269</v>
          </cell>
          <cell r="G35">
            <v>556269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F37">
            <v>2798539</v>
          </cell>
          <cell r="G37">
            <v>2798539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5246889</v>
          </cell>
          <cell r="G38">
            <v>5246889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F40">
            <v>498900</v>
          </cell>
          <cell r="G40">
            <v>498900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F42">
            <v>3605260</v>
          </cell>
          <cell r="G42">
            <v>3605260</v>
          </cell>
          <cell r="H42">
            <v>4361176</v>
          </cell>
          <cell r="I42">
            <v>4378671</v>
          </cell>
          <cell r="J42">
            <v>4378671</v>
          </cell>
          <cell r="K42">
            <v>4378671</v>
          </cell>
          <cell r="L42">
            <v>4378671</v>
          </cell>
        </row>
        <row r="44">
          <cell r="F44">
            <v>5681466</v>
          </cell>
          <cell r="G44">
            <v>5681466</v>
          </cell>
          <cell r="H44">
            <v>5360534</v>
          </cell>
          <cell r="I44">
            <v>5441116</v>
          </cell>
          <cell r="J44">
            <v>5441116</v>
          </cell>
          <cell r="K44">
            <v>5441116</v>
          </cell>
          <cell r="L44">
            <v>5441116</v>
          </cell>
        </row>
        <row r="46">
          <cell r="F46">
            <v>36278330</v>
          </cell>
          <cell r="G46">
            <v>36278330</v>
          </cell>
          <cell r="H46">
            <v>26624802</v>
          </cell>
          <cell r="I46">
            <v>26743151</v>
          </cell>
          <cell r="J46">
            <v>26743151</v>
          </cell>
          <cell r="K46">
            <v>26743151</v>
          </cell>
          <cell r="L46">
            <v>26743151</v>
          </cell>
        </row>
        <row r="47">
          <cell r="F47">
            <v>45565056</v>
          </cell>
          <cell r="G47">
            <v>45565056</v>
          </cell>
          <cell r="H47">
            <v>36346512</v>
          </cell>
          <cell r="I47">
            <v>36562938</v>
          </cell>
          <cell r="J47">
            <v>36562938</v>
          </cell>
          <cell r="K47">
            <v>36562938</v>
          </cell>
          <cell r="L47">
            <v>36562938</v>
          </cell>
        </row>
        <row r="49">
          <cell r="F49">
            <v>6639018</v>
          </cell>
          <cell r="G49">
            <v>6639018</v>
          </cell>
          <cell r="H49">
            <v>6780003</v>
          </cell>
          <cell r="I49">
            <v>6810141</v>
          </cell>
          <cell r="J49">
            <v>6810141</v>
          </cell>
          <cell r="K49">
            <v>6810141</v>
          </cell>
          <cell r="L49">
            <v>6810141</v>
          </cell>
        </row>
        <row r="51">
          <cell r="F51">
            <v>68747</v>
          </cell>
          <cell r="G51">
            <v>68747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15851</v>
          </cell>
          <cell r="G53">
            <v>15851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</row>
        <row r="55">
          <cell r="F55">
            <v>27815</v>
          </cell>
          <cell r="G55">
            <v>27815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112413</v>
          </cell>
          <cell r="G56">
            <v>112413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0">
          <cell r="F60">
            <v>1082913.7239646004</v>
          </cell>
          <cell r="G60">
            <v>1082913.7239646004</v>
          </cell>
          <cell r="H60">
            <v>2103256</v>
          </cell>
          <cell r="I60">
            <v>2142852</v>
          </cell>
          <cell r="J60">
            <v>2142852</v>
          </cell>
          <cell r="K60">
            <v>2142852</v>
          </cell>
          <cell r="L60">
            <v>2142852</v>
          </cell>
        </row>
        <row r="62">
          <cell r="F62">
            <v>355389.98285179998</v>
          </cell>
          <cell r="G62">
            <v>355389.98285179998</v>
          </cell>
          <cell r="H62">
            <v>338710</v>
          </cell>
          <cell r="I62">
            <v>345084</v>
          </cell>
          <cell r="J62">
            <v>345084</v>
          </cell>
          <cell r="K62">
            <v>345084</v>
          </cell>
          <cell r="L62">
            <v>345084</v>
          </cell>
        </row>
        <row r="64">
          <cell r="F64">
            <v>2482747.6331835999</v>
          </cell>
          <cell r="G64">
            <v>2482747.6331835999</v>
          </cell>
          <cell r="H64">
            <v>1665099</v>
          </cell>
          <cell r="I64">
            <v>1696452</v>
          </cell>
          <cell r="J64">
            <v>1696452</v>
          </cell>
          <cell r="K64">
            <v>1696452</v>
          </cell>
          <cell r="L64">
            <v>1696452</v>
          </cell>
        </row>
        <row r="65">
          <cell r="F65">
            <v>3921051.34</v>
          </cell>
          <cell r="G65">
            <v>3921051.34</v>
          </cell>
          <cell r="H65">
            <v>4107065</v>
          </cell>
          <cell r="I65">
            <v>4184388</v>
          </cell>
          <cell r="J65">
            <v>4184388</v>
          </cell>
          <cell r="K65">
            <v>4184388</v>
          </cell>
          <cell r="L65">
            <v>4184388</v>
          </cell>
        </row>
        <row r="67">
          <cell r="F67">
            <v>442159.31</v>
          </cell>
          <cell r="G67">
            <v>442159.31</v>
          </cell>
          <cell r="H67">
            <v>424017</v>
          </cell>
          <cell r="I67">
            <v>432000</v>
          </cell>
          <cell r="J67">
            <v>432000</v>
          </cell>
          <cell r="K67">
            <v>432000</v>
          </cell>
          <cell r="L67">
            <v>432000</v>
          </cell>
        </row>
        <row r="69">
          <cell r="F69">
            <v>61390</v>
          </cell>
          <cell r="G69">
            <v>61390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1">
          <cell r="F71">
            <v>134118</v>
          </cell>
          <cell r="G71">
            <v>134118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F73">
            <v>1148574</v>
          </cell>
          <cell r="G73">
            <v>1148574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1344082</v>
          </cell>
          <cell r="G74">
            <v>1344082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6">
          <cell r="F76">
            <v>183438</v>
          </cell>
          <cell r="G76">
            <v>183438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7">
          <cell r="F87">
            <v>347983</v>
          </cell>
          <cell r="G87">
            <v>347983</v>
          </cell>
          <cell r="H87">
            <v>528021</v>
          </cell>
          <cell r="I87">
            <v>554325</v>
          </cell>
          <cell r="J87">
            <v>554325</v>
          </cell>
          <cell r="K87">
            <v>554325</v>
          </cell>
          <cell r="L87">
            <v>554325</v>
          </cell>
        </row>
        <row r="89">
          <cell r="F89">
            <v>253471</v>
          </cell>
          <cell r="G89">
            <v>253471</v>
          </cell>
          <cell r="H89">
            <v>327016</v>
          </cell>
          <cell r="I89">
            <v>331777</v>
          </cell>
          <cell r="J89">
            <v>331777</v>
          </cell>
          <cell r="K89">
            <v>331777</v>
          </cell>
          <cell r="L89">
            <v>331777</v>
          </cell>
        </row>
        <row r="91">
          <cell r="F91">
            <v>5735234</v>
          </cell>
          <cell r="G91">
            <v>5735234</v>
          </cell>
          <cell r="H91">
            <v>6283909</v>
          </cell>
          <cell r="I91">
            <v>6375434</v>
          </cell>
          <cell r="J91">
            <v>6375434</v>
          </cell>
          <cell r="K91">
            <v>6375434</v>
          </cell>
          <cell r="L91">
            <v>6375434</v>
          </cell>
        </row>
        <row r="92">
          <cell r="F92">
            <v>6336688</v>
          </cell>
          <cell r="G92">
            <v>6336688</v>
          </cell>
          <cell r="H92">
            <v>7138946</v>
          </cell>
          <cell r="I92">
            <v>7261536</v>
          </cell>
          <cell r="J92">
            <v>7261536</v>
          </cell>
          <cell r="K92">
            <v>7261536</v>
          </cell>
          <cell r="L92">
            <v>7261536</v>
          </cell>
        </row>
        <row r="94">
          <cell r="F94">
            <v>1390573</v>
          </cell>
          <cell r="G94">
            <v>1390573</v>
          </cell>
          <cell r="H94">
            <v>1787263</v>
          </cell>
          <cell r="I94">
            <v>1813294</v>
          </cell>
          <cell r="J94">
            <v>1813294</v>
          </cell>
          <cell r="K94">
            <v>1813294</v>
          </cell>
          <cell r="L94">
            <v>1813294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5">
          <cell r="F105">
            <v>146137</v>
          </cell>
          <cell r="G105">
            <v>146137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7">
          <cell r="F107">
            <v>48774</v>
          </cell>
          <cell r="G107">
            <v>48774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1299183</v>
          </cell>
          <cell r="G109">
            <v>1299183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1494094</v>
          </cell>
          <cell r="G110">
            <v>1494094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267873</v>
          </cell>
          <cell r="G112">
            <v>267873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2716920</v>
          </cell>
          <cell r="I114">
            <v>2716920</v>
          </cell>
          <cell r="J114">
            <v>2716920</v>
          </cell>
          <cell r="K114">
            <v>2716920</v>
          </cell>
          <cell r="L114">
            <v>2716920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2716920</v>
          </cell>
          <cell r="I119">
            <v>2716920</v>
          </cell>
          <cell r="J119">
            <v>2716920</v>
          </cell>
          <cell r="K119">
            <v>2716920</v>
          </cell>
          <cell r="L119">
            <v>2716920</v>
          </cell>
        </row>
        <row r="121">
          <cell r="F121">
            <v>0</v>
          </cell>
          <cell r="G121">
            <v>0</v>
          </cell>
          <cell r="H121">
            <v>15893626</v>
          </cell>
          <cell r="I121">
            <v>18839702</v>
          </cell>
          <cell r="J121">
            <v>18839702</v>
          </cell>
          <cell r="K121">
            <v>18839702</v>
          </cell>
          <cell r="L121">
            <v>18839702</v>
          </cell>
        </row>
        <row r="123">
          <cell r="F123">
            <v>5132393</v>
          </cell>
          <cell r="G123">
            <v>5132393</v>
          </cell>
          <cell r="H123">
            <v>2240432</v>
          </cell>
          <cell r="I123">
            <v>2279091</v>
          </cell>
          <cell r="J123">
            <v>2279091</v>
          </cell>
          <cell r="K123">
            <v>2279091</v>
          </cell>
          <cell r="L123">
            <v>2279091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>
            <v>5132393</v>
          </cell>
          <cell r="G128">
            <v>5132393</v>
          </cell>
          <cell r="H128">
            <v>2240432</v>
          </cell>
          <cell r="I128">
            <v>2279091</v>
          </cell>
          <cell r="J128">
            <v>2279091</v>
          </cell>
          <cell r="K128">
            <v>2279091</v>
          </cell>
          <cell r="L128">
            <v>2279091</v>
          </cell>
        </row>
        <row r="130">
          <cell r="F130">
            <v>34198894</v>
          </cell>
          <cell r="G130">
            <v>34198894</v>
          </cell>
          <cell r="H130">
            <v>13363428</v>
          </cell>
          <cell r="I130">
            <v>13112497</v>
          </cell>
          <cell r="J130">
            <v>13112497</v>
          </cell>
          <cell r="K130">
            <v>13112497</v>
          </cell>
          <cell r="L130">
            <v>13112497</v>
          </cell>
        </row>
        <row r="132">
          <cell r="F132">
            <v>3078420</v>
          </cell>
          <cell r="G132">
            <v>3078420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F137">
            <v>3078420</v>
          </cell>
          <cell r="G137">
            <v>3078420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9">
          <cell r="F139">
            <v>14175568</v>
          </cell>
          <cell r="G139">
            <v>14175568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14559</v>
          </cell>
          <cell r="G141">
            <v>14559</v>
          </cell>
          <cell r="H141">
            <v>19580</v>
          </cell>
          <cell r="I141">
            <v>19886</v>
          </cell>
          <cell r="J141">
            <v>19886</v>
          </cell>
          <cell r="K141">
            <v>19886</v>
          </cell>
          <cell r="L141">
            <v>19886</v>
          </cell>
        </row>
        <row r="143">
          <cell r="F143">
            <v>1093</v>
          </cell>
          <cell r="G143">
            <v>1093</v>
          </cell>
          <cell r="H143">
            <v>1346</v>
          </cell>
          <cell r="I143">
            <v>1373</v>
          </cell>
          <cell r="J143">
            <v>1373</v>
          </cell>
          <cell r="K143">
            <v>1373</v>
          </cell>
          <cell r="L143">
            <v>1373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15652</v>
          </cell>
          <cell r="G146">
            <v>15652</v>
          </cell>
          <cell r="H146">
            <v>20926</v>
          </cell>
          <cell r="I146">
            <v>21259</v>
          </cell>
          <cell r="J146">
            <v>21259</v>
          </cell>
          <cell r="K146">
            <v>21259</v>
          </cell>
          <cell r="L146">
            <v>21259</v>
          </cell>
        </row>
        <row r="148">
          <cell r="F148">
            <v>22154</v>
          </cell>
          <cell r="G148">
            <v>22154</v>
          </cell>
          <cell r="H148">
            <v>22417</v>
          </cell>
          <cell r="I148">
            <v>22893</v>
          </cell>
          <cell r="J148">
            <v>22893</v>
          </cell>
          <cell r="K148">
            <v>22893</v>
          </cell>
          <cell r="L148">
            <v>22893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9">
          <cell r="F159">
            <v>2201656</v>
          </cell>
          <cell r="G159">
            <v>2201656</v>
          </cell>
          <cell r="H159">
            <v>6190662</v>
          </cell>
          <cell r="I159">
            <v>6598220</v>
          </cell>
          <cell r="J159">
            <v>6598220</v>
          </cell>
          <cell r="K159">
            <v>6598220</v>
          </cell>
          <cell r="L159">
            <v>6598220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>
            <v>2201656</v>
          </cell>
          <cell r="G164">
            <v>2201656</v>
          </cell>
          <cell r="H164">
            <v>6190662</v>
          </cell>
          <cell r="I164">
            <v>6598220</v>
          </cell>
          <cell r="J164">
            <v>6598220</v>
          </cell>
          <cell r="K164">
            <v>6598220</v>
          </cell>
          <cell r="L164">
            <v>6598220</v>
          </cell>
        </row>
        <row r="166">
          <cell r="F166">
            <v>13887334</v>
          </cell>
          <cell r="G166">
            <v>13887334</v>
          </cell>
          <cell r="H166">
            <v>28631895</v>
          </cell>
          <cell r="I166">
            <v>29676951</v>
          </cell>
          <cell r="J166">
            <v>29676951</v>
          </cell>
          <cell r="K166">
            <v>29676951</v>
          </cell>
          <cell r="L166">
            <v>29676951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7">
          <cell r="F177">
            <v>0</v>
          </cell>
          <cell r="G177">
            <v>0</v>
          </cell>
          <cell r="H177">
            <v>23654</v>
          </cell>
          <cell r="I177">
            <v>23734</v>
          </cell>
          <cell r="J177">
            <v>23734</v>
          </cell>
          <cell r="K177">
            <v>23734</v>
          </cell>
          <cell r="L177">
            <v>23734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>
            <v>0</v>
          </cell>
          <cell r="G182">
            <v>0</v>
          </cell>
          <cell r="H182">
            <v>23654</v>
          </cell>
          <cell r="I182">
            <v>23734</v>
          </cell>
          <cell r="J182">
            <v>23734</v>
          </cell>
          <cell r="K182">
            <v>23734</v>
          </cell>
          <cell r="L182">
            <v>23734</v>
          </cell>
        </row>
        <row r="184">
          <cell r="F184">
            <v>0</v>
          </cell>
          <cell r="G184">
            <v>0</v>
          </cell>
          <cell r="H184">
            <v>139216</v>
          </cell>
          <cell r="I184">
            <v>140025</v>
          </cell>
          <cell r="J184">
            <v>140025</v>
          </cell>
          <cell r="K184">
            <v>140025</v>
          </cell>
          <cell r="L184">
            <v>140025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5">
          <cell r="F195">
            <v>2083768</v>
          </cell>
          <cell r="G195">
            <v>2083768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F196">
            <v>14990381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9">
          <cell r="F199">
            <v>261254940.7239646</v>
          </cell>
          <cell r="G199">
            <v>246264559.7239646</v>
          </cell>
          <cell r="H199">
            <v>249265286</v>
          </cell>
          <cell r="I199">
            <v>253103147</v>
          </cell>
          <cell r="J199">
            <v>255569988</v>
          </cell>
          <cell r="K199">
            <v>254543735</v>
          </cell>
          <cell r="L199">
            <v>257025610</v>
          </cell>
        </row>
        <row r="200">
          <cell r="F200">
            <v>102897959.9828518</v>
          </cell>
          <cell r="G200">
            <v>102897959.9828518</v>
          </cell>
          <cell r="H200">
            <v>92613404</v>
          </cell>
          <cell r="I200">
            <v>93251517</v>
          </cell>
          <cell r="J200">
            <v>93251517</v>
          </cell>
          <cell r="K200">
            <v>93780791</v>
          </cell>
          <cell r="L200">
            <v>93780791</v>
          </cell>
        </row>
        <row r="201">
          <cell r="F201">
            <v>553782365.6331836</v>
          </cell>
          <cell r="G201">
            <v>553782365.6331836</v>
          </cell>
          <cell r="H201">
            <v>398669538</v>
          </cell>
          <cell r="I201">
            <v>400865679</v>
          </cell>
          <cell r="J201">
            <v>400865679</v>
          </cell>
          <cell r="K201">
            <v>403114238</v>
          </cell>
          <cell r="L201">
            <v>403114238</v>
          </cell>
        </row>
        <row r="202">
          <cell r="F202">
            <v>917935266.34000003</v>
          </cell>
          <cell r="G202">
            <v>902944885.34000003</v>
          </cell>
          <cell r="H202">
            <v>740548228</v>
          </cell>
          <cell r="I202">
            <v>747220343</v>
          </cell>
          <cell r="J202">
            <v>749687184</v>
          </cell>
          <cell r="K202">
            <v>751438764</v>
          </cell>
          <cell r="L202">
            <v>753920639</v>
          </cell>
        </row>
        <row r="204">
          <cell r="F204">
            <v>103118934.31</v>
          </cell>
          <cell r="G204">
            <v>103118934.31</v>
          </cell>
          <cell r="H204">
            <v>117601853</v>
          </cell>
          <cell r="I204">
            <v>121109899</v>
          </cell>
          <cell r="J204">
            <v>121109899</v>
          </cell>
          <cell r="K204">
            <v>121682494</v>
          </cell>
          <cell r="L204">
            <v>121682494</v>
          </cell>
        </row>
        <row r="205">
          <cell r="F205">
            <v>62283950</v>
          </cell>
          <cell r="G205">
            <v>62283950</v>
          </cell>
          <cell r="H205">
            <v>42156956</v>
          </cell>
          <cell r="I205">
            <v>42952366</v>
          </cell>
          <cell r="J205">
            <v>42952366</v>
          </cell>
          <cell r="K205">
            <v>42952366</v>
          </cell>
          <cell r="L205">
            <v>42952366</v>
          </cell>
        </row>
        <row r="206">
          <cell r="F206">
            <v>165402884.31</v>
          </cell>
          <cell r="G206">
            <v>165402884.31</v>
          </cell>
          <cell r="H206">
            <v>159758809</v>
          </cell>
          <cell r="I206">
            <v>164062265</v>
          </cell>
          <cell r="J206">
            <v>164062265</v>
          </cell>
          <cell r="K206">
            <v>164634860</v>
          </cell>
          <cell r="L206">
            <v>164634860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8">
          <cell r="F238">
            <v>8783931</v>
          </cell>
          <cell r="G238">
            <v>8783931</v>
          </cell>
          <cell r="H238">
            <v>9823119</v>
          </cell>
          <cell r="I238">
            <v>9966616</v>
          </cell>
          <cell r="J238">
            <v>10028293</v>
          </cell>
          <cell r="K238">
            <v>10045523</v>
          </cell>
          <cell r="L238">
            <v>10107802</v>
          </cell>
        </row>
        <row r="242">
          <cell r="F242">
            <v>20090099</v>
          </cell>
          <cell r="G242">
            <v>20090099</v>
          </cell>
          <cell r="H242">
            <v>16787608</v>
          </cell>
          <cell r="I242">
            <v>17139568</v>
          </cell>
          <cell r="J242">
            <v>17139568</v>
          </cell>
          <cell r="K242">
            <v>17273810</v>
          </cell>
          <cell r="L242">
            <v>17273810</v>
          </cell>
        </row>
        <row r="243">
          <cell r="F243">
            <v>28874030</v>
          </cell>
          <cell r="G243">
            <v>28874030</v>
          </cell>
          <cell r="H243">
            <v>26610727</v>
          </cell>
          <cell r="I243">
            <v>27106184</v>
          </cell>
          <cell r="J243">
            <v>27167861</v>
          </cell>
          <cell r="K243">
            <v>27319333</v>
          </cell>
          <cell r="L243">
            <v>27381612</v>
          </cell>
        </row>
        <row r="245">
          <cell r="F245">
            <v>3215354</v>
          </cell>
          <cell r="G245">
            <v>3215354</v>
          </cell>
          <cell r="H245">
            <v>3338625</v>
          </cell>
          <cell r="I245">
            <v>3408621</v>
          </cell>
          <cell r="J245">
            <v>3408621</v>
          </cell>
          <cell r="K245">
            <v>3435318</v>
          </cell>
          <cell r="L245">
            <v>3435318</v>
          </cell>
        </row>
        <row r="247">
          <cell r="F247">
            <v>265087</v>
          </cell>
          <cell r="G247">
            <v>265087</v>
          </cell>
          <cell r="H247">
            <v>206400</v>
          </cell>
          <cell r="I247">
            <v>209826</v>
          </cell>
          <cell r="J247">
            <v>209826</v>
          </cell>
          <cell r="K247">
            <v>209826</v>
          </cell>
          <cell r="L247">
            <v>209826</v>
          </cell>
        </row>
        <row r="251">
          <cell r="F251">
            <v>1717543</v>
          </cell>
          <cell r="G251">
            <v>1717543</v>
          </cell>
          <cell r="H251">
            <v>1308715</v>
          </cell>
          <cell r="I251">
            <v>1370976</v>
          </cell>
          <cell r="J251">
            <v>1370976</v>
          </cell>
          <cell r="K251">
            <v>1370976</v>
          </cell>
          <cell r="L251">
            <v>1370976</v>
          </cell>
        </row>
        <row r="252">
          <cell r="F252">
            <v>1982630</v>
          </cell>
          <cell r="G252">
            <v>1982630</v>
          </cell>
          <cell r="H252">
            <v>1515115</v>
          </cell>
          <cell r="I252">
            <v>1580802</v>
          </cell>
          <cell r="J252">
            <v>1580802</v>
          </cell>
          <cell r="K252">
            <v>1580802</v>
          </cell>
          <cell r="L252">
            <v>1580802</v>
          </cell>
        </row>
        <row r="254">
          <cell r="F254">
            <v>267061</v>
          </cell>
          <cell r="G254">
            <v>267061</v>
          </cell>
          <cell r="H254">
            <v>260270</v>
          </cell>
          <cell r="I254">
            <v>272652</v>
          </cell>
          <cell r="J254">
            <v>272652</v>
          </cell>
          <cell r="K254">
            <v>272652</v>
          </cell>
          <cell r="L254">
            <v>272652</v>
          </cell>
        </row>
        <row r="256">
          <cell r="F256">
            <v>15051.481265299999</v>
          </cell>
          <cell r="G256">
            <v>15051.481265299999</v>
          </cell>
          <cell r="H256">
            <v>41257</v>
          </cell>
          <cell r="I256">
            <v>50796</v>
          </cell>
          <cell r="J256">
            <v>50796</v>
          </cell>
          <cell r="K256">
            <v>50796</v>
          </cell>
          <cell r="L256">
            <v>50796</v>
          </cell>
        </row>
        <row r="260">
          <cell r="F260">
            <v>36700.348734700005</v>
          </cell>
          <cell r="G260">
            <v>36700.348734700005</v>
          </cell>
          <cell r="H260">
            <v>43373</v>
          </cell>
          <cell r="I260">
            <v>53400</v>
          </cell>
          <cell r="J260">
            <v>53400</v>
          </cell>
          <cell r="K260">
            <v>53400</v>
          </cell>
          <cell r="L260">
            <v>53400</v>
          </cell>
        </row>
        <row r="261">
          <cell r="F261">
            <v>51751.83</v>
          </cell>
          <cell r="G261">
            <v>51751.83</v>
          </cell>
          <cell r="H261">
            <v>84630</v>
          </cell>
          <cell r="I261">
            <v>104196</v>
          </cell>
          <cell r="J261">
            <v>104196</v>
          </cell>
          <cell r="K261">
            <v>104196</v>
          </cell>
          <cell r="L261">
            <v>104196</v>
          </cell>
        </row>
        <row r="263">
          <cell r="F263">
            <v>8091.9400000000005</v>
          </cell>
          <cell r="G263">
            <v>8091.9400000000005</v>
          </cell>
          <cell r="H263">
            <v>8626</v>
          </cell>
          <cell r="I263">
            <v>10620</v>
          </cell>
          <cell r="J263">
            <v>10620</v>
          </cell>
          <cell r="K263">
            <v>10620</v>
          </cell>
          <cell r="L263">
            <v>10620</v>
          </cell>
        </row>
        <row r="265">
          <cell r="F265">
            <v>345837</v>
          </cell>
          <cell r="G265">
            <v>345837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9">
          <cell r="F269">
            <v>1135480</v>
          </cell>
          <cell r="G269">
            <v>1135480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F270">
            <v>1481317</v>
          </cell>
          <cell r="G270">
            <v>1481317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180428</v>
          </cell>
          <cell r="G272">
            <v>180428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F274">
            <v>0</v>
          </cell>
          <cell r="G274">
            <v>0</v>
          </cell>
          <cell r="H274">
            <v>33682</v>
          </cell>
          <cell r="I274">
            <v>36963</v>
          </cell>
          <cell r="J274">
            <v>36963</v>
          </cell>
          <cell r="K274">
            <v>36963</v>
          </cell>
          <cell r="L274">
            <v>36963</v>
          </cell>
        </row>
        <row r="276">
          <cell r="F276">
            <v>0</v>
          </cell>
          <cell r="G276">
            <v>0</v>
          </cell>
          <cell r="H276">
            <v>25306</v>
          </cell>
          <cell r="I276">
            <v>29837</v>
          </cell>
          <cell r="J276">
            <v>29837</v>
          </cell>
          <cell r="K276">
            <v>29837</v>
          </cell>
          <cell r="L276">
            <v>29837</v>
          </cell>
        </row>
        <row r="278">
          <cell r="F278">
            <v>0</v>
          </cell>
          <cell r="G278">
            <v>0</v>
          </cell>
          <cell r="H278">
            <v>486222</v>
          </cell>
          <cell r="I278">
            <v>573285</v>
          </cell>
          <cell r="J278">
            <v>573285</v>
          </cell>
          <cell r="K278">
            <v>573285</v>
          </cell>
          <cell r="L278">
            <v>573285</v>
          </cell>
        </row>
        <row r="279">
          <cell r="F279">
            <v>0</v>
          </cell>
          <cell r="G279">
            <v>0</v>
          </cell>
          <cell r="H279">
            <v>545210</v>
          </cell>
          <cell r="I279">
            <v>640085</v>
          </cell>
          <cell r="J279">
            <v>640085</v>
          </cell>
          <cell r="K279">
            <v>640085</v>
          </cell>
          <cell r="L279">
            <v>640085</v>
          </cell>
        </row>
        <row r="281">
          <cell r="F281">
            <v>0</v>
          </cell>
          <cell r="G281">
            <v>0</v>
          </cell>
          <cell r="H281">
            <v>139687</v>
          </cell>
          <cell r="I281">
            <v>164700</v>
          </cell>
          <cell r="J281">
            <v>164700</v>
          </cell>
          <cell r="K281">
            <v>164700</v>
          </cell>
          <cell r="L281">
            <v>164700</v>
          </cell>
        </row>
        <row r="283">
          <cell r="F283">
            <v>31316</v>
          </cell>
          <cell r="G283">
            <v>31316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5">
          <cell r="F285">
            <v>26772</v>
          </cell>
          <cell r="G285">
            <v>26772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7">
          <cell r="F287">
            <v>589743</v>
          </cell>
          <cell r="G287">
            <v>589743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>
            <v>647831</v>
          </cell>
          <cell r="G288">
            <v>647831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90">
          <cell r="F290">
            <v>147930</v>
          </cell>
          <cell r="G290">
            <v>147930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1">
          <cell r="F301">
            <v>19572</v>
          </cell>
          <cell r="G301">
            <v>19572</v>
          </cell>
          <cell r="H301">
            <v>19070</v>
          </cell>
          <cell r="I301">
            <v>19330</v>
          </cell>
          <cell r="J301">
            <v>19330</v>
          </cell>
          <cell r="K301">
            <v>19330</v>
          </cell>
          <cell r="L301">
            <v>19330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F306">
            <v>19572</v>
          </cell>
          <cell r="G306">
            <v>19572</v>
          </cell>
          <cell r="H306">
            <v>19070</v>
          </cell>
          <cell r="I306">
            <v>19330</v>
          </cell>
          <cell r="J306">
            <v>19330</v>
          </cell>
          <cell r="K306">
            <v>19330</v>
          </cell>
          <cell r="L306">
            <v>19330</v>
          </cell>
        </row>
        <row r="308">
          <cell r="F308">
            <v>49233</v>
          </cell>
          <cell r="G308">
            <v>49233</v>
          </cell>
          <cell r="H308">
            <v>50548</v>
          </cell>
          <cell r="I308">
            <v>53536</v>
          </cell>
          <cell r="J308">
            <v>53536</v>
          </cell>
          <cell r="K308">
            <v>53536</v>
          </cell>
          <cell r="L308">
            <v>53536</v>
          </cell>
        </row>
        <row r="310">
          <cell r="F310">
            <v>62964</v>
          </cell>
          <cell r="G310">
            <v>62964</v>
          </cell>
          <cell r="H310">
            <v>62620</v>
          </cell>
          <cell r="I310">
            <v>56819</v>
          </cell>
          <cell r="J310">
            <v>56819</v>
          </cell>
          <cell r="K310">
            <v>56819</v>
          </cell>
          <cell r="L310">
            <v>56819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F315">
            <v>62964</v>
          </cell>
          <cell r="G315">
            <v>62964</v>
          </cell>
          <cell r="H315">
            <v>62620</v>
          </cell>
          <cell r="I315">
            <v>56819</v>
          </cell>
          <cell r="J315">
            <v>56819</v>
          </cell>
          <cell r="K315">
            <v>56819</v>
          </cell>
          <cell r="L315">
            <v>56819</v>
          </cell>
        </row>
        <row r="317">
          <cell r="F317">
            <v>510696</v>
          </cell>
          <cell r="G317">
            <v>510696</v>
          </cell>
          <cell r="H317">
            <v>524152</v>
          </cell>
          <cell r="I317">
            <v>419119</v>
          </cell>
          <cell r="J317">
            <v>419119</v>
          </cell>
          <cell r="K317">
            <v>419119</v>
          </cell>
          <cell r="L317">
            <v>419119</v>
          </cell>
        </row>
        <row r="320">
          <cell r="F320">
            <v>9409906.4812653009</v>
          </cell>
          <cell r="G320">
            <v>9409906.4812653009</v>
          </cell>
          <cell r="H320">
            <v>10104458</v>
          </cell>
          <cell r="I320">
            <v>10264201</v>
          </cell>
          <cell r="J320">
            <v>10325878</v>
          </cell>
          <cell r="K320">
            <v>10343108</v>
          </cell>
          <cell r="L320">
            <v>10405387</v>
          </cell>
        </row>
        <row r="321">
          <cell r="F321">
            <v>26772</v>
          </cell>
          <cell r="G321">
            <v>26772</v>
          </cell>
          <cell r="H321">
            <v>25306</v>
          </cell>
          <cell r="I321">
            <v>29837</v>
          </cell>
          <cell r="J321">
            <v>29837</v>
          </cell>
          <cell r="K321">
            <v>29837</v>
          </cell>
          <cell r="L321">
            <v>29837</v>
          </cell>
        </row>
        <row r="322">
          <cell r="F322">
            <v>113852</v>
          </cell>
          <cell r="G322">
            <v>113852</v>
          </cell>
          <cell r="H322">
            <v>81690</v>
          </cell>
          <cell r="I322">
            <v>76149</v>
          </cell>
          <cell r="J322">
            <v>76149</v>
          </cell>
          <cell r="K322">
            <v>76149</v>
          </cell>
          <cell r="L322">
            <v>76149</v>
          </cell>
        </row>
        <row r="323">
          <cell r="F323">
            <v>23569565.348734699</v>
          </cell>
          <cell r="G323">
            <v>23569565.348734699</v>
          </cell>
          <cell r="H323">
            <v>18625918</v>
          </cell>
          <cell r="I323">
            <v>19137229</v>
          </cell>
          <cell r="J323">
            <v>19137229</v>
          </cell>
          <cell r="K323">
            <v>19271471</v>
          </cell>
          <cell r="L323">
            <v>19271471</v>
          </cell>
        </row>
        <row r="324">
          <cell r="F324">
            <v>33120095.829999998</v>
          </cell>
          <cell r="G324">
            <v>33120095.829999998</v>
          </cell>
          <cell r="H324">
            <v>28837372</v>
          </cell>
          <cell r="I324">
            <v>29507416</v>
          </cell>
          <cell r="J324">
            <v>29569093</v>
          </cell>
          <cell r="K324">
            <v>29720565</v>
          </cell>
          <cell r="L324">
            <v>29782844</v>
          </cell>
        </row>
        <row r="326">
          <cell r="F326">
            <v>3818864.94</v>
          </cell>
          <cell r="G326">
            <v>3818864.94</v>
          </cell>
          <cell r="H326">
            <v>3747208</v>
          </cell>
          <cell r="I326">
            <v>3856593</v>
          </cell>
          <cell r="J326">
            <v>3856593</v>
          </cell>
          <cell r="K326">
            <v>3883290</v>
          </cell>
          <cell r="L326">
            <v>3883290</v>
          </cell>
        </row>
        <row r="327">
          <cell r="F327">
            <v>559929</v>
          </cell>
          <cell r="G327">
            <v>559929</v>
          </cell>
          <cell r="H327">
            <v>574700</v>
          </cell>
          <cell r="I327">
            <v>472655</v>
          </cell>
          <cell r="J327">
            <v>472655</v>
          </cell>
          <cell r="K327">
            <v>472655</v>
          </cell>
          <cell r="L327">
            <v>472655</v>
          </cell>
        </row>
        <row r="328">
          <cell r="F328">
            <v>4378793.9399999995</v>
          </cell>
          <cell r="G328">
            <v>4378793.9399999995</v>
          </cell>
          <cell r="H328">
            <v>4321908</v>
          </cell>
          <cell r="I328">
            <v>4329248</v>
          </cell>
          <cell r="J328">
            <v>4329248</v>
          </cell>
          <cell r="K328">
            <v>4355945</v>
          </cell>
          <cell r="L328">
            <v>4355945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F348">
            <v>0</v>
          </cell>
          <cell r="G348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60">
          <cell r="F360">
            <v>270664847.20522988</v>
          </cell>
          <cell r="G360">
            <v>255674466.20522991</v>
          </cell>
          <cell r="H360">
            <v>259369744</v>
          </cell>
          <cell r="I360">
            <v>263367348</v>
          </cell>
          <cell r="J360">
            <v>265895866</v>
          </cell>
          <cell r="K360">
            <v>264886843</v>
          </cell>
          <cell r="L360">
            <v>267430997</v>
          </cell>
        </row>
        <row r="361">
          <cell r="F361">
            <v>102924731.9828518</v>
          </cell>
          <cell r="G361">
            <v>102924731.9828518</v>
          </cell>
          <cell r="H361">
            <v>92638710</v>
          </cell>
          <cell r="I361">
            <v>93281354</v>
          </cell>
          <cell r="J361">
            <v>93281354</v>
          </cell>
          <cell r="K361">
            <v>93810628</v>
          </cell>
          <cell r="L361">
            <v>93810628</v>
          </cell>
        </row>
        <row r="362">
          <cell r="F362">
            <v>113852</v>
          </cell>
          <cell r="G362">
            <v>113852</v>
          </cell>
          <cell r="H362">
            <v>81690</v>
          </cell>
          <cell r="I362">
            <v>76149</v>
          </cell>
          <cell r="J362">
            <v>76149</v>
          </cell>
          <cell r="K362">
            <v>76149</v>
          </cell>
          <cell r="L362">
            <v>76149</v>
          </cell>
        </row>
        <row r="363">
          <cell r="F363">
            <v>577351930.98191833</v>
          </cell>
          <cell r="G363">
            <v>577351930.98191833</v>
          </cell>
          <cell r="H363">
            <v>417295456</v>
          </cell>
          <cell r="I363">
            <v>420002908</v>
          </cell>
          <cell r="J363">
            <v>420002908</v>
          </cell>
          <cell r="K363">
            <v>422385709</v>
          </cell>
          <cell r="L363">
            <v>422385709</v>
          </cell>
        </row>
        <row r="365">
          <cell r="F365">
            <v>951055362.17000008</v>
          </cell>
          <cell r="G365">
            <v>936064981.17000008</v>
          </cell>
          <cell r="H365">
            <v>769385600</v>
          </cell>
          <cell r="I365">
            <v>776727759</v>
          </cell>
          <cell r="J365">
            <v>779256277</v>
          </cell>
          <cell r="K365">
            <v>781159329</v>
          </cell>
          <cell r="L365">
            <v>783703483</v>
          </cell>
        </row>
        <row r="367">
          <cell r="F367">
            <v>106937799.25</v>
          </cell>
          <cell r="G367">
            <v>106937799.25</v>
          </cell>
          <cell r="H367">
            <v>121349061</v>
          </cell>
          <cell r="I367">
            <v>124966492</v>
          </cell>
          <cell r="J367">
            <v>124966492</v>
          </cell>
          <cell r="K367">
            <v>125565784</v>
          </cell>
          <cell r="L367">
            <v>125565784</v>
          </cell>
        </row>
        <row r="368">
          <cell r="F368">
            <v>62843879</v>
          </cell>
          <cell r="G368">
            <v>62843879</v>
          </cell>
          <cell r="H368">
            <v>42731656</v>
          </cell>
          <cell r="I368">
            <v>43425021</v>
          </cell>
          <cell r="J368">
            <v>43425021</v>
          </cell>
          <cell r="K368">
            <v>43425021</v>
          </cell>
          <cell r="L368">
            <v>43425021</v>
          </cell>
        </row>
        <row r="369">
          <cell r="F369">
            <v>169781678.25</v>
          </cell>
          <cell r="G369">
            <v>169781678.25</v>
          </cell>
          <cell r="H369">
            <v>164080717</v>
          </cell>
          <cell r="I369">
            <v>168391513</v>
          </cell>
          <cell r="J369">
            <v>168391513</v>
          </cell>
          <cell r="K369">
            <v>168990805</v>
          </cell>
          <cell r="L369">
            <v>168990805</v>
          </cell>
        </row>
        <row r="371">
          <cell r="H371">
            <v>872586</v>
          </cell>
          <cell r="I371">
            <v>877939</v>
          </cell>
          <cell r="J371">
            <v>877939</v>
          </cell>
          <cell r="K371">
            <v>883424</v>
          </cell>
          <cell r="L371">
            <v>883424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H373">
            <v>672</v>
          </cell>
          <cell r="I373">
            <v>672</v>
          </cell>
          <cell r="J373">
            <v>672</v>
          </cell>
          <cell r="K373">
            <v>672</v>
          </cell>
          <cell r="L373">
            <v>672</v>
          </cell>
        </row>
        <row r="374">
          <cell r="H374">
            <v>75</v>
          </cell>
          <cell r="I374">
            <v>75</v>
          </cell>
          <cell r="J374">
            <v>75</v>
          </cell>
          <cell r="K374">
            <v>75</v>
          </cell>
          <cell r="L374">
            <v>75</v>
          </cell>
        </row>
        <row r="375"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1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H378">
            <v>16</v>
          </cell>
          <cell r="I378">
            <v>16</v>
          </cell>
          <cell r="J378">
            <v>16</v>
          </cell>
          <cell r="K378">
            <v>16</v>
          </cell>
          <cell r="L378">
            <v>16</v>
          </cell>
        </row>
        <row r="379">
          <cell r="H379">
            <v>1</v>
          </cell>
          <cell r="I379">
            <v>1</v>
          </cell>
          <cell r="J379">
            <v>1</v>
          </cell>
          <cell r="K379">
            <v>1</v>
          </cell>
          <cell r="L379">
            <v>1</v>
          </cell>
        </row>
        <row r="380"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1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H382">
            <v>119</v>
          </cell>
          <cell r="I382">
            <v>119</v>
          </cell>
          <cell r="J382">
            <v>119</v>
          </cell>
          <cell r="K382">
            <v>119</v>
          </cell>
          <cell r="L382">
            <v>119</v>
          </cell>
        </row>
        <row r="383"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1</v>
          </cell>
        </row>
        <row r="385"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H387">
            <v>873472</v>
          </cell>
          <cell r="I387">
            <v>884310</v>
          </cell>
          <cell r="J387">
            <v>884310</v>
          </cell>
          <cell r="K387">
            <v>884310</v>
          </cell>
          <cell r="L387">
            <v>884310</v>
          </cell>
        </row>
        <row r="388">
          <cell r="H388">
            <v>873472</v>
          </cell>
          <cell r="I388">
            <v>884310</v>
          </cell>
          <cell r="J388">
            <v>884310</v>
          </cell>
          <cell r="K388">
            <v>884310</v>
          </cell>
          <cell r="L388">
            <v>884310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1">
          <cell r="H391">
            <v>26459</v>
          </cell>
          <cell r="I391">
            <v>26864</v>
          </cell>
          <cell r="J391">
            <v>26864</v>
          </cell>
          <cell r="K391">
            <v>26864</v>
          </cell>
          <cell r="L391">
            <v>26864</v>
          </cell>
        </row>
        <row r="392">
          <cell r="H392">
            <v>1</v>
          </cell>
          <cell r="I392">
            <v>1</v>
          </cell>
          <cell r="J392">
            <v>1</v>
          </cell>
          <cell r="K392">
            <v>1</v>
          </cell>
          <cell r="L392">
            <v>1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H396">
            <v>3</v>
          </cell>
          <cell r="I396">
            <v>3</v>
          </cell>
          <cell r="J396">
            <v>3</v>
          </cell>
          <cell r="K396">
            <v>3</v>
          </cell>
          <cell r="L396">
            <v>3</v>
          </cell>
        </row>
        <row r="397">
          <cell r="H397">
            <v>1</v>
          </cell>
          <cell r="I397">
            <v>1</v>
          </cell>
          <cell r="J397">
            <v>1</v>
          </cell>
          <cell r="K397">
            <v>1</v>
          </cell>
          <cell r="L397">
            <v>1</v>
          </cell>
        </row>
        <row r="398">
          <cell r="H398">
            <v>26511</v>
          </cell>
          <cell r="I398">
            <v>26916</v>
          </cell>
          <cell r="J398">
            <v>26916</v>
          </cell>
          <cell r="K398">
            <v>26916</v>
          </cell>
          <cell r="L398">
            <v>26916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9">
          <cell r="F409">
            <v>270664847.20522988</v>
          </cell>
          <cell r="G409">
            <v>255674466.20522991</v>
          </cell>
          <cell r="H409">
            <v>259369744</v>
          </cell>
          <cell r="I409">
            <v>263367348</v>
          </cell>
          <cell r="J409">
            <v>265895866</v>
          </cell>
          <cell r="K409">
            <v>264886843</v>
          </cell>
          <cell r="L409">
            <v>267430997</v>
          </cell>
        </row>
        <row r="410">
          <cell r="F410">
            <v>113852</v>
          </cell>
          <cell r="G410">
            <v>113852</v>
          </cell>
          <cell r="H410">
            <v>81690</v>
          </cell>
          <cell r="I410">
            <v>76149</v>
          </cell>
          <cell r="J410">
            <v>76149</v>
          </cell>
          <cell r="K410">
            <v>76149</v>
          </cell>
          <cell r="L410">
            <v>76149</v>
          </cell>
        </row>
        <row r="411">
          <cell r="F411">
            <v>270778699.20522988</v>
          </cell>
          <cell r="G411">
            <v>255788318.20522991</v>
          </cell>
          <cell r="H411">
            <v>259451434</v>
          </cell>
          <cell r="I411">
            <v>263443497</v>
          </cell>
          <cell r="J411">
            <v>265972015</v>
          </cell>
          <cell r="K411">
            <v>264962992</v>
          </cell>
          <cell r="L411">
            <v>267507146</v>
          </cell>
        </row>
        <row r="413">
          <cell r="F413">
            <v>102924731.9828518</v>
          </cell>
          <cell r="G413">
            <v>102924731.9828518</v>
          </cell>
          <cell r="H413">
            <v>92638710</v>
          </cell>
          <cell r="I413">
            <v>93281354</v>
          </cell>
          <cell r="J413">
            <v>93281354</v>
          </cell>
          <cell r="K413">
            <v>93810628</v>
          </cell>
          <cell r="L413">
            <v>93810628</v>
          </cell>
        </row>
        <row r="415">
          <cell r="F415">
            <v>102897959.9828518</v>
          </cell>
          <cell r="G415">
            <v>102897959.9828518</v>
          </cell>
          <cell r="H415">
            <v>92613404</v>
          </cell>
          <cell r="I415">
            <v>93251517</v>
          </cell>
          <cell r="J415">
            <v>93251517</v>
          </cell>
          <cell r="K415">
            <v>93780791</v>
          </cell>
          <cell r="L415">
            <v>93780791</v>
          </cell>
        </row>
        <row r="416">
          <cell r="F416">
            <v>26772</v>
          </cell>
          <cell r="G416">
            <v>26772</v>
          </cell>
          <cell r="H416">
            <v>25306</v>
          </cell>
          <cell r="I416">
            <v>29837</v>
          </cell>
          <cell r="J416">
            <v>29837</v>
          </cell>
          <cell r="K416">
            <v>29837</v>
          </cell>
          <cell r="L416">
            <v>29837</v>
          </cell>
        </row>
        <row r="417">
          <cell r="F417">
            <v>102924731.9828518</v>
          </cell>
          <cell r="G417">
            <v>102924731.9828518</v>
          </cell>
          <cell r="H417">
            <v>92638710</v>
          </cell>
          <cell r="I417">
            <v>93281354</v>
          </cell>
          <cell r="J417">
            <v>93281354</v>
          </cell>
          <cell r="K417">
            <v>93810628</v>
          </cell>
          <cell r="L417">
            <v>93810628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H7" t="str">
            <v>QGC Other Rev Jun 09</v>
          </cell>
          <cell r="I7" t="str">
            <v>QGC Other Rev Jun 09</v>
          </cell>
          <cell r="J7" t="str">
            <v>QGC Other Rev Jun 09</v>
          </cell>
        </row>
        <row r="15">
          <cell r="H15">
            <v>7650499.6302179005</v>
          </cell>
          <cell r="I15">
            <v>7650499.6302179005</v>
          </cell>
          <cell r="J15">
            <v>7650499.6302179005</v>
          </cell>
        </row>
        <row r="16">
          <cell r="H16">
            <v>258270.39978209994</v>
          </cell>
          <cell r="I16">
            <v>258270.39978209994</v>
          </cell>
          <cell r="J16">
            <v>258270.39978209994</v>
          </cell>
        </row>
        <row r="17">
          <cell r="H17">
            <v>7908770.0299999993</v>
          </cell>
          <cell r="I17">
            <v>7908770.0299999993</v>
          </cell>
          <cell r="J17">
            <v>7908770.0299999993</v>
          </cell>
        </row>
        <row r="20">
          <cell r="H20">
            <v>2928088.9599999995</v>
          </cell>
          <cell r="I20">
            <v>2928088.9599999995</v>
          </cell>
          <cell r="J20">
            <v>2928088.9599999995</v>
          </cell>
        </row>
        <row r="21">
          <cell r="H21">
            <v>126801.38</v>
          </cell>
          <cell r="I21">
            <v>126801.38</v>
          </cell>
          <cell r="J21">
            <v>126801.38</v>
          </cell>
        </row>
        <row r="22">
          <cell r="H22">
            <v>3054890.34</v>
          </cell>
          <cell r="I22">
            <v>3054890.34</v>
          </cell>
          <cell r="J22">
            <v>3054890.34</v>
          </cell>
        </row>
        <row r="25">
          <cell r="H25">
            <v>39400.880000000005</v>
          </cell>
          <cell r="I25">
            <v>39400.880000000005</v>
          </cell>
          <cell r="J25">
            <v>39400.880000000005</v>
          </cell>
        </row>
        <row r="26">
          <cell r="H26">
            <v>0</v>
          </cell>
          <cell r="I26">
            <v>0</v>
          </cell>
          <cell r="J26">
            <v>0</v>
          </cell>
        </row>
        <row r="27">
          <cell r="H27">
            <v>39400.880000000005</v>
          </cell>
          <cell r="I27">
            <v>39400.880000000005</v>
          </cell>
          <cell r="J27">
            <v>39400.880000000005</v>
          </cell>
        </row>
        <row r="30">
          <cell r="H30">
            <v>5843.5</v>
          </cell>
          <cell r="I30">
            <v>5843.5</v>
          </cell>
          <cell r="J30">
            <v>5843.5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2">
          <cell r="H32">
            <v>5843.5</v>
          </cell>
          <cell r="I32">
            <v>5843.5</v>
          </cell>
          <cell r="J32">
            <v>5843.5</v>
          </cell>
        </row>
        <row r="35">
          <cell r="H35">
            <v>-3363.3400000000006</v>
          </cell>
          <cell r="I35">
            <v>-3363.3400000000006</v>
          </cell>
          <cell r="J35">
            <v>-3363.3400000000006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-3363.3400000000006</v>
          </cell>
          <cell r="I37">
            <v>-3363.3400000000006</v>
          </cell>
          <cell r="J37">
            <v>-3363.3400000000006</v>
          </cell>
        </row>
        <row r="40">
          <cell r="H40">
            <v>2111726</v>
          </cell>
          <cell r="I40">
            <v>2111726</v>
          </cell>
          <cell r="J40">
            <v>2111726</v>
          </cell>
        </row>
        <row r="41">
          <cell r="H41">
            <v>5875</v>
          </cell>
          <cell r="I41">
            <v>5875</v>
          </cell>
          <cell r="J41">
            <v>5875</v>
          </cell>
        </row>
        <row r="42">
          <cell r="H42">
            <v>2117601</v>
          </cell>
          <cell r="I42">
            <v>2117601</v>
          </cell>
          <cell r="J42">
            <v>2117601</v>
          </cell>
        </row>
        <row r="45">
          <cell r="H45">
            <v>0</v>
          </cell>
          <cell r="I45">
            <v>0</v>
          </cell>
          <cell r="J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  <row r="50">
          <cell r="H50">
            <v>166060</v>
          </cell>
          <cell r="I50">
            <v>166060</v>
          </cell>
          <cell r="J50">
            <v>166060</v>
          </cell>
        </row>
        <row r="51">
          <cell r="H51">
            <v>3740</v>
          </cell>
          <cell r="I51">
            <v>3740</v>
          </cell>
          <cell r="J51">
            <v>3740</v>
          </cell>
        </row>
        <row r="52">
          <cell r="H52">
            <v>169800</v>
          </cell>
          <cell r="I52">
            <v>169800</v>
          </cell>
          <cell r="J52">
            <v>169800</v>
          </cell>
        </row>
        <row r="55">
          <cell r="H55">
            <v>0</v>
          </cell>
          <cell r="I55">
            <v>0</v>
          </cell>
          <cell r="J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</row>
        <row r="60">
          <cell r="H60">
            <v>0</v>
          </cell>
          <cell r="I60">
            <v>0</v>
          </cell>
          <cell r="J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</row>
        <row r="70">
          <cell r="H70">
            <v>0</v>
          </cell>
          <cell r="I70">
            <v>0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</row>
        <row r="75">
          <cell r="H75">
            <v>0</v>
          </cell>
          <cell r="I75">
            <v>0</v>
          </cell>
          <cell r="J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</row>
        <row r="85">
          <cell r="H85">
            <v>60.86</v>
          </cell>
          <cell r="I85">
            <v>60.86</v>
          </cell>
          <cell r="J85">
            <v>60.86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7">
          <cell r="H87">
            <v>60.86</v>
          </cell>
          <cell r="I87">
            <v>60.86</v>
          </cell>
          <cell r="J87">
            <v>60.86</v>
          </cell>
        </row>
        <row r="90">
          <cell r="H90">
            <v>269382.59000000008</v>
          </cell>
          <cell r="I90">
            <v>269382.59000000008</v>
          </cell>
          <cell r="J90">
            <v>269382.59000000008</v>
          </cell>
        </row>
        <row r="91">
          <cell r="H91">
            <v>0</v>
          </cell>
          <cell r="I91">
            <v>0</v>
          </cell>
          <cell r="J91">
            <v>0</v>
          </cell>
        </row>
        <row r="92">
          <cell r="H92">
            <v>269382.59000000008</v>
          </cell>
          <cell r="I92">
            <v>269382.59000000008</v>
          </cell>
          <cell r="J92">
            <v>269382.59000000008</v>
          </cell>
        </row>
        <row r="95">
          <cell r="H95">
            <v>5144525.7203387003</v>
          </cell>
          <cell r="I95">
            <v>5144525.7203387003</v>
          </cell>
          <cell r="J95">
            <v>5144525.7203387003</v>
          </cell>
        </row>
        <row r="96">
          <cell r="H96">
            <v>179797.55966129995</v>
          </cell>
          <cell r="I96">
            <v>179797.55966129995</v>
          </cell>
          <cell r="J96">
            <v>179797.55966129995</v>
          </cell>
        </row>
        <row r="97">
          <cell r="H97">
            <v>5324323.28</v>
          </cell>
          <cell r="I97">
            <v>5324323.28</v>
          </cell>
          <cell r="J97">
            <v>5324323.28</v>
          </cell>
        </row>
        <row r="100">
          <cell r="H100">
            <v>0</v>
          </cell>
          <cell r="I100">
            <v>0</v>
          </cell>
          <cell r="J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</row>
        <row r="105">
          <cell r="H105">
            <v>1716331.4635349005</v>
          </cell>
          <cell r="I105">
            <v>1716331.4635349005</v>
          </cell>
          <cell r="J105">
            <v>1716331.4635349005</v>
          </cell>
        </row>
        <row r="106">
          <cell r="H106">
            <v>60955.026465100018</v>
          </cell>
          <cell r="I106">
            <v>60955.026465100018</v>
          </cell>
          <cell r="J106">
            <v>60955.026465100018</v>
          </cell>
        </row>
        <row r="107">
          <cell r="H107">
            <v>1777286.49</v>
          </cell>
          <cell r="I107">
            <v>1777286.49</v>
          </cell>
          <cell r="J107">
            <v>1777286.49</v>
          </cell>
        </row>
        <row r="110">
          <cell r="H110">
            <v>0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5">
          <cell r="H115">
            <v>97287.619059099976</v>
          </cell>
          <cell r="I115">
            <v>97287.619059099976</v>
          </cell>
          <cell r="J115">
            <v>97287.619059099976</v>
          </cell>
        </row>
        <row r="116">
          <cell r="H116">
            <v>3451.2409408999997</v>
          </cell>
          <cell r="I116">
            <v>3451.2409408999997</v>
          </cell>
          <cell r="J116">
            <v>3451.2409408999997</v>
          </cell>
        </row>
        <row r="117">
          <cell r="H117">
            <v>100738.85999999999</v>
          </cell>
          <cell r="I117">
            <v>100738.85999999999</v>
          </cell>
          <cell r="J117">
            <v>100738.85999999999</v>
          </cell>
        </row>
        <row r="120">
          <cell r="H120">
            <v>16379545.574571798</v>
          </cell>
          <cell r="I120">
            <v>16379545.574571798</v>
          </cell>
          <cell r="J120">
            <v>16379545.574571798</v>
          </cell>
        </row>
        <row r="121">
          <cell r="H121">
            <v>576017.84542819997</v>
          </cell>
          <cell r="I121">
            <v>576017.84542819997</v>
          </cell>
          <cell r="J121">
            <v>576017.84542819997</v>
          </cell>
        </row>
        <row r="122">
          <cell r="H122">
            <v>16955563.419999998</v>
          </cell>
          <cell r="I122">
            <v>16955563.419999998</v>
          </cell>
          <cell r="J122">
            <v>16955563.419999998</v>
          </cell>
        </row>
        <row r="125">
          <cell r="H125">
            <v>2155684.5973300003</v>
          </cell>
          <cell r="I125">
            <v>2155684.5973300003</v>
          </cell>
          <cell r="J125">
            <v>2155684.5973300003</v>
          </cell>
        </row>
        <row r="126">
          <cell r="H126">
            <v>67128.402670000098</v>
          </cell>
          <cell r="I126">
            <v>67128.402670000098</v>
          </cell>
          <cell r="J126">
            <v>67128.402670000098</v>
          </cell>
        </row>
        <row r="127">
          <cell r="H127">
            <v>2222813</v>
          </cell>
          <cell r="I127">
            <v>2222813</v>
          </cell>
          <cell r="J127">
            <v>2222813</v>
          </cell>
        </row>
        <row r="130">
          <cell r="H130">
            <v>0</v>
          </cell>
          <cell r="I130">
            <v>0</v>
          </cell>
          <cell r="J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</row>
        <row r="136">
          <cell r="H136">
            <v>33143874.6050524</v>
          </cell>
          <cell r="I136">
            <v>33143874.6050524</v>
          </cell>
          <cell r="J136">
            <v>33143874.6050524</v>
          </cell>
        </row>
        <row r="137">
          <cell r="H137">
            <v>5517199.4499999993</v>
          </cell>
          <cell r="I137">
            <v>5517199.4499999993</v>
          </cell>
          <cell r="J137">
            <v>5517199.4499999993</v>
          </cell>
        </row>
        <row r="138">
          <cell r="H138">
            <v>38661074.0550524</v>
          </cell>
          <cell r="I138">
            <v>38661074.0550524</v>
          </cell>
          <cell r="J138">
            <v>38661074.0550524</v>
          </cell>
        </row>
        <row r="140">
          <cell r="H140">
            <v>1142169.2340066999</v>
          </cell>
          <cell r="I140">
            <v>1142169.2340066999</v>
          </cell>
          <cell r="J140">
            <v>1142169.2340066999</v>
          </cell>
        </row>
        <row r="141">
          <cell r="H141">
            <v>139867.6209409</v>
          </cell>
          <cell r="I141">
            <v>139867.6209409</v>
          </cell>
          <cell r="J141">
            <v>139867.6209409</v>
          </cell>
        </row>
        <row r="142">
          <cell r="H142">
            <v>1282036.8549476</v>
          </cell>
          <cell r="I142">
            <v>1282036.8549476</v>
          </cell>
          <cell r="J142">
            <v>1282036.8549476</v>
          </cell>
        </row>
        <row r="144">
          <cell r="H144">
            <v>39943110.909999996</v>
          </cell>
          <cell r="I144">
            <v>39943110.909999996</v>
          </cell>
          <cell r="J144">
            <v>39943110.909999996</v>
          </cell>
        </row>
      </sheetData>
      <sheetData sheetId="46">
        <row r="12">
          <cell r="C12" t="str">
            <v>QGC Aircraft Jun 09</v>
          </cell>
          <cell r="D12" t="str">
            <v>QGC Aircraft Dec 09</v>
          </cell>
          <cell r="E12" t="str">
            <v>QGC Aircraft Dec 2010</v>
          </cell>
          <cell r="F12" t="str">
            <v>QGC Aircraft Dec 2010</v>
          </cell>
        </row>
        <row r="13">
          <cell r="C13">
            <v>-98436</v>
          </cell>
          <cell r="D13">
            <v>-98436</v>
          </cell>
          <cell r="E13">
            <v>-98436</v>
          </cell>
          <cell r="F13">
            <v>-98436</v>
          </cell>
        </row>
        <row r="14">
          <cell r="D14">
            <v>0</v>
          </cell>
          <cell r="E14">
            <v>1.4E-2</v>
          </cell>
          <cell r="F14">
            <v>1.4E-2</v>
          </cell>
        </row>
        <row r="15">
          <cell r="C15">
            <v>-98436</v>
          </cell>
          <cell r="D15">
            <v>-98436</v>
          </cell>
          <cell r="E15">
            <v>-99814.104000000007</v>
          </cell>
          <cell r="F15">
            <v>-99814.104000000007</v>
          </cell>
        </row>
        <row r="17">
          <cell r="C17">
            <v>0.82609999999999995</v>
          </cell>
          <cell r="D17">
            <v>0.67741935483870963</v>
          </cell>
          <cell r="E17">
            <v>0.67741935483870963</v>
          </cell>
          <cell r="F17">
            <v>0.67741935483870963</v>
          </cell>
        </row>
        <row r="18">
          <cell r="C18">
            <v>-81317.979599999991</v>
          </cell>
          <cell r="D18">
            <v>-66682.451612903227</v>
          </cell>
          <cell r="E18">
            <v>-67616.005935483874</v>
          </cell>
          <cell r="F18">
            <v>-67616.005935483874</v>
          </cell>
        </row>
        <row r="20">
          <cell r="C20">
            <v>-81317.979599999991</v>
          </cell>
          <cell r="D20">
            <v>-66682.451612903227</v>
          </cell>
          <cell r="E20">
            <v>-67616.005935483874</v>
          </cell>
          <cell r="F20">
            <v>-67616.005935483874</v>
          </cell>
        </row>
      </sheetData>
      <sheetData sheetId="47">
        <row r="9">
          <cell r="C9" t="str">
            <v>Oak City Revenue QGC Jun 09</v>
          </cell>
          <cell r="D9" t="str">
            <v>Oak City RevenueQGC Dec 09</v>
          </cell>
          <cell r="E9" t="str">
            <v>Oak City Revenue QGC Dec 2010</v>
          </cell>
        </row>
        <row r="15">
          <cell r="C15">
            <v>185</v>
          </cell>
          <cell r="D15">
            <v>187</v>
          </cell>
          <cell r="E15">
            <v>187</v>
          </cell>
        </row>
        <row r="17">
          <cell r="C17">
            <v>10</v>
          </cell>
          <cell r="D17">
            <v>10</v>
          </cell>
          <cell r="E17">
            <v>10</v>
          </cell>
        </row>
        <row r="19">
          <cell r="C19">
            <v>1850</v>
          </cell>
          <cell r="D19">
            <v>1870</v>
          </cell>
          <cell r="E19">
            <v>1870</v>
          </cell>
        </row>
        <row r="22">
          <cell r="C22">
            <v>22200</v>
          </cell>
          <cell r="D22">
            <v>22440</v>
          </cell>
          <cell r="E22">
            <v>22440</v>
          </cell>
        </row>
      </sheetData>
      <sheetData sheetId="48" refreshError="1"/>
      <sheetData sheetId="49" refreshError="1"/>
      <sheetData sheetId="50">
        <row r="5">
          <cell r="C5" t="str">
            <v>June 2009 UTAH Bad Debt</v>
          </cell>
          <cell r="E5" t="str">
            <v>2010 UTAH Bad Debt</v>
          </cell>
        </row>
        <row r="8">
          <cell r="C8" t="str">
            <v xml:space="preserve">Bad Debt </v>
          </cell>
          <cell r="E8" t="str">
            <v xml:space="preserve">Bad Debt </v>
          </cell>
        </row>
        <row r="9">
          <cell r="C9" t="str">
            <v>Ratio</v>
          </cell>
          <cell r="E9" t="str">
            <v>Ratio</v>
          </cell>
        </row>
        <row r="10">
          <cell r="C10" t="str">
            <v>Adjustment</v>
          </cell>
          <cell r="E10" t="str">
            <v>Adjustment</v>
          </cell>
        </row>
        <row r="12">
          <cell r="C12">
            <v>-1067013.1136861143</v>
          </cell>
          <cell r="E12">
            <v>-634533.94990726747</v>
          </cell>
        </row>
        <row r="13">
          <cell r="C13">
            <v>-122256.2604621082</v>
          </cell>
          <cell r="E13">
            <v>-178616.73835462943</v>
          </cell>
        </row>
        <row r="14">
          <cell r="C14">
            <v>-1189269.3741482226</v>
          </cell>
          <cell r="E14">
            <v>-813150.68826189684</v>
          </cell>
        </row>
        <row r="17">
          <cell r="C17">
            <v>4.3334949762784776E-3</v>
          </cell>
          <cell r="E17">
            <v>5.5863018762540668E-3</v>
          </cell>
        </row>
        <row r="22">
          <cell r="E22" t="str">
            <v>SNG</v>
          </cell>
        </row>
        <row r="24">
          <cell r="C24">
            <v>-476818.62</v>
          </cell>
          <cell r="E24">
            <v>-476818.62</v>
          </cell>
        </row>
        <row r="25">
          <cell r="C25">
            <v>0</v>
          </cell>
          <cell r="E25">
            <v>0</v>
          </cell>
        </row>
        <row r="26">
          <cell r="C26">
            <v>-476818.62</v>
          </cell>
          <cell r="E26">
            <v>-476818.62</v>
          </cell>
        </row>
        <row r="28">
          <cell r="E28" t="str">
            <v>Commodity</v>
          </cell>
        </row>
        <row r="29">
          <cell r="C29">
            <v>-2464572.9200000009</v>
          </cell>
          <cell r="E29">
            <v>-2464572.9200000009</v>
          </cell>
        </row>
        <row r="30">
          <cell r="C30">
            <v>0</v>
          </cell>
          <cell r="E30">
            <v>0</v>
          </cell>
        </row>
        <row r="31">
          <cell r="C31">
            <v>-2464572.9200000009</v>
          </cell>
          <cell r="E31">
            <v>-2464572.9200000009</v>
          </cell>
        </row>
        <row r="33">
          <cell r="C33">
            <v>-4130660.9141482236</v>
          </cell>
          <cell r="E33">
            <v>-3754542.2282618978</v>
          </cell>
        </row>
      </sheetData>
      <sheetData sheetId="51">
        <row r="22">
          <cell r="D22" t="str">
            <v>YE CAP STR JUN 2009</v>
          </cell>
          <cell r="E22" t="str">
            <v>AVG CAP STR JUN 2009</v>
          </cell>
          <cell r="F22" t="str">
            <v>YE CAP STR SEP 2009</v>
          </cell>
          <cell r="G22" t="str">
            <v>AVG CAP STR SEP 2009</v>
          </cell>
          <cell r="H22" t="str">
            <v>YE CAP STR DEC 2009</v>
          </cell>
          <cell r="I22" t="str">
            <v>AVG CAP STR DEC 2009</v>
          </cell>
          <cell r="J22" t="str">
            <v>YE CAP STR DEC 2010</v>
          </cell>
          <cell r="K22" t="str">
            <v>AVG CAP STR DEC 2010</v>
          </cell>
          <cell r="L22" t="str">
            <v>ORDERED CAP STR</v>
          </cell>
        </row>
        <row r="24">
          <cell r="D24">
            <v>0.47290529064198017</v>
          </cell>
          <cell r="E24">
            <v>0.47991066346044997</v>
          </cell>
          <cell r="F24">
            <v>0.48247103792225621</v>
          </cell>
          <cell r="G24">
            <v>0.47770802963988135</v>
          </cell>
          <cell r="H24">
            <v>0.47547025544706001</v>
          </cell>
          <cell r="I24">
            <v>0.47547025544706001</v>
          </cell>
          <cell r="J24">
            <v>0.47085249082733655</v>
          </cell>
          <cell r="K24">
            <v>0.47085249082733655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0.52709470935801983</v>
          </cell>
          <cell r="E26">
            <v>0.52008933653955014</v>
          </cell>
          <cell r="F26">
            <v>0.51752896207774379</v>
          </cell>
          <cell r="G26">
            <v>0.52229197036011854</v>
          </cell>
          <cell r="H26">
            <v>0.52452974455293988</v>
          </cell>
          <cell r="I26">
            <v>0.52452974455293988</v>
          </cell>
          <cell r="J26">
            <v>0.5291475091726634</v>
          </cell>
          <cell r="K26">
            <v>0.5291475091726634</v>
          </cell>
          <cell r="L26">
            <v>0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0.99999999999999989</v>
          </cell>
          <cell r="I27">
            <v>0.99999999999999989</v>
          </cell>
          <cell r="J27">
            <v>1</v>
          </cell>
          <cell r="K27">
            <v>1</v>
          </cell>
          <cell r="L27">
            <v>0</v>
          </cell>
        </row>
        <row r="30">
          <cell r="D30">
            <v>6.7163964651581476E-2</v>
          </cell>
          <cell r="E30">
            <v>6.7245305282533918E-2</v>
          </cell>
          <cell r="F30">
            <v>6.7123368084366142E-2</v>
          </cell>
          <cell r="G30">
            <v>6.7204610354550512E-2</v>
          </cell>
          <cell r="H30">
            <v>6.7089197002408396E-2</v>
          </cell>
          <cell r="I30">
            <v>6.7089197002408396E-2</v>
          </cell>
          <cell r="J30">
            <v>6.2532175720321756E-2</v>
          </cell>
          <cell r="K30">
            <v>6.2532175720321756E-2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0.10349999999999999</v>
          </cell>
          <cell r="E32">
            <v>0.10349999999999999</v>
          </cell>
          <cell r="F32">
            <v>0.10349999999999999</v>
          </cell>
          <cell r="G32">
            <v>0.10349999999999999</v>
          </cell>
          <cell r="H32">
            <v>0.10349999999999999</v>
          </cell>
          <cell r="I32">
            <v>0.10349999999999999</v>
          </cell>
          <cell r="J32">
            <v>0.10349999999999999</v>
          </cell>
          <cell r="K32">
            <v>0.10349999999999999</v>
          </cell>
          <cell r="L32">
            <v>0</v>
          </cell>
        </row>
        <row r="36">
          <cell r="D36" t="str">
            <v>ACTUAL</v>
          </cell>
          <cell r="E36" t="str">
            <v>ACTUAL</v>
          </cell>
          <cell r="F36" t="str">
            <v>ACTUAL</v>
          </cell>
          <cell r="G36" t="str">
            <v>ACTUAL</v>
          </cell>
          <cell r="H36" t="str">
            <v>PROJECTED</v>
          </cell>
          <cell r="I36" t="str">
            <v>PROJECTED</v>
          </cell>
          <cell r="J36" t="str">
            <v>PROJECTED</v>
          </cell>
          <cell r="K36" t="str">
            <v>PROJECTED</v>
          </cell>
        </row>
        <row r="37">
          <cell r="D37" t="str">
            <v>12 MONTHS</v>
          </cell>
          <cell r="E37" t="str">
            <v>13 MONTHS AVG</v>
          </cell>
          <cell r="F37" t="str">
            <v>12 MONTHS</v>
          </cell>
          <cell r="G37" t="str">
            <v>13 MONTHS AVG</v>
          </cell>
          <cell r="H37" t="str">
            <v>12 MONTHS</v>
          </cell>
          <cell r="I37" t="str">
            <v>13 MONTHS AVG</v>
          </cell>
          <cell r="J37" t="str">
            <v>12 MONTHS</v>
          </cell>
          <cell r="K37" t="str">
            <v>13 MONTHS AVG</v>
          </cell>
        </row>
        <row r="38">
          <cell r="D38" t="str">
            <v>ENDING</v>
          </cell>
          <cell r="E38" t="str">
            <v>ENDING</v>
          </cell>
          <cell r="F38" t="str">
            <v>ENDING</v>
          </cell>
          <cell r="G38" t="str">
            <v>ENDING</v>
          </cell>
          <cell r="H38" t="str">
            <v>ENDING</v>
          </cell>
          <cell r="I38" t="str">
            <v>ENDING</v>
          </cell>
          <cell r="J38" t="str">
            <v>ENDING</v>
          </cell>
          <cell r="K38" t="str">
            <v>ENDING</v>
          </cell>
        </row>
        <row r="39">
          <cell r="D39" t="str">
            <v>2009-6-30</v>
          </cell>
          <cell r="E39" t="str">
            <v>2009-6-30</v>
          </cell>
          <cell r="F39" t="str">
            <v>2009-9-30</v>
          </cell>
          <cell r="G39" t="str">
            <v>2009-9-30</v>
          </cell>
          <cell r="H39" t="str">
            <v>2009-12-31</v>
          </cell>
          <cell r="I39" t="str">
            <v>2009-12-31</v>
          </cell>
          <cell r="J39" t="str">
            <v>2010-12-31</v>
          </cell>
          <cell r="K39" t="str">
            <v>2010-12-32</v>
          </cell>
        </row>
        <row r="40">
          <cell r="D40">
            <v>370000000</v>
          </cell>
          <cell r="E40">
            <v>370000000</v>
          </cell>
          <cell r="F40">
            <v>370000000</v>
          </cell>
          <cell r="G40">
            <v>370000000</v>
          </cell>
          <cell r="H40">
            <v>370000000</v>
          </cell>
          <cell r="I40">
            <v>370000000</v>
          </cell>
          <cell r="J40">
            <v>420000000</v>
          </cell>
          <cell r="K40">
            <v>420000000</v>
          </cell>
        </row>
        <row r="41">
          <cell r="D41">
            <v>-7195091.3800000027</v>
          </cell>
          <cell r="E41">
            <v>-7460405.9800000004</v>
          </cell>
          <cell r="F41">
            <v>-7062434.0800000038</v>
          </cell>
          <cell r="G41">
            <v>-7327748.6799999997</v>
          </cell>
          <cell r="H41">
            <v>-6929405.9800000042</v>
          </cell>
          <cell r="I41">
            <v>-6929405.9800000042</v>
          </cell>
          <cell r="J41">
            <v>-6398405.9800000042</v>
          </cell>
          <cell r="K41">
            <v>-6398405.9800000042</v>
          </cell>
        </row>
        <row r="42">
          <cell r="D42">
            <v>-3095398.2399999988</v>
          </cell>
          <cell r="E42">
            <v>-3265192.06</v>
          </cell>
          <cell r="F42">
            <v>-3010501.3299999982</v>
          </cell>
          <cell r="G42">
            <v>-3180295.15</v>
          </cell>
          <cell r="H42">
            <v>-2923192.0599999996</v>
          </cell>
          <cell r="I42">
            <v>-2923192.0599999996</v>
          </cell>
          <cell r="J42">
            <v>-2581192.0599999996</v>
          </cell>
          <cell r="K42">
            <v>-2581192.0599999996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>
            <v>359709510.38</v>
          </cell>
          <cell r="E44">
            <v>359274401.95999998</v>
          </cell>
          <cell r="F44">
            <v>359927064.59000003</v>
          </cell>
          <cell r="G44">
            <v>359491956.17000002</v>
          </cell>
          <cell r="H44">
            <v>360147401.95999998</v>
          </cell>
          <cell r="I44">
            <v>360147401.95999998</v>
          </cell>
          <cell r="J44">
            <v>411020401.95999998</v>
          </cell>
          <cell r="K44">
            <v>411020401.95999998</v>
          </cell>
        </row>
        <row r="48">
          <cell r="D48">
            <v>23289300</v>
          </cell>
          <cell r="E48">
            <v>23289300</v>
          </cell>
          <cell r="F48">
            <v>23289300</v>
          </cell>
          <cell r="G48">
            <v>23289300</v>
          </cell>
          <cell r="H48">
            <v>23289000</v>
          </cell>
          <cell r="I48">
            <v>23289000</v>
          </cell>
          <cell r="J48">
            <v>24829000</v>
          </cell>
          <cell r="K48">
            <v>24829000</v>
          </cell>
        </row>
        <row r="49">
          <cell r="D49">
            <v>870216.84000000032</v>
          </cell>
          <cell r="E49">
            <v>870216.84000000032</v>
          </cell>
          <cell r="F49">
            <v>870216.84000000032</v>
          </cell>
          <cell r="G49">
            <v>870216.84000000032</v>
          </cell>
          <cell r="H49">
            <v>873000</v>
          </cell>
          <cell r="I49">
            <v>873000</v>
          </cell>
          <cell r="J49">
            <v>873000</v>
          </cell>
          <cell r="K49">
            <v>873000</v>
          </cell>
        </row>
        <row r="50">
          <cell r="D50">
            <v>24159516.84</v>
          </cell>
          <cell r="E50">
            <v>24159516.84</v>
          </cell>
          <cell r="F50">
            <v>24159516.84</v>
          </cell>
          <cell r="G50">
            <v>24159516.84</v>
          </cell>
          <cell r="H50">
            <v>24162000</v>
          </cell>
          <cell r="I50">
            <v>24162000</v>
          </cell>
          <cell r="J50">
            <v>25702000</v>
          </cell>
          <cell r="K50">
            <v>25702000</v>
          </cell>
        </row>
        <row r="52">
          <cell r="D52">
            <v>6.7163964651581476E-2</v>
          </cell>
          <cell r="E52">
            <v>6.7245305282533918E-2</v>
          </cell>
          <cell r="F52">
            <v>6.7123368084366142E-2</v>
          </cell>
          <cell r="G52">
            <v>6.7204610354550512E-2</v>
          </cell>
          <cell r="H52">
            <v>6.7089197002408396E-2</v>
          </cell>
          <cell r="I52">
            <v>6.7089197002408396E-2</v>
          </cell>
          <cell r="J52">
            <v>6.2532175720321756E-2</v>
          </cell>
          <cell r="K52">
            <v>6.2532175720321756E-2</v>
          </cell>
        </row>
        <row r="56">
          <cell r="D56">
            <v>22974065</v>
          </cell>
          <cell r="E56">
            <v>22974065</v>
          </cell>
          <cell r="F56">
            <v>22974065</v>
          </cell>
          <cell r="G56">
            <v>22974065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D57">
            <v>148345056.91000006</v>
          </cell>
          <cell r="E57">
            <v>147816963.68625</v>
          </cell>
          <cell r="F57">
            <v>148623098.20000008</v>
          </cell>
          <cell r="G57">
            <v>148098153.40583333</v>
          </cell>
          <cell r="H57">
            <v>147834876.04999998</v>
          </cell>
          <cell r="I57">
            <v>147834876.04999998</v>
          </cell>
          <cell r="J57">
            <v>197834876.04999998</v>
          </cell>
          <cell r="K57">
            <v>197834876.04999998</v>
          </cell>
        </row>
        <row r="58">
          <cell r="D58">
            <v>229608893.86599997</v>
          </cell>
          <cell r="E58">
            <v>218562239.69850004</v>
          </cell>
          <cell r="F58">
            <v>214483379.50599986</v>
          </cell>
          <cell r="G58">
            <v>221970708.37558332</v>
          </cell>
          <cell r="H58">
            <v>226498889.44600007</v>
          </cell>
          <cell r="I58">
            <v>226498889.44600007</v>
          </cell>
          <cell r="J58">
            <v>241098889.44600007</v>
          </cell>
          <cell r="K58">
            <v>241098889.44600007</v>
          </cell>
        </row>
        <row r="59">
          <cell r="D59">
            <v>400928015.77600002</v>
          </cell>
          <cell r="E59">
            <v>389353268.38475001</v>
          </cell>
          <cell r="F59">
            <v>386080542.70599997</v>
          </cell>
          <cell r="G59">
            <v>393042926.78141665</v>
          </cell>
          <cell r="H59">
            <v>397307765.49600005</v>
          </cell>
          <cell r="I59">
            <v>397307765.49600005</v>
          </cell>
          <cell r="J59">
            <v>461907765.49600005</v>
          </cell>
          <cell r="K59">
            <v>461907765.49600005</v>
          </cell>
        </row>
        <row r="62">
          <cell r="D62">
            <v>760637526.15600002</v>
          </cell>
          <cell r="E62">
            <v>748627670.34474993</v>
          </cell>
          <cell r="F62">
            <v>746007607.296</v>
          </cell>
          <cell r="G62">
            <v>752534882.95141673</v>
          </cell>
          <cell r="H62">
            <v>757455167.45600009</v>
          </cell>
          <cell r="I62">
            <v>757455167.45600009</v>
          </cell>
          <cell r="J62">
            <v>872928167.45600009</v>
          </cell>
          <cell r="K62">
            <v>872928167.45600009</v>
          </cell>
        </row>
      </sheetData>
      <sheetData sheetId="52" refreshError="1"/>
      <sheetData sheetId="53">
        <row r="6">
          <cell r="B6" t="str">
            <v>Dist Gas  09</v>
          </cell>
        </row>
        <row r="8">
          <cell r="B8">
            <v>0.2311</v>
          </cell>
        </row>
        <row r="9">
          <cell r="B9">
            <v>0.1143</v>
          </cell>
        </row>
        <row r="10">
          <cell r="B10">
            <v>0.63560000000000005</v>
          </cell>
        </row>
        <row r="11">
          <cell r="B11">
            <v>1.9E-2</v>
          </cell>
        </row>
        <row r="13">
          <cell r="B13">
            <v>1</v>
          </cell>
        </row>
        <row r="15">
          <cell r="B15">
            <v>0.17780000000000001</v>
          </cell>
        </row>
        <row r="16">
          <cell r="B16">
            <v>5.33E-2</v>
          </cell>
        </row>
        <row r="18">
          <cell r="B18">
            <v>0.23110000000000003</v>
          </cell>
        </row>
        <row r="21">
          <cell r="B21">
            <v>0.64190000000000003</v>
          </cell>
        </row>
        <row r="22">
          <cell r="B22">
            <v>0.35809999999999997</v>
          </cell>
        </row>
      </sheetData>
      <sheetData sheetId="54">
        <row r="78">
          <cell r="C78" t="str">
            <v xml:space="preserve">FT-1 (E) Temp (E) </v>
          </cell>
          <cell r="D78">
            <v>92107310.447618306</v>
          </cell>
          <cell r="E78">
            <v>65317039</v>
          </cell>
          <cell r="F78">
            <v>26790272</v>
          </cell>
          <cell r="G78">
            <v>6708227</v>
          </cell>
          <cell r="H78">
            <v>43770178</v>
          </cell>
          <cell r="I78">
            <v>13146592</v>
          </cell>
          <cell r="J78">
            <v>4935449</v>
          </cell>
          <cell r="K78">
            <v>5015274</v>
          </cell>
          <cell r="L78">
            <v>4812334</v>
          </cell>
          <cell r="M78">
            <v>13719257</v>
          </cell>
          <cell r="N78">
            <v>66053856.399999999</v>
          </cell>
          <cell r="O78">
            <v>9017906</v>
          </cell>
          <cell r="P78">
            <v>15133293</v>
          </cell>
          <cell r="Q78">
            <v>1902256</v>
          </cell>
          <cell r="R78">
            <v>6418418.301722005</v>
          </cell>
          <cell r="S78">
            <v>1398003.7099770007</v>
          </cell>
          <cell r="T78">
            <v>8723695</v>
          </cell>
          <cell r="U78">
            <v>283278</v>
          </cell>
          <cell r="V78">
            <v>432017.28069122764</v>
          </cell>
        </row>
        <row r="79">
          <cell r="C79" t="str">
            <v xml:space="preserve">FT-1 (N) Temp (E) </v>
          </cell>
          <cell r="D79">
            <v>92107310.447618306</v>
          </cell>
          <cell r="E79">
            <v>65317039</v>
          </cell>
          <cell r="F79">
            <v>26790272</v>
          </cell>
          <cell r="G79">
            <v>6708227</v>
          </cell>
          <cell r="H79">
            <v>43770178</v>
          </cell>
          <cell r="I79">
            <v>13146592</v>
          </cell>
          <cell r="J79">
            <v>4935449</v>
          </cell>
          <cell r="K79">
            <v>5015274</v>
          </cell>
          <cell r="L79">
            <v>4812334</v>
          </cell>
          <cell r="M79">
            <v>13719257</v>
          </cell>
          <cell r="N79">
            <v>66053856.399999999</v>
          </cell>
          <cell r="O79">
            <v>9017906</v>
          </cell>
          <cell r="P79">
            <v>15133293</v>
          </cell>
          <cell r="Q79">
            <v>1902256</v>
          </cell>
          <cell r="R79">
            <v>6418418.301722005</v>
          </cell>
          <cell r="S79">
            <v>1398003.7099770007</v>
          </cell>
          <cell r="T79">
            <v>8842405</v>
          </cell>
          <cell r="U79">
            <v>164568</v>
          </cell>
          <cell r="V79">
            <v>432017.28069122764</v>
          </cell>
        </row>
        <row r="80">
          <cell r="C80" t="str">
            <v>FT-1 (E) Temp (N)</v>
          </cell>
          <cell r="D80">
            <v>94489106.383354917</v>
          </cell>
          <cell r="E80">
            <v>66993726.879618309</v>
          </cell>
          <cell r="F80">
            <v>27495379.699785456</v>
          </cell>
          <cell r="G80">
            <v>6880426.7814946352</v>
          </cell>
          <cell r="H80">
            <v>44893757.054700918</v>
          </cell>
          <cell r="I80">
            <v>13484064.980230447</v>
          </cell>
          <cell r="J80">
            <v>5062142.5778271928</v>
          </cell>
          <cell r="K80">
            <v>5144011.3097641086</v>
          </cell>
          <cell r="L80">
            <v>4943318.3861655919</v>
          </cell>
          <cell r="M80">
            <v>14081385.489220867</v>
          </cell>
          <cell r="N80">
            <v>67749449.622244</v>
          </cell>
          <cell r="O80">
            <v>9249395.1449569054</v>
          </cell>
          <cell r="P80">
            <v>15521332.882108843</v>
          </cell>
          <cell r="Q80">
            <v>1968928.9300940316</v>
          </cell>
          <cell r="R80">
            <v>6475537.1540666837</v>
          </cell>
          <cell r="S80">
            <v>1398748.9755151765</v>
          </cell>
          <cell r="T80">
            <v>8723695</v>
          </cell>
          <cell r="U80">
            <v>283278</v>
          </cell>
          <cell r="V80">
            <v>432017.28069122764</v>
          </cell>
        </row>
        <row r="81">
          <cell r="C81" t="str">
            <v xml:space="preserve">FT-1 (N) Temp (N) </v>
          </cell>
          <cell r="D81">
            <v>94489106.383354917</v>
          </cell>
          <cell r="E81">
            <v>66993726.879618309</v>
          </cell>
          <cell r="F81">
            <v>27495379.699785456</v>
          </cell>
          <cell r="G81">
            <v>6880426.7814946352</v>
          </cell>
          <cell r="H81">
            <v>44893757.054700918</v>
          </cell>
          <cell r="I81">
            <v>13484064.980230447</v>
          </cell>
          <cell r="J81">
            <v>5062142.5778271928</v>
          </cell>
          <cell r="K81">
            <v>5144011.3097641086</v>
          </cell>
          <cell r="L81">
            <v>4943318.3861655919</v>
          </cell>
          <cell r="M81">
            <v>14081385.489220867</v>
          </cell>
          <cell r="N81">
            <v>67749449.622244</v>
          </cell>
          <cell r="O81">
            <v>9249395.1449569054</v>
          </cell>
          <cell r="P81">
            <v>15521332.882108843</v>
          </cell>
          <cell r="Q81">
            <v>1968928.9300940316</v>
          </cell>
          <cell r="R81">
            <v>6475537.1540666837</v>
          </cell>
          <cell r="S81">
            <v>1398748.9755151765</v>
          </cell>
          <cell r="T81">
            <v>8842405</v>
          </cell>
          <cell r="U81">
            <v>164568</v>
          </cell>
          <cell r="V81">
            <v>432017.28069122764</v>
          </cell>
        </row>
        <row r="83">
          <cell r="C83" t="str">
            <v xml:space="preserve">FT-1 (E) Temp (E) </v>
          </cell>
          <cell r="D83">
            <v>1112037.0425090741</v>
          </cell>
          <cell r="E83">
            <v>770301.0538512636</v>
          </cell>
          <cell r="F83">
            <v>341736.1867769853</v>
          </cell>
          <cell r="G83">
            <v>97905.833847476431</v>
          </cell>
          <cell r="H83">
            <v>516746.79770821572</v>
          </cell>
          <cell r="I83">
            <v>155131.62044738728</v>
          </cell>
          <cell r="J83">
            <v>58093.541080616225</v>
          </cell>
          <cell r="K83">
            <v>59518.422567937167</v>
          </cell>
          <cell r="L83">
            <v>61637.01805339125</v>
          </cell>
          <cell r="M83">
            <v>163003.28948765315</v>
          </cell>
          <cell r="N83">
            <v>794404.24507486157</v>
          </cell>
          <cell r="O83">
            <v>106853.54363646063</v>
          </cell>
          <cell r="P83">
            <v>187641.95444432404</v>
          </cell>
          <cell r="Q83">
            <v>23137.262766505246</v>
          </cell>
          <cell r="R83">
            <v>39511.593854561848</v>
          </cell>
          <cell r="S83">
            <v>5138.6783939224697</v>
          </cell>
          <cell r="T83">
            <v>97584.270942441173</v>
          </cell>
          <cell r="U83">
            <v>144021</v>
          </cell>
          <cell r="V83">
            <v>1636.3636363636363</v>
          </cell>
        </row>
        <row r="84">
          <cell r="C84" t="str">
            <v xml:space="preserve">FT-1 (N) Temp (E) </v>
          </cell>
          <cell r="D84">
            <v>1112037.0425090741</v>
          </cell>
          <cell r="E84">
            <v>770301.0538512636</v>
          </cell>
          <cell r="F84">
            <v>341736.1867769853</v>
          </cell>
          <cell r="G84">
            <v>97905.833847476431</v>
          </cell>
          <cell r="H84">
            <v>516746.79770821572</v>
          </cell>
          <cell r="I84">
            <v>155131.62044738728</v>
          </cell>
          <cell r="J84">
            <v>58093.541080616225</v>
          </cell>
          <cell r="K84">
            <v>59518.422567937167</v>
          </cell>
          <cell r="L84">
            <v>61637.01805339125</v>
          </cell>
          <cell r="M84">
            <v>163003.28948765315</v>
          </cell>
          <cell r="N84">
            <v>794404.24507486157</v>
          </cell>
          <cell r="O84">
            <v>106853.54363646063</v>
          </cell>
          <cell r="P84">
            <v>187641.95444432404</v>
          </cell>
          <cell r="Q84">
            <v>23137.262766505246</v>
          </cell>
          <cell r="R84">
            <v>39511.593854561848</v>
          </cell>
          <cell r="S84">
            <v>5138.6783939224697</v>
          </cell>
          <cell r="T84">
            <v>108718.27094244117</v>
          </cell>
          <cell r="U84">
            <v>132887</v>
          </cell>
          <cell r="V84">
            <v>1636.3636363636363</v>
          </cell>
        </row>
        <row r="85">
          <cell r="C85" t="str">
            <v>FT-1 (E) Temp (N)</v>
          </cell>
          <cell r="D85">
            <v>1112037.0425090741</v>
          </cell>
          <cell r="E85">
            <v>770301.0538512636</v>
          </cell>
          <cell r="F85">
            <v>341736.1867769853</v>
          </cell>
          <cell r="G85">
            <v>97905.833847476431</v>
          </cell>
          <cell r="H85">
            <v>516746.79770821572</v>
          </cell>
          <cell r="I85">
            <v>155131.62044738728</v>
          </cell>
          <cell r="J85">
            <v>58093.541080616225</v>
          </cell>
          <cell r="K85">
            <v>59518.422567937167</v>
          </cell>
          <cell r="L85">
            <v>61637.01805339125</v>
          </cell>
          <cell r="M85">
            <v>163003.28948765315</v>
          </cell>
          <cell r="N85">
            <v>794404.24507486157</v>
          </cell>
          <cell r="O85">
            <v>106853.54363646063</v>
          </cell>
          <cell r="P85">
            <v>187641.95444432404</v>
          </cell>
          <cell r="Q85">
            <v>23137.262766505246</v>
          </cell>
          <cell r="R85">
            <v>39511.593854561848</v>
          </cell>
          <cell r="S85">
            <v>5138.6783939224697</v>
          </cell>
          <cell r="T85">
            <v>97584.270942441173</v>
          </cell>
          <cell r="U85">
            <v>144021</v>
          </cell>
          <cell r="V85">
            <v>1636.3636363636363</v>
          </cell>
        </row>
        <row r="86">
          <cell r="C86" t="str">
            <v xml:space="preserve">FT-1 (N) Temp (N) </v>
          </cell>
          <cell r="D86">
            <v>1112037.0425090741</v>
          </cell>
          <cell r="E86">
            <v>770301.0538512636</v>
          </cell>
          <cell r="F86">
            <v>341736.1867769853</v>
          </cell>
          <cell r="G86">
            <v>97905.833847476431</v>
          </cell>
          <cell r="H86">
            <v>516746.79770821572</v>
          </cell>
          <cell r="I86">
            <v>155131.62044738728</v>
          </cell>
          <cell r="J86">
            <v>58093.541080616225</v>
          </cell>
          <cell r="K86">
            <v>59518.422567937167</v>
          </cell>
          <cell r="L86">
            <v>61637.01805339125</v>
          </cell>
          <cell r="M86">
            <v>163003.28948765315</v>
          </cell>
          <cell r="N86">
            <v>794404.24507486157</v>
          </cell>
          <cell r="O86">
            <v>106853.54363646063</v>
          </cell>
          <cell r="P86">
            <v>187641.95444432404</v>
          </cell>
          <cell r="Q86">
            <v>23137.262766505246</v>
          </cell>
          <cell r="R86">
            <v>39511.593854561848</v>
          </cell>
          <cell r="S86">
            <v>5138.6783939224697</v>
          </cell>
          <cell r="T86">
            <v>108718.27094244117</v>
          </cell>
          <cell r="U86">
            <v>132887</v>
          </cell>
          <cell r="V86">
            <v>1636.3636363636363</v>
          </cell>
        </row>
        <row r="88">
          <cell r="C88" t="str">
            <v xml:space="preserve">FT-1 (E) Temp (E) </v>
          </cell>
          <cell r="D88">
            <v>459684363.20833242</v>
          </cell>
          <cell r="E88">
            <v>414867825.04371232</v>
          </cell>
          <cell r="F88">
            <v>44816538.164620079</v>
          </cell>
          <cell r="G88">
            <v>93346866.837203458</v>
          </cell>
          <cell r="H88">
            <v>284362451.29913056</v>
          </cell>
          <cell r="I88">
            <v>51474935.154687777</v>
          </cell>
          <cell r="J88">
            <v>13306485.477333533</v>
          </cell>
          <cell r="K88">
            <v>8093934.7595342286</v>
          </cell>
          <cell r="L88">
            <v>4670042.088227585</v>
          </cell>
          <cell r="M88">
            <v>4429647.5922152344</v>
          </cell>
          <cell r="N88">
            <v>429041539.87286586</v>
          </cell>
          <cell r="O88">
            <v>21197006.623354513</v>
          </cell>
          <cell r="P88">
            <v>9154376.9999333601</v>
          </cell>
          <cell r="Q88">
            <v>291439.71217868931</v>
          </cell>
          <cell r="R88">
            <v>1138818.575954139</v>
          </cell>
          <cell r="S88">
            <v>165248.3828838401</v>
          </cell>
          <cell r="T88">
            <v>199815.72307163069</v>
          </cell>
          <cell r="U88">
            <v>26828.098557156518</v>
          </cell>
          <cell r="V88">
            <v>33832.971200979271</v>
          </cell>
        </row>
        <row r="89">
          <cell r="C89" t="str">
            <v xml:space="preserve">FT-1 (N) Temp (E) </v>
          </cell>
          <cell r="D89">
            <v>459684363.2083323</v>
          </cell>
          <cell r="E89">
            <v>414867825.04371226</v>
          </cell>
          <cell r="F89">
            <v>44816538.164620072</v>
          </cell>
          <cell r="G89">
            <v>93346866.837203428</v>
          </cell>
          <cell r="H89">
            <v>284362451.2991305</v>
          </cell>
          <cell r="I89">
            <v>51474935.15468777</v>
          </cell>
          <cell r="J89">
            <v>13306485.477333531</v>
          </cell>
          <cell r="K89">
            <v>8093934.7595342277</v>
          </cell>
          <cell r="L89">
            <v>4670042.088227584</v>
          </cell>
          <cell r="M89">
            <v>4429647.5922152344</v>
          </cell>
          <cell r="N89">
            <v>429041539.87286574</v>
          </cell>
          <cell r="O89">
            <v>21197006.623354509</v>
          </cell>
          <cell r="P89">
            <v>9154376.9999333583</v>
          </cell>
          <cell r="Q89">
            <v>291439.71217868925</v>
          </cell>
          <cell r="R89">
            <v>1138818.5759541388</v>
          </cell>
          <cell r="S89">
            <v>165248.38288384007</v>
          </cell>
          <cell r="T89">
            <v>217498.12281804261</v>
          </cell>
          <cell r="U89">
            <v>9145.6988107445159</v>
          </cell>
          <cell r="V89">
            <v>33832.971200979257</v>
          </cell>
        </row>
        <row r="90">
          <cell r="C90" t="str">
            <v>FT-1 (E) Temp (N)</v>
          </cell>
          <cell r="D90">
            <v>459684363.20833242</v>
          </cell>
          <cell r="E90">
            <v>414867825.04371232</v>
          </cell>
          <cell r="F90">
            <v>44816538.164620079</v>
          </cell>
          <cell r="G90">
            <v>93346866.837203458</v>
          </cell>
          <cell r="H90">
            <v>284362451.29913056</v>
          </cell>
          <cell r="I90">
            <v>51474935.154687777</v>
          </cell>
          <cell r="J90">
            <v>13306485.477333533</v>
          </cell>
          <cell r="K90">
            <v>8093934.7595342286</v>
          </cell>
          <cell r="L90">
            <v>4670042.088227585</v>
          </cell>
          <cell r="M90">
            <v>4429647.5922152344</v>
          </cell>
          <cell r="N90">
            <v>429041539.87286586</v>
          </cell>
          <cell r="O90">
            <v>21197006.623354513</v>
          </cell>
          <cell r="P90">
            <v>9154376.9999333601</v>
          </cell>
          <cell r="Q90">
            <v>291439.71217868931</v>
          </cell>
          <cell r="R90">
            <v>1138818.575954139</v>
          </cell>
          <cell r="S90">
            <v>165248.3828838401</v>
          </cell>
          <cell r="T90">
            <v>199815.72307163069</v>
          </cell>
          <cell r="U90">
            <v>26828.098557156518</v>
          </cell>
          <cell r="V90">
            <v>33832.971200979271</v>
          </cell>
        </row>
        <row r="91">
          <cell r="C91" t="str">
            <v xml:space="preserve">FT-1 (N) Temp (N) </v>
          </cell>
          <cell r="D91">
            <v>459684363.2083323</v>
          </cell>
          <cell r="E91">
            <v>414867825.04371226</v>
          </cell>
          <cell r="F91">
            <v>44816538.164620072</v>
          </cell>
          <cell r="G91">
            <v>93346866.837203428</v>
          </cell>
          <cell r="H91">
            <v>284362451.2991305</v>
          </cell>
          <cell r="I91">
            <v>51474935.15468777</v>
          </cell>
          <cell r="J91">
            <v>13306485.477333531</v>
          </cell>
          <cell r="K91">
            <v>8093934.7595342277</v>
          </cell>
          <cell r="L91">
            <v>4670042.088227584</v>
          </cell>
          <cell r="M91">
            <v>4429647.5922152344</v>
          </cell>
          <cell r="N91">
            <v>429041539.87286574</v>
          </cell>
          <cell r="O91">
            <v>21197006.623354509</v>
          </cell>
          <cell r="P91">
            <v>9154376.9999333583</v>
          </cell>
          <cell r="Q91">
            <v>291439.71217868925</v>
          </cell>
          <cell r="R91">
            <v>1138818.5759541388</v>
          </cell>
          <cell r="S91">
            <v>165248.38288384007</v>
          </cell>
          <cell r="T91">
            <v>217498.12281804261</v>
          </cell>
          <cell r="U91">
            <v>9145.6988107445159</v>
          </cell>
          <cell r="V91">
            <v>33832.971200979257</v>
          </cell>
        </row>
        <row r="93">
          <cell r="C93" t="str">
            <v xml:space="preserve">FT-1 (E) Temp (E) </v>
          </cell>
          <cell r="D93">
            <v>272610557.88983577</v>
          </cell>
          <cell r="E93">
            <v>246788276.24950203</v>
          </cell>
          <cell r="F93">
            <v>25822281.640333768</v>
          </cell>
          <cell r="G93">
            <v>55854137.091039889</v>
          </cell>
          <cell r="H93">
            <v>169879276.24168634</v>
          </cell>
          <cell r="I93">
            <v>29790664.098704342</v>
          </cell>
          <cell r="J93">
            <v>7147910.0215535229</v>
          </cell>
          <cell r="K93">
            <v>4330062.7604248291</v>
          </cell>
          <cell r="L93">
            <v>2665470.8032845971</v>
          </cell>
          <cell r="M93">
            <v>2943036.8731422429</v>
          </cell>
          <cell r="N93">
            <v>255545426.12699986</v>
          </cell>
          <cell r="O93">
            <v>11054170.250938162</v>
          </cell>
          <cell r="P93">
            <v>5764025.8347349539</v>
          </cell>
          <cell r="Q93">
            <v>246935.67716281943</v>
          </cell>
          <cell r="R93">
            <v>793421.2444460988</v>
          </cell>
          <cell r="S93">
            <v>129469.81863589351</v>
          </cell>
          <cell r="T93">
            <v>826668.69545882673</v>
          </cell>
          <cell r="U93">
            <v>383607.17585201643</v>
          </cell>
          <cell r="V93">
            <v>32473.755771362281</v>
          </cell>
        </row>
        <row r="94">
          <cell r="C94" t="str">
            <v xml:space="preserve">FT-1 (N) Temp (E) </v>
          </cell>
          <cell r="D94">
            <v>272610557.88983577</v>
          </cell>
          <cell r="E94">
            <v>246788276.24950203</v>
          </cell>
          <cell r="F94">
            <v>25822281.640333768</v>
          </cell>
          <cell r="G94">
            <v>55854137.091039889</v>
          </cell>
          <cell r="H94">
            <v>169879276.24168634</v>
          </cell>
          <cell r="I94">
            <v>29790664.098704342</v>
          </cell>
          <cell r="J94">
            <v>7147910.0215535229</v>
          </cell>
          <cell r="K94">
            <v>4330062.7604248291</v>
          </cell>
          <cell r="L94">
            <v>2665470.8032845971</v>
          </cell>
          <cell r="M94">
            <v>2943036.8731422429</v>
          </cell>
          <cell r="N94">
            <v>255545426.12699986</v>
          </cell>
          <cell r="O94">
            <v>11054170.250938162</v>
          </cell>
          <cell r="P94">
            <v>5764025.8347349539</v>
          </cell>
          <cell r="Q94">
            <v>246935.67716281943</v>
          </cell>
          <cell r="R94">
            <v>793421.2444460988</v>
          </cell>
          <cell r="S94">
            <v>129469.81863589351</v>
          </cell>
          <cell r="T94">
            <v>912940.03133143275</v>
          </cell>
          <cell r="U94">
            <v>297335.8399794104</v>
          </cell>
          <cell r="V94">
            <v>32473.755771362281</v>
          </cell>
        </row>
        <row r="95">
          <cell r="C95" t="str">
            <v>FT-1 (E) Temp (N)</v>
          </cell>
          <cell r="D95">
            <v>272610557.88983577</v>
          </cell>
          <cell r="E95">
            <v>246788276.24950203</v>
          </cell>
          <cell r="F95">
            <v>25822281.640333768</v>
          </cell>
          <cell r="G95">
            <v>55854137.091039889</v>
          </cell>
          <cell r="H95">
            <v>169879276.24168634</v>
          </cell>
          <cell r="I95">
            <v>29790664.098704342</v>
          </cell>
          <cell r="J95">
            <v>7147910.0215535229</v>
          </cell>
          <cell r="K95">
            <v>4330062.7604248291</v>
          </cell>
          <cell r="L95">
            <v>2665470.8032845971</v>
          </cell>
          <cell r="M95">
            <v>2943036.8731422429</v>
          </cell>
          <cell r="N95">
            <v>255545426.12699986</v>
          </cell>
          <cell r="O95">
            <v>11054170.250938162</v>
          </cell>
          <cell r="P95">
            <v>5764025.8347349539</v>
          </cell>
          <cell r="Q95">
            <v>246935.67716281943</v>
          </cell>
          <cell r="R95">
            <v>793421.2444460988</v>
          </cell>
          <cell r="S95">
            <v>129469.81863589351</v>
          </cell>
          <cell r="T95">
            <v>826668.69545882673</v>
          </cell>
          <cell r="U95">
            <v>383607.17585201643</v>
          </cell>
          <cell r="V95">
            <v>32473.755771362281</v>
          </cell>
        </row>
        <row r="96">
          <cell r="C96" t="str">
            <v xml:space="preserve">FT-1 (N) Temp (N) </v>
          </cell>
          <cell r="D96">
            <v>272610557.88983577</v>
          </cell>
          <cell r="E96">
            <v>246788276.24950203</v>
          </cell>
          <cell r="F96">
            <v>25822281.640333768</v>
          </cell>
          <cell r="G96">
            <v>55854137.091039889</v>
          </cell>
          <cell r="H96">
            <v>169879276.24168634</v>
          </cell>
          <cell r="I96">
            <v>29790664.098704342</v>
          </cell>
          <cell r="J96">
            <v>7147910.0215535229</v>
          </cell>
          <cell r="K96">
            <v>4330062.7604248291</v>
          </cell>
          <cell r="L96">
            <v>2665470.8032845971</v>
          </cell>
          <cell r="M96">
            <v>2943036.8731422429</v>
          </cell>
          <cell r="N96">
            <v>255545426.12699986</v>
          </cell>
          <cell r="O96">
            <v>11054170.250938162</v>
          </cell>
          <cell r="P96">
            <v>5764025.8347349539</v>
          </cell>
          <cell r="Q96">
            <v>246935.67716281943</v>
          </cell>
          <cell r="R96">
            <v>793421.2444460988</v>
          </cell>
          <cell r="S96">
            <v>129469.81863589351</v>
          </cell>
          <cell r="T96">
            <v>912940.03133143275</v>
          </cell>
          <cell r="U96">
            <v>297335.8399794104</v>
          </cell>
          <cell r="V96">
            <v>32473.755771362281</v>
          </cell>
        </row>
        <row r="98">
          <cell r="C98" t="str">
            <v xml:space="preserve">FT-1 (N) Temp (E) </v>
          </cell>
          <cell r="D98">
            <v>218549473.19261894</v>
          </cell>
          <cell r="E98">
            <v>178924370.97641629</v>
          </cell>
          <cell r="F98">
            <v>39625102.216202654</v>
          </cell>
          <cell r="G98">
            <v>40058904.736221008</v>
          </cell>
          <cell r="H98">
            <v>121017240.82623139</v>
          </cell>
          <cell r="I98">
            <v>22588530.883155897</v>
          </cell>
          <cell r="J98">
            <v>8758973.9345105048</v>
          </cell>
          <cell r="K98">
            <v>7701704.3870685818</v>
          </cell>
          <cell r="L98">
            <v>6297115.8561324161</v>
          </cell>
          <cell r="M98">
            <v>12127002.569299147</v>
          </cell>
          <cell r="N98">
            <v>181703958.38520142</v>
          </cell>
          <cell r="O98">
            <v>16596443.546162376</v>
          </cell>
          <cell r="P98">
            <v>17424615.120780993</v>
          </cell>
          <cell r="Q98">
            <v>2824456.140474129</v>
          </cell>
          <cell r="R98">
            <v>3801103.4536266141</v>
          </cell>
          <cell r="S98">
            <v>1260880.3377113102</v>
          </cell>
          <cell r="T98">
            <v>6746634.0754607925</v>
          </cell>
          <cell r="U98">
            <v>1710079.2505823567</v>
          </cell>
          <cell r="V98">
            <v>0</v>
          </cell>
        </row>
        <row r="99">
          <cell r="C99" t="str">
            <v xml:space="preserve">FT-1 (E) Temp (E) </v>
          </cell>
          <cell r="D99">
            <v>218549473.19261894</v>
          </cell>
          <cell r="E99">
            <v>178924370.97641629</v>
          </cell>
          <cell r="F99">
            <v>39625102.216202654</v>
          </cell>
          <cell r="G99">
            <v>40058904.736221008</v>
          </cell>
          <cell r="H99">
            <v>121017240.82623139</v>
          </cell>
          <cell r="I99">
            <v>22588530.883155897</v>
          </cell>
          <cell r="J99">
            <v>8758973.9345105048</v>
          </cell>
          <cell r="K99">
            <v>7701704.3870685818</v>
          </cell>
          <cell r="L99">
            <v>6297115.8561324161</v>
          </cell>
          <cell r="M99">
            <v>12127002.569299147</v>
          </cell>
          <cell r="N99">
            <v>181703958.38520142</v>
          </cell>
          <cell r="O99">
            <v>16596443.546162376</v>
          </cell>
          <cell r="P99">
            <v>17424615.120780993</v>
          </cell>
          <cell r="Q99">
            <v>2824456.140474129</v>
          </cell>
          <cell r="R99">
            <v>3801103.4536266141</v>
          </cell>
          <cell r="S99">
            <v>1260880.3377113102</v>
          </cell>
          <cell r="T99">
            <v>5860384.0080897864</v>
          </cell>
          <cell r="U99">
            <v>2596329.3179533621</v>
          </cell>
          <cell r="V99">
            <v>0</v>
          </cell>
        </row>
        <row r="100">
          <cell r="C100" t="str">
            <v>FT-1 (E) Temp (N)</v>
          </cell>
          <cell r="D100">
            <v>218549473.19261894</v>
          </cell>
          <cell r="E100">
            <v>178924370.97641629</v>
          </cell>
          <cell r="F100">
            <v>39625102.216202654</v>
          </cell>
          <cell r="G100">
            <v>40058904.736221008</v>
          </cell>
          <cell r="H100">
            <v>121017240.82623139</v>
          </cell>
          <cell r="I100">
            <v>22588530.883155897</v>
          </cell>
          <cell r="J100">
            <v>8758973.9345105048</v>
          </cell>
          <cell r="K100">
            <v>7701704.3870685818</v>
          </cell>
          <cell r="L100">
            <v>6297115.8561324161</v>
          </cell>
          <cell r="M100">
            <v>12127002.569299147</v>
          </cell>
          <cell r="N100">
            <v>181703958.38520142</v>
          </cell>
          <cell r="O100">
            <v>16596443.546162376</v>
          </cell>
          <cell r="P100">
            <v>17424615.120780993</v>
          </cell>
          <cell r="Q100">
            <v>2824456.140474129</v>
          </cell>
          <cell r="R100">
            <v>3801103.4536266141</v>
          </cell>
          <cell r="S100">
            <v>1260880.3377113102</v>
          </cell>
          <cell r="T100">
            <v>5860384.0080897864</v>
          </cell>
          <cell r="U100">
            <v>2596329.3179533621</v>
          </cell>
          <cell r="V100">
            <v>0</v>
          </cell>
        </row>
        <row r="101">
          <cell r="C101" t="str">
            <v xml:space="preserve">FT-1 (N) Temp (N) </v>
          </cell>
          <cell r="D101">
            <v>218549473.19261894</v>
          </cell>
          <cell r="E101">
            <v>178924370.97641629</v>
          </cell>
          <cell r="F101">
            <v>39625102.216202654</v>
          </cell>
          <cell r="G101">
            <v>40058904.736221008</v>
          </cell>
          <cell r="H101">
            <v>121017240.82623139</v>
          </cell>
          <cell r="I101">
            <v>22588530.883155897</v>
          </cell>
          <cell r="J101">
            <v>8758973.9345105048</v>
          </cell>
          <cell r="K101">
            <v>7701704.3870685818</v>
          </cell>
          <cell r="L101">
            <v>6297115.8561324161</v>
          </cell>
          <cell r="M101">
            <v>12127002.569299147</v>
          </cell>
          <cell r="N101">
            <v>181703958.38520142</v>
          </cell>
          <cell r="O101">
            <v>16596443.546162376</v>
          </cell>
          <cell r="P101">
            <v>17424615.120780993</v>
          </cell>
          <cell r="Q101">
            <v>2824456.140474129</v>
          </cell>
          <cell r="R101">
            <v>3801103.4536266141</v>
          </cell>
          <cell r="S101">
            <v>1260880.3377113102</v>
          </cell>
          <cell r="T101">
            <v>6746634.0754607925</v>
          </cell>
          <cell r="U101">
            <v>1710079.2505823567</v>
          </cell>
          <cell r="V101">
            <v>0</v>
          </cell>
        </row>
        <row r="103">
          <cell r="C103" t="str">
            <v xml:space="preserve">FT-1 (E) Temp (E) </v>
          </cell>
          <cell r="D103">
            <v>3054554.3310279623</v>
          </cell>
          <cell r="E103">
            <v>2172830.1059819451</v>
          </cell>
          <cell r="F103">
            <v>881724.22504560812</v>
          </cell>
          <cell r="G103">
            <v>221018.03844606839</v>
          </cell>
          <cell r="H103">
            <v>1442104.6495660786</v>
          </cell>
          <cell r="I103">
            <v>433141.41172865214</v>
          </cell>
          <cell r="J103">
            <v>162640.14079119792</v>
          </cell>
          <cell r="K103">
            <v>165281.46614858881</v>
          </cell>
          <cell r="L103">
            <v>163245.48249634524</v>
          </cell>
          <cell r="M103">
            <v>467123.14185055072</v>
          </cell>
          <cell r="N103">
            <v>2176340.6136736656</v>
          </cell>
          <cell r="O103">
            <v>297113.37616635632</v>
          </cell>
          <cell r="P103">
            <v>502062.37469369889</v>
          </cell>
          <cell r="Q103">
            <v>79037.96649378103</v>
          </cell>
          <cell r="R103">
            <v>164161.92878675612</v>
          </cell>
          <cell r="S103">
            <v>83173.797340783814</v>
          </cell>
          <cell r="T103">
            <v>236001.47253862195</v>
          </cell>
          <cell r="U103">
            <v>87132.482266105188</v>
          </cell>
          <cell r="V103">
            <v>166908.92803977107</v>
          </cell>
        </row>
        <row r="104">
          <cell r="C104" t="str">
            <v xml:space="preserve">FT-1 (N) Temp (E) </v>
          </cell>
          <cell r="D104">
            <v>3054554.3310279623</v>
          </cell>
          <cell r="E104">
            <v>2172830.1059819451</v>
          </cell>
          <cell r="F104">
            <v>881724.22504560812</v>
          </cell>
          <cell r="G104">
            <v>221018.03844606839</v>
          </cell>
          <cell r="H104">
            <v>1442104.6495660786</v>
          </cell>
          <cell r="I104">
            <v>433141.41172865214</v>
          </cell>
          <cell r="J104">
            <v>162640.14079119792</v>
          </cell>
          <cell r="K104">
            <v>165281.46614858881</v>
          </cell>
          <cell r="L104">
            <v>163245.48249634524</v>
          </cell>
          <cell r="M104">
            <v>467123.14185055072</v>
          </cell>
          <cell r="N104">
            <v>2176340.6136736656</v>
          </cell>
          <cell r="O104">
            <v>297113.37616635632</v>
          </cell>
          <cell r="P104">
            <v>502062.37469369889</v>
          </cell>
          <cell r="Q104">
            <v>79037.96649378103</v>
          </cell>
          <cell r="R104">
            <v>164161.92878675612</v>
          </cell>
          <cell r="S104">
            <v>83173.797340783814</v>
          </cell>
          <cell r="T104">
            <v>236034.24023833903</v>
          </cell>
          <cell r="U104">
            <v>87099.714566388109</v>
          </cell>
          <cell r="V104">
            <v>166908.92803977107</v>
          </cell>
        </row>
        <row r="105">
          <cell r="C105" t="str">
            <v>FT-1 (E) Temp (N)</v>
          </cell>
          <cell r="D105">
            <v>3054554.3310279623</v>
          </cell>
          <cell r="E105">
            <v>2172830.1059819451</v>
          </cell>
          <cell r="F105">
            <v>881724.22504560812</v>
          </cell>
          <cell r="G105">
            <v>221018.03844606839</v>
          </cell>
          <cell r="H105">
            <v>1442104.6495660786</v>
          </cell>
          <cell r="I105">
            <v>433141.41172865214</v>
          </cell>
          <cell r="J105">
            <v>162640.14079119792</v>
          </cell>
          <cell r="K105">
            <v>165281.46614858881</v>
          </cell>
          <cell r="L105">
            <v>163245.48249634524</v>
          </cell>
          <cell r="M105">
            <v>467123.14185055072</v>
          </cell>
          <cell r="N105">
            <v>2176340.6136736656</v>
          </cell>
          <cell r="O105">
            <v>297113.37616635632</v>
          </cell>
          <cell r="P105">
            <v>502062.37469369889</v>
          </cell>
          <cell r="Q105">
            <v>79037.96649378103</v>
          </cell>
          <cell r="R105">
            <v>164161.92878675612</v>
          </cell>
          <cell r="S105">
            <v>83173.797340783814</v>
          </cell>
          <cell r="T105">
            <v>236001.47253862195</v>
          </cell>
          <cell r="U105">
            <v>87132.482266105188</v>
          </cell>
          <cell r="V105">
            <v>166908.92803977107</v>
          </cell>
        </row>
        <row r="106">
          <cell r="C106" t="str">
            <v xml:space="preserve">FT-1 (N) Temp (N) </v>
          </cell>
          <cell r="D106">
            <v>3054554.3310279623</v>
          </cell>
          <cell r="E106">
            <v>2172830.1059819451</v>
          </cell>
          <cell r="F106">
            <v>881724.22504560812</v>
          </cell>
          <cell r="G106">
            <v>221018.03844606839</v>
          </cell>
          <cell r="H106">
            <v>1442104.6495660786</v>
          </cell>
          <cell r="I106">
            <v>433141.41172865214</v>
          </cell>
          <cell r="J106">
            <v>162640.14079119792</v>
          </cell>
          <cell r="K106">
            <v>165281.46614858881</v>
          </cell>
          <cell r="L106">
            <v>163245.48249634524</v>
          </cell>
          <cell r="M106">
            <v>467123.14185055072</v>
          </cell>
          <cell r="N106">
            <v>2176340.6136736656</v>
          </cell>
          <cell r="O106">
            <v>297113.37616635632</v>
          </cell>
          <cell r="P106">
            <v>502062.37469369889</v>
          </cell>
          <cell r="Q106">
            <v>79037.96649378103</v>
          </cell>
          <cell r="R106">
            <v>164161.92878675612</v>
          </cell>
          <cell r="S106">
            <v>83173.797340783814</v>
          </cell>
          <cell r="T106">
            <v>236034.24023833903</v>
          </cell>
          <cell r="U106">
            <v>87099.714566388109</v>
          </cell>
          <cell r="V106">
            <v>166908.92803977107</v>
          </cell>
        </row>
        <row r="108">
          <cell r="C108" t="str">
            <v xml:space="preserve">FT-1 (E) Temp (E) </v>
          </cell>
          <cell r="D108">
            <v>5105114</v>
          </cell>
          <cell r="E108">
            <v>3537468</v>
          </cell>
          <cell r="F108">
            <v>1567646</v>
          </cell>
          <cell r="G108">
            <v>1194345.49686988</v>
          </cell>
          <cell r="H108">
            <v>3221355.6226689327</v>
          </cell>
          <cell r="I108">
            <v>512322.75541878305</v>
          </cell>
          <cell r="J108">
            <v>91572.531253046283</v>
          </cell>
          <cell r="K108">
            <v>45265.472328606666</v>
          </cell>
          <cell r="L108">
            <v>22990.050629572354</v>
          </cell>
          <cell r="M108">
            <v>17262.568483637591</v>
          </cell>
          <cell r="N108">
            <v>4297868</v>
          </cell>
          <cell r="O108">
            <v>437599</v>
          </cell>
          <cell r="P108">
            <v>302021</v>
          </cell>
          <cell r="Q108">
            <v>67626</v>
          </cell>
          <cell r="R108">
            <v>39010</v>
          </cell>
          <cell r="S108">
            <v>3937</v>
          </cell>
          <cell r="T108">
            <v>0</v>
          </cell>
          <cell r="U108">
            <v>0</v>
          </cell>
          <cell r="V108">
            <v>0</v>
          </cell>
        </row>
        <row r="109">
          <cell r="C109" t="str">
            <v xml:space="preserve">FT-1 (N) Temp (E) </v>
          </cell>
          <cell r="D109">
            <v>5105114</v>
          </cell>
          <cell r="E109">
            <v>3537468</v>
          </cell>
          <cell r="F109">
            <v>1567646</v>
          </cell>
          <cell r="G109">
            <v>1194345.49686988</v>
          </cell>
          <cell r="H109">
            <v>3221355.6226689327</v>
          </cell>
          <cell r="I109">
            <v>512322.75541878305</v>
          </cell>
          <cell r="J109">
            <v>91572.531253046283</v>
          </cell>
          <cell r="K109">
            <v>45265.472328606666</v>
          </cell>
          <cell r="L109">
            <v>22990.050629572354</v>
          </cell>
          <cell r="M109">
            <v>17262.568483637591</v>
          </cell>
          <cell r="N109">
            <v>4297868</v>
          </cell>
          <cell r="O109">
            <v>437599</v>
          </cell>
          <cell r="P109">
            <v>302021</v>
          </cell>
          <cell r="Q109">
            <v>67626</v>
          </cell>
          <cell r="R109">
            <v>39010</v>
          </cell>
          <cell r="S109">
            <v>3937</v>
          </cell>
          <cell r="T109">
            <v>0</v>
          </cell>
          <cell r="U109">
            <v>0</v>
          </cell>
          <cell r="V109">
            <v>0</v>
          </cell>
        </row>
        <row r="110">
          <cell r="C110" t="str">
            <v>FT-1 (E) Temp (N)</v>
          </cell>
          <cell r="D110">
            <v>5105114</v>
          </cell>
          <cell r="E110">
            <v>3537468</v>
          </cell>
          <cell r="F110">
            <v>1567646</v>
          </cell>
          <cell r="G110">
            <v>1194345.49686988</v>
          </cell>
          <cell r="H110">
            <v>3221355.6226689327</v>
          </cell>
          <cell r="I110">
            <v>512322.75541878305</v>
          </cell>
          <cell r="J110">
            <v>91572.531253046283</v>
          </cell>
          <cell r="K110">
            <v>45265.472328606666</v>
          </cell>
          <cell r="L110">
            <v>22990.050629572354</v>
          </cell>
          <cell r="M110">
            <v>17262.568483637591</v>
          </cell>
          <cell r="N110">
            <v>4297868</v>
          </cell>
          <cell r="O110">
            <v>437599</v>
          </cell>
          <cell r="P110">
            <v>302021</v>
          </cell>
          <cell r="Q110">
            <v>67626</v>
          </cell>
          <cell r="R110">
            <v>39010</v>
          </cell>
          <cell r="S110">
            <v>3937</v>
          </cell>
          <cell r="T110">
            <v>0</v>
          </cell>
          <cell r="U110">
            <v>0</v>
          </cell>
          <cell r="V110">
            <v>0</v>
          </cell>
        </row>
        <row r="111">
          <cell r="C111" t="str">
            <v xml:space="preserve">FT-1 (N) Temp (N) </v>
          </cell>
          <cell r="D111">
            <v>5105114</v>
          </cell>
          <cell r="E111">
            <v>3537468</v>
          </cell>
          <cell r="F111">
            <v>1567646</v>
          </cell>
          <cell r="G111">
            <v>1194345.49686988</v>
          </cell>
          <cell r="H111">
            <v>3221355.6226689327</v>
          </cell>
          <cell r="I111">
            <v>512322.75541878305</v>
          </cell>
          <cell r="J111">
            <v>91572.531253046283</v>
          </cell>
          <cell r="K111">
            <v>45265.472328606666</v>
          </cell>
          <cell r="L111">
            <v>22990.050629572354</v>
          </cell>
          <cell r="M111">
            <v>17262.568483637591</v>
          </cell>
          <cell r="N111">
            <v>4297868</v>
          </cell>
          <cell r="O111">
            <v>437599</v>
          </cell>
          <cell r="P111">
            <v>302021</v>
          </cell>
          <cell r="Q111">
            <v>67626</v>
          </cell>
          <cell r="R111">
            <v>39010</v>
          </cell>
          <cell r="S111">
            <v>3937</v>
          </cell>
          <cell r="T111">
            <v>0</v>
          </cell>
          <cell r="U111">
            <v>0</v>
          </cell>
          <cell r="V111">
            <v>0</v>
          </cell>
        </row>
      </sheetData>
      <sheetData sheetId="55" refreshError="1"/>
      <sheetData sheetId="56" refreshError="1"/>
      <sheetData sheetId="57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4">
          <cell r="C14" t="str">
            <v>GS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  <cell r="V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0</v>
          </cell>
          <cell r="V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</v>
          </cell>
        </row>
        <row r="26">
          <cell r="C26" t="str">
            <v>Peak Day</v>
          </cell>
          <cell r="D26">
            <v>0.79435248698602567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2.8223999420322245E-2</v>
          </cell>
          <cell r="S26">
            <v>3.6706708553733828E-3</v>
          </cell>
          <cell r="T26">
            <v>6.9706588315572041E-2</v>
          </cell>
          <cell r="U26">
            <v>0.10287736393212898</v>
          </cell>
          <cell r="V26">
            <v>1.1688904905776505E-3</v>
          </cell>
        </row>
        <row r="28">
          <cell r="C28" t="str">
            <v>Throughput</v>
          </cell>
          <cell r="D28">
            <v>0.58034929658550438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4.1716764620752973E-2</v>
          </cell>
          <cell r="S28">
            <v>1.1021226861146222E-2</v>
          </cell>
          <cell r="T28">
            <v>0.17014803941255291</v>
          </cell>
          <cell r="U28">
            <v>0.19413986347262321</v>
          </cell>
          <cell r="V28">
            <v>2.6248090474202805E-3</v>
          </cell>
        </row>
        <row r="30">
          <cell r="C30" t="str">
            <v>60% Peak Day 40% Throughput</v>
          </cell>
          <cell r="D30">
            <v>0.70875121082581727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3.362110550049454E-2</v>
          </cell>
          <cell r="S30">
            <v>6.6108932576825199E-3</v>
          </cell>
          <cell r="T30">
            <v>0.10988316875436439</v>
          </cell>
          <cell r="U30">
            <v>0.13938236374832672</v>
          </cell>
          <cell r="V30">
            <v>1.7512579133147027E-3</v>
          </cell>
        </row>
        <row r="32">
          <cell r="C32" t="str">
            <v>60% Peak Day 40% Throughput Less FT-1 &amp; NGV</v>
          </cell>
          <cell r="D32">
            <v>0.8252170869664639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3.9145909478423176E-2</v>
          </cell>
          <cell r="S32">
            <v>7.6972314022497393E-3</v>
          </cell>
          <cell r="T32">
            <v>0.12793977215286317</v>
          </cell>
          <cell r="U32">
            <v>0</v>
          </cell>
          <cell r="V32">
            <v>0</v>
          </cell>
        </row>
        <row r="34">
          <cell r="C34" t="str">
            <v>Firm Sales</v>
          </cell>
          <cell r="D34">
            <v>0.92901837407969989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6.6779853215739204E-2</v>
          </cell>
          <cell r="S34">
            <v>0</v>
          </cell>
          <cell r="T34">
            <v>0</v>
          </cell>
          <cell r="U34">
            <v>0</v>
          </cell>
          <cell r="V34">
            <v>4.2017727045608726E-3</v>
          </cell>
        </row>
        <row r="36">
          <cell r="C36" t="str">
            <v>Distribution Throughput</v>
          </cell>
          <cell r="D36">
            <v>0.84514394078495592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5.7919491447866941E-2</v>
          </cell>
          <cell r="S36">
            <v>1.2510904871294888E-2</v>
          </cell>
          <cell r="T36">
            <v>7.8027809265056133E-2</v>
          </cell>
          <cell r="U36">
            <v>2.5337384850096858E-3</v>
          </cell>
          <cell r="V36">
            <v>3.8641151458164609E-3</v>
          </cell>
        </row>
        <row r="38">
          <cell r="C38" t="str">
            <v>DNG Revenue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</row>
        <row r="40">
          <cell r="C40" t="str">
            <v>DNG Revenue Less NGV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</row>
        <row r="42">
          <cell r="C42" t="str">
            <v>Customers</v>
          </cell>
          <cell r="D42">
            <v>0.99897592164207549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7.646451739169518E-4</v>
          </cell>
          <cell r="S42">
            <v>8.5339863160374086E-5</v>
          </cell>
          <cell r="T42">
            <v>1.3426805137232189E-4</v>
          </cell>
          <cell r="U42">
            <v>1.8205837474213139E-5</v>
          </cell>
          <cell r="V42">
            <v>2.1619432000628101E-5</v>
          </cell>
        </row>
        <row r="44">
          <cell r="C44" t="str">
            <v>75% Customers 25% DNG Rev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</row>
        <row r="46">
          <cell r="C46" t="str">
            <v>Deposits</v>
          </cell>
          <cell r="D46">
            <v>0.99165763575839527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7.5776102886115759E-3</v>
          </cell>
          <cell r="S46">
            <v>7.6475395299317544E-4</v>
          </cell>
          <cell r="T46">
            <v>0</v>
          </cell>
          <cell r="U46">
            <v>0</v>
          </cell>
          <cell r="V46">
            <v>0</v>
          </cell>
        </row>
        <row r="48">
          <cell r="C48" t="str">
            <v>Customer Assistance Expense</v>
          </cell>
          <cell r="D48">
            <v>0.80554017683339141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4.3292413495781945E-2</v>
          </cell>
          <cell r="S48">
            <v>2.1934406187252828E-2</v>
          </cell>
          <cell r="T48">
            <v>6.2237775897645994E-2</v>
          </cell>
          <cell r="U48">
            <v>2.2978381644614521E-2</v>
          </cell>
          <cell r="V48">
            <v>4.4016845941313255E-2</v>
          </cell>
        </row>
        <row r="50">
          <cell r="C50" t="str">
            <v>Blank</v>
          </cell>
        </row>
        <row r="52">
          <cell r="C52" t="str">
            <v>TS Value of Gas Purchase</v>
          </cell>
          <cell r="D52">
            <v>0.92901837407969989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6.6779853215739204E-2</v>
          </cell>
          <cell r="S52">
            <v>0</v>
          </cell>
          <cell r="T52">
            <v>-1</v>
          </cell>
          <cell r="U52">
            <v>0</v>
          </cell>
          <cell r="V52">
            <v>4.2017727045608726E-3</v>
          </cell>
        </row>
        <row r="54">
          <cell r="C54" t="str">
            <v>IS Value of Gas Purchase</v>
          </cell>
          <cell r="D54">
            <v>0.92901837407969989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6.6779853215739204E-2</v>
          </cell>
          <cell r="S54">
            <v>-1</v>
          </cell>
          <cell r="T54">
            <v>0</v>
          </cell>
          <cell r="U54">
            <v>0</v>
          </cell>
          <cell r="V54">
            <v>4.2017727045608726E-3</v>
          </cell>
        </row>
        <row r="56">
          <cell r="C56" t="str">
            <v>Contributions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C58" t="str">
            <v>Distribution O&amp;M Expense</v>
          </cell>
          <cell r="D58">
            <v>0.86507772658628146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1.4305947729134783E-2</v>
          </cell>
          <cell r="S58">
            <v>3.1769141229658552E-3</v>
          </cell>
          <cell r="T58">
            <v>3.9003010997706415E-2</v>
          </cell>
          <cell r="U58">
            <v>4.40280367692438E-2</v>
          </cell>
          <cell r="V58">
            <v>3.4408363794667836E-2</v>
          </cell>
        </row>
        <row r="60">
          <cell r="C60" t="str">
            <v>NGV Plant</v>
          </cell>
          <cell r="D60">
            <v>0.31911076538592775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5.7748344330904484E-3</v>
          </cell>
          <cell r="S60">
            <v>1.0105782562937777E-3</v>
          </cell>
          <cell r="T60">
            <v>1.1435126877194815E-2</v>
          </cell>
          <cell r="U60">
            <v>1.2616118411393283E-2</v>
          </cell>
          <cell r="V60">
            <v>0.65005257663609983</v>
          </cell>
        </row>
        <row r="62">
          <cell r="C62" t="str">
            <v>Rate Base</v>
          </cell>
          <cell r="D62">
            <v>0.89414764723039841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1.4896300443317393E-2</v>
          </cell>
          <cell r="S62">
            <v>3.1888783625390184E-3</v>
          </cell>
          <cell r="T62">
            <v>3.6142907747235303E-2</v>
          </cell>
          <cell r="U62">
            <v>3.9875675613510138E-2</v>
          </cell>
          <cell r="V62">
            <v>1.1748590602999808E-2</v>
          </cell>
        </row>
        <row r="64">
          <cell r="C64" t="str">
            <v>Gross Plant</v>
          </cell>
          <cell r="D64">
            <v>0.91120558140269237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1.6489764488968623E-2</v>
          </cell>
          <cell r="S64">
            <v>2.8856580456175936E-3</v>
          </cell>
          <cell r="T64">
            <v>3.265245978757992E-2</v>
          </cell>
          <cell r="U64">
            <v>3.6024724826177162E-2</v>
          </cell>
          <cell r="V64">
            <v>7.4181144896430734E-4</v>
          </cell>
        </row>
        <row r="66">
          <cell r="C66" t="str">
            <v>Distribution Gross Plant</v>
          </cell>
          <cell r="D66">
            <v>0.91023674230894225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1.375448289275045E-2</v>
          </cell>
          <cell r="S66">
            <v>3.0426091973254467E-3</v>
          </cell>
          <cell r="T66">
            <v>3.4428429458531765E-2</v>
          </cell>
          <cell r="U66">
            <v>3.7984112238699526E-2</v>
          </cell>
          <cell r="V66">
            <v>5.5362390375078476E-4</v>
          </cell>
        </row>
        <row r="68">
          <cell r="C68" t="str">
            <v>Direct Distribution Gross Plant</v>
          </cell>
          <cell r="D68">
            <v>0.91023674230894225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1.375448289275045E-2</v>
          </cell>
          <cell r="S68">
            <v>3.0426091973254485E-3</v>
          </cell>
          <cell r="T68">
            <v>3.4428429458531772E-2</v>
          </cell>
          <cell r="U68">
            <v>3.7984112238699526E-2</v>
          </cell>
          <cell r="V68">
            <v>5.5362390375078487E-4</v>
          </cell>
        </row>
        <row r="70">
          <cell r="C70" t="str">
            <v>SD Mains</v>
          </cell>
          <cell r="D70">
            <v>0.99660802718866182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2.468989213350912E-3</v>
          </cell>
          <cell r="S70">
            <v>3.5826292570091775E-4</v>
          </cell>
          <cell r="T70">
            <v>4.3320584625029546E-4</v>
          </cell>
          <cell r="U70">
            <v>5.8164037144229086E-5</v>
          </cell>
          <cell r="V70">
            <v>7.33507888917627E-5</v>
          </cell>
        </row>
        <row r="72">
          <cell r="C72" t="str">
            <v>Mains</v>
          </cell>
          <cell r="D72">
            <v>0.88451333838589863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1.5553647669868449E-2</v>
          </cell>
          <cell r="S72">
            <v>3.0095002997635807E-3</v>
          </cell>
          <cell r="T72">
            <v>4.3542687340838666E-2</v>
          </cell>
          <cell r="U72">
            <v>5.2583079851704746E-2</v>
          </cell>
          <cell r="V72">
            <v>7.9774645192593049E-4</v>
          </cell>
        </row>
        <row r="74">
          <cell r="C74" t="str">
            <v>Service Lines</v>
          </cell>
          <cell r="D74">
            <v>0.99211852881961449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2.8875180912552641E-3</v>
          </cell>
          <cell r="S74">
            <v>4.711828000568212E-4</v>
          </cell>
          <cell r="T74">
            <v>3.0085163843554144E-3</v>
          </cell>
          <cell r="U74">
            <v>1.396071340365133E-3</v>
          </cell>
          <cell r="V74">
            <v>1.1818256435303178E-4</v>
          </cell>
        </row>
        <row r="76">
          <cell r="C76" t="str">
            <v>Meters &amp; Regulators</v>
          </cell>
          <cell r="D76">
            <v>0.9417468707607658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1.6379253770773674E-2</v>
          </cell>
          <cell r="S76">
            <v>5.4332325541542742E-3</v>
          </cell>
          <cell r="T76">
            <v>2.5252855659875294E-2</v>
          </cell>
          <cell r="U76">
            <v>1.1187787254431094E-2</v>
          </cell>
          <cell r="V76">
            <v>0</v>
          </cell>
        </row>
        <row r="78">
          <cell r="C78" t="str">
            <v>Mains &amp; Service Lines</v>
          </cell>
          <cell r="D78">
            <v>0.91173376112987048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1.2349551285018323E-2</v>
          </cell>
          <cell r="S78">
            <v>2.3673930266669228E-3</v>
          </cell>
          <cell r="T78">
            <v>3.3288932251844469E-2</v>
          </cell>
          <cell r="U78">
            <v>3.9634522211855219E-2</v>
          </cell>
          <cell r="V78">
            <v>6.2584009474452669E-4</v>
          </cell>
        </row>
        <row r="80">
          <cell r="C80" t="str">
            <v>Taxes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</row>
        <row r="82">
          <cell r="C82" t="str">
            <v>Net Income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>
        <row r="4">
          <cell r="T4">
            <v>39387</v>
          </cell>
          <cell r="U4">
            <v>39904</v>
          </cell>
        </row>
        <row r="8">
          <cell r="I8" t="str">
            <v>UTFirmBSF1</v>
          </cell>
          <cell r="M8">
            <v>5</v>
          </cell>
          <cell r="O8">
            <v>5</v>
          </cell>
          <cell r="T8">
            <v>5</v>
          </cell>
          <cell r="U8">
            <v>5</v>
          </cell>
          <cell r="V8">
            <v>0</v>
          </cell>
        </row>
        <row r="9">
          <cell r="I9" t="str">
            <v>UTFirmBSF2</v>
          </cell>
          <cell r="M9">
            <v>21</v>
          </cell>
          <cell r="O9">
            <v>21</v>
          </cell>
          <cell r="T9">
            <v>5</v>
          </cell>
          <cell r="U9">
            <v>21</v>
          </cell>
          <cell r="V9">
            <v>-16</v>
          </cell>
        </row>
        <row r="10">
          <cell r="I10" t="str">
            <v>UTFirmBSF3</v>
          </cell>
          <cell r="M10">
            <v>55</v>
          </cell>
          <cell r="O10">
            <v>55</v>
          </cell>
          <cell r="T10">
            <v>21</v>
          </cell>
          <cell r="U10">
            <v>55</v>
          </cell>
          <cell r="V10">
            <v>-34</v>
          </cell>
        </row>
        <row r="11">
          <cell r="I11" t="str">
            <v>UTFirmBSF4</v>
          </cell>
          <cell r="M11">
            <v>244</v>
          </cell>
          <cell r="O11">
            <v>244</v>
          </cell>
          <cell r="T11">
            <v>55</v>
          </cell>
          <cell r="U11">
            <v>244</v>
          </cell>
          <cell r="V11">
            <v>-189</v>
          </cell>
        </row>
        <row r="12">
          <cell r="I12" t="str">
            <v>UTFirmBSF5</v>
          </cell>
          <cell r="M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V13">
            <v>0</v>
          </cell>
        </row>
        <row r="14">
          <cell r="I14" t="str">
            <v>UTIntBSF1</v>
          </cell>
          <cell r="M14">
            <v>5</v>
          </cell>
          <cell r="O14">
            <v>5</v>
          </cell>
          <cell r="T14">
            <v>5</v>
          </cell>
          <cell r="U14">
            <v>5</v>
          </cell>
          <cell r="V14">
            <v>0</v>
          </cell>
        </row>
        <row r="15">
          <cell r="I15" t="str">
            <v>UTIntBSF2</v>
          </cell>
          <cell r="M15">
            <v>29</v>
          </cell>
          <cell r="O15">
            <v>29</v>
          </cell>
          <cell r="T15">
            <v>5</v>
          </cell>
          <cell r="U15">
            <v>29</v>
          </cell>
          <cell r="V15">
            <v>-24</v>
          </cell>
        </row>
        <row r="16">
          <cell r="I16" t="str">
            <v>UTIntBSF3</v>
          </cell>
          <cell r="M16">
            <v>67</v>
          </cell>
          <cell r="O16">
            <v>67</v>
          </cell>
          <cell r="T16">
            <v>29</v>
          </cell>
          <cell r="U16">
            <v>67</v>
          </cell>
          <cell r="V16">
            <v>-38</v>
          </cell>
        </row>
        <row r="17">
          <cell r="I17" t="str">
            <v>UTIntBSF4</v>
          </cell>
          <cell r="M17">
            <v>274</v>
          </cell>
          <cell r="O17">
            <v>274</v>
          </cell>
          <cell r="T17">
            <v>67</v>
          </cell>
          <cell r="U17">
            <v>274</v>
          </cell>
          <cell r="V17">
            <v>-207</v>
          </cell>
        </row>
        <row r="18">
          <cell r="I18" t="str">
            <v>UTIntBSF5</v>
          </cell>
          <cell r="M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M19">
            <v>67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M20">
            <v>274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V21">
            <v>0</v>
          </cell>
        </row>
        <row r="22">
          <cell r="I22" t="str">
            <v>UTIntBSFExpans</v>
          </cell>
          <cell r="M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V23">
            <v>0</v>
          </cell>
        </row>
        <row r="24">
          <cell r="I24" t="str">
            <v>UTTransAdminPrimary</v>
          </cell>
          <cell r="M24">
            <v>375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M25">
            <v>187.5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V26">
            <v>0</v>
          </cell>
        </row>
        <row r="27">
          <cell r="I27" t="str">
            <v>UTMTAdminPrimary</v>
          </cell>
          <cell r="M27">
            <v>375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M28">
            <v>187.5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V29">
            <v>0</v>
          </cell>
        </row>
        <row r="30">
          <cell r="I30" t="str">
            <v>UTTransAdminExpans</v>
          </cell>
          <cell r="M30">
            <v>375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V31">
            <v>0</v>
          </cell>
        </row>
        <row r="32">
          <cell r="M32">
            <v>0</v>
          </cell>
          <cell r="O32">
            <v>0</v>
          </cell>
          <cell r="T32">
            <v>175</v>
          </cell>
          <cell r="V32">
            <v>175</v>
          </cell>
        </row>
        <row r="33">
          <cell r="V33">
            <v>0</v>
          </cell>
        </row>
        <row r="34">
          <cell r="I34" t="str">
            <v>UTITDemand</v>
          </cell>
          <cell r="M34">
            <v>18.79</v>
          </cell>
          <cell r="O34" t="e">
            <v>#N/A</v>
          </cell>
          <cell r="T34">
            <v>21.98</v>
          </cell>
          <cell r="U34">
            <v>18.79</v>
          </cell>
          <cell r="V34">
            <v>3.1900000000000013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M40">
            <v>0.99163000000000001</v>
          </cell>
          <cell r="O40">
            <v>0.99238649999999995</v>
          </cell>
          <cell r="T40">
            <v>0.99270400000000003</v>
          </cell>
          <cell r="V40">
            <v>1.0740000000000194E-3</v>
          </cell>
        </row>
        <row r="41">
          <cell r="M41">
            <v>0.99163000000000001</v>
          </cell>
          <cell r="O41">
            <v>0.98989499999999997</v>
          </cell>
          <cell r="T41">
            <v>0.99270400000000003</v>
          </cell>
          <cell r="V41">
            <v>1.0740000000000194E-3</v>
          </cell>
        </row>
        <row r="42">
          <cell r="V42">
            <v>0</v>
          </cell>
        </row>
        <row r="43">
          <cell r="V43">
            <v>0</v>
          </cell>
        </row>
        <row r="44">
          <cell r="I44" t="str">
            <v>UTGSRBSF1</v>
          </cell>
          <cell r="M44">
            <v>0.17202600000000001</v>
          </cell>
          <cell r="O44">
            <v>0.17202600000000001</v>
          </cell>
          <cell r="T44">
            <v>0</v>
          </cell>
          <cell r="V44">
            <v>-0.17202600000000001</v>
          </cell>
        </row>
        <row r="45">
          <cell r="I45" t="str">
            <v>UTGSRBSF2</v>
          </cell>
          <cell r="M45">
            <v>0.82435700000000001</v>
          </cell>
          <cell r="O45">
            <v>0.82435700000000001</v>
          </cell>
          <cell r="T45">
            <v>0.98901300000000003</v>
          </cell>
          <cell r="V45">
            <v>0.16465600000000002</v>
          </cell>
        </row>
        <row r="46">
          <cell r="I46" t="str">
            <v>UTGSRBSF3</v>
          </cell>
          <cell r="M46">
            <v>3.5539999999999999E-3</v>
          </cell>
          <cell r="O46">
            <v>3.5539999999999999E-3</v>
          </cell>
          <cell r="T46">
            <v>9.8169999999999993E-3</v>
          </cell>
          <cell r="V46">
            <v>6.2629999999999995E-3</v>
          </cell>
        </row>
        <row r="47">
          <cell r="I47" t="str">
            <v>UTGSRBSF4</v>
          </cell>
          <cell r="M47">
            <v>6.3999999999999997E-5</v>
          </cell>
          <cell r="O47">
            <v>6.3999999999999997E-5</v>
          </cell>
          <cell r="T47">
            <v>1.1689999999999999E-3</v>
          </cell>
          <cell r="V47">
            <v>1.1049999999999999E-3</v>
          </cell>
        </row>
        <row r="48">
          <cell r="I48" t="str">
            <v>UTGSRBSF5</v>
          </cell>
          <cell r="M48">
            <v>0</v>
          </cell>
          <cell r="O48">
            <v>0</v>
          </cell>
          <cell r="T48">
            <v>9.9999999999999995E-7</v>
          </cell>
          <cell r="V48">
            <v>9.9999999999999995E-7</v>
          </cell>
        </row>
        <row r="49">
          <cell r="I49" t="str">
            <v>UTGSRBSF6</v>
          </cell>
          <cell r="M49">
            <v>0</v>
          </cell>
          <cell r="O49">
            <v>0</v>
          </cell>
          <cell r="T49">
            <v>0</v>
          </cell>
          <cell r="V49">
            <v>0</v>
          </cell>
        </row>
        <row r="50">
          <cell r="I50" t="str">
            <v>UTGSRBSF7</v>
          </cell>
          <cell r="M50">
            <v>0</v>
          </cell>
          <cell r="O50">
            <v>0</v>
          </cell>
          <cell r="T50">
            <v>0</v>
          </cell>
          <cell r="V50">
            <v>0</v>
          </cell>
        </row>
        <row r="51">
          <cell r="V51">
            <v>0</v>
          </cell>
        </row>
        <row r="52">
          <cell r="I52" t="str">
            <v>UTGSBSF1</v>
          </cell>
          <cell r="M52">
            <v>0.96740999999999999</v>
          </cell>
          <cell r="O52">
            <v>0</v>
          </cell>
          <cell r="T52">
            <v>0</v>
          </cell>
          <cell r="V52">
            <v>-0.96740999999999999</v>
          </cell>
        </row>
        <row r="53">
          <cell r="I53" t="str">
            <v>UTGSBSF2</v>
          </cell>
          <cell r="M53">
            <v>2.4153999999999998E-2</v>
          </cell>
          <cell r="O53">
            <v>0.81084500000000004</v>
          </cell>
          <cell r="T53">
            <v>0.70379400000000003</v>
          </cell>
          <cell r="V53">
            <v>0.67964000000000002</v>
          </cell>
        </row>
        <row r="54">
          <cell r="I54" t="str">
            <v>UTGSBSF3</v>
          </cell>
          <cell r="M54">
            <v>8.293E-3</v>
          </cell>
          <cell r="O54">
            <v>0.17529700000000001</v>
          </cell>
          <cell r="T54">
            <v>0.193713</v>
          </cell>
          <cell r="V54">
            <v>0.18542</v>
          </cell>
        </row>
        <row r="55">
          <cell r="I55" t="str">
            <v>UTGSBSF4</v>
          </cell>
          <cell r="M55">
            <v>1.44E-4</v>
          </cell>
          <cell r="O55">
            <v>9.3439999999999999E-3</v>
          </cell>
          <cell r="T55">
            <v>0.101539</v>
          </cell>
          <cell r="V55">
            <v>0.101395</v>
          </cell>
        </row>
        <row r="56">
          <cell r="I56" t="str">
            <v>UTGSBSF5</v>
          </cell>
          <cell r="M56">
            <v>2.0999999999999999E-5</v>
          </cell>
          <cell r="O56">
            <v>0</v>
          </cell>
          <cell r="T56">
            <v>9.5399999999999999E-4</v>
          </cell>
          <cell r="V56">
            <v>9.3300000000000002E-4</v>
          </cell>
        </row>
        <row r="57">
          <cell r="I57" t="str">
            <v>UTGSBSF6</v>
          </cell>
          <cell r="M57">
            <v>0</v>
          </cell>
          <cell r="O57">
            <v>4.2680000000000001E-3</v>
          </cell>
          <cell r="T57">
            <v>0</v>
          </cell>
          <cell r="V57">
            <v>0</v>
          </cell>
        </row>
        <row r="58">
          <cell r="I58" t="str">
            <v>UTGSBSF7</v>
          </cell>
          <cell r="M58">
            <v>0</v>
          </cell>
          <cell r="O58">
            <v>2.4600000000000002E-4</v>
          </cell>
          <cell r="T58">
            <v>0</v>
          </cell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I61" t="str">
            <v>UTGSREACpercent</v>
          </cell>
          <cell r="M61">
            <v>0</v>
          </cell>
          <cell r="O61">
            <v>1.8523999999999999E-3</v>
          </cell>
          <cell r="T61">
            <v>1.8523999999999999E-3</v>
          </cell>
          <cell r="V61">
            <v>1.8523999999999999E-3</v>
          </cell>
        </row>
        <row r="62">
          <cell r="I62" t="str">
            <v>UTGSRAvgEAC</v>
          </cell>
          <cell r="M62">
            <v>0</v>
          </cell>
          <cell r="O62">
            <v>27.61</v>
          </cell>
          <cell r="T62">
            <v>27.61</v>
          </cell>
          <cell r="V62">
            <v>27.61</v>
          </cell>
        </row>
        <row r="63">
          <cell r="V63">
            <v>0</v>
          </cell>
        </row>
        <row r="64">
          <cell r="I64" t="str">
            <v>UTGSCEACpercent</v>
          </cell>
          <cell r="M64">
            <v>0</v>
          </cell>
          <cell r="O64">
            <v>0</v>
          </cell>
          <cell r="T64">
            <v>0</v>
          </cell>
          <cell r="V64">
            <v>0</v>
          </cell>
        </row>
        <row r="65">
          <cell r="I65" t="str">
            <v>UTGSCAvgEAC</v>
          </cell>
          <cell r="M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I68" t="str">
            <v>UTGSRBlkAllocIntBlk1</v>
          </cell>
          <cell r="M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 t="str">
            <v>UTGSRBlkAllocSlopeBlk1</v>
          </cell>
          <cell r="M69">
            <v>0</v>
          </cell>
          <cell r="O69">
            <v>1.7933000000000001E-3</v>
          </cell>
          <cell r="T69">
            <v>0</v>
          </cell>
          <cell r="V69">
            <v>0</v>
          </cell>
        </row>
        <row r="70">
          <cell r="V70">
            <v>0</v>
          </cell>
        </row>
        <row r="71">
          <cell r="I71" t="str">
            <v>UTGSCBlkAllocIntBlk1</v>
          </cell>
          <cell r="M71">
            <v>0</v>
          </cell>
          <cell r="O71">
            <v>0</v>
          </cell>
          <cell r="T71">
            <v>0</v>
          </cell>
          <cell r="V71">
            <v>0</v>
          </cell>
        </row>
        <row r="72">
          <cell r="I72" t="str">
            <v>UTGSCBlkAllocSlopeBlk1</v>
          </cell>
          <cell r="M72">
            <v>0</v>
          </cell>
          <cell r="O72">
            <v>1.7933000000000001E-3</v>
          </cell>
          <cell r="T72">
            <v>1.7933000000000001E-3</v>
          </cell>
          <cell r="V72">
            <v>1.7933000000000001E-3</v>
          </cell>
        </row>
        <row r="73">
          <cell r="V73">
            <v>0</v>
          </cell>
        </row>
        <row r="74">
          <cell r="M74">
            <v>0</v>
          </cell>
          <cell r="O74">
            <v>0</v>
          </cell>
          <cell r="V74">
            <v>0</v>
          </cell>
        </row>
        <row r="75">
          <cell r="M75">
            <v>0</v>
          </cell>
          <cell r="O75">
            <v>0</v>
          </cell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I80" t="str">
            <v>UTGSRDNGSumBlk1</v>
          </cell>
          <cell r="M80">
            <v>1.89791</v>
          </cell>
          <cell r="O80" t="e">
            <v>#REF!</v>
          </cell>
          <cell r="T80">
            <v>1.65073</v>
          </cell>
          <cell r="U80">
            <v>1.89791</v>
          </cell>
          <cell r="V80">
            <v>-0.24717999999999996</v>
          </cell>
        </row>
        <row r="81">
          <cell r="I81" t="str">
            <v>UTGSRDNGWintBlk1</v>
          </cell>
          <cell r="M81">
            <v>2.46184</v>
          </cell>
          <cell r="O81" t="e">
            <v>#REF!</v>
          </cell>
          <cell r="T81">
            <v>1.9599299999999999</v>
          </cell>
          <cell r="U81">
            <v>2.46184</v>
          </cell>
          <cell r="V81">
            <v>-0.50191000000000008</v>
          </cell>
        </row>
        <row r="82">
          <cell r="V82">
            <v>0</v>
          </cell>
        </row>
        <row r="83">
          <cell r="I83" t="str">
            <v>UTGSRSNGSumBlk1</v>
          </cell>
          <cell r="M83">
            <v>0</v>
          </cell>
          <cell r="O83">
            <v>0</v>
          </cell>
          <cell r="T83">
            <v>0.38163999999999998</v>
          </cell>
          <cell r="V83">
            <v>0.38163999999999998</v>
          </cell>
        </row>
        <row r="84">
          <cell r="I84" t="str">
            <v>UTGSRSNGWintBlk1</v>
          </cell>
          <cell r="M84">
            <v>0</v>
          </cell>
          <cell r="O84">
            <v>0</v>
          </cell>
          <cell r="T84">
            <v>0.81283000000000005</v>
          </cell>
          <cell r="V84">
            <v>0.81283000000000005</v>
          </cell>
        </row>
        <row r="85">
          <cell r="V85">
            <v>0</v>
          </cell>
        </row>
        <row r="86">
          <cell r="I86" t="str">
            <v>UTGSRComSumBlk1</v>
          </cell>
          <cell r="M86">
            <v>0</v>
          </cell>
          <cell r="O86">
            <v>0</v>
          </cell>
          <cell r="T86">
            <v>4.8110400000000002</v>
          </cell>
          <cell r="V86">
            <v>4.8110400000000002</v>
          </cell>
        </row>
        <row r="87">
          <cell r="I87" t="str">
            <v>UTGSRComWintBlk1</v>
          </cell>
          <cell r="M87">
            <v>0</v>
          </cell>
          <cell r="O87">
            <v>0</v>
          </cell>
          <cell r="T87">
            <v>4.8110400000000002</v>
          </cell>
          <cell r="V87">
            <v>4.8110400000000002</v>
          </cell>
        </row>
        <row r="88">
          <cell r="V88">
            <v>0</v>
          </cell>
        </row>
        <row r="89">
          <cell r="I89" t="str">
            <v>UTGSRTotalSumBlk1</v>
          </cell>
          <cell r="K89">
            <v>1.89791</v>
          </cell>
          <cell r="L89">
            <v>0</v>
          </cell>
          <cell r="M89">
            <v>0</v>
          </cell>
          <cell r="O89" t="e">
            <v>#REF!</v>
          </cell>
          <cell r="T89">
            <v>6.8434100000000004</v>
          </cell>
          <cell r="V89">
            <v>6.8434100000000004</v>
          </cell>
        </row>
        <row r="90">
          <cell r="I90" t="str">
            <v>UTGSRTotalWintBlk1</v>
          </cell>
          <cell r="K90">
            <v>2.46184</v>
          </cell>
          <cell r="L90">
            <v>0</v>
          </cell>
          <cell r="M90">
            <v>0</v>
          </cell>
          <cell r="O90" t="e">
            <v>#REF!</v>
          </cell>
          <cell r="T90">
            <v>7.5838000000000001</v>
          </cell>
          <cell r="V90">
            <v>7.5838000000000001</v>
          </cell>
        </row>
        <row r="91">
          <cell r="V91">
            <v>0</v>
          </cell>
        </row>
        <row r="92">
          <cell r="V92">
            <v>0</v>
          </cell>
        </row>
        <row r="93">
          <cell r="I93" t="str">
            <v>UTGSCDNGSumBlk1</v>
          </cell>
          <cell r="M93">
            <v>1.89791</v>
          </cell>
          <cell r="O93" t="e">
            <v>#N/A</v>
          </cell>
          <cell r="T93">
            <v>1.65073</v>
          </cell>
          <cell r="U93">
            <v>1.89791</v>
          </cell>
          <cell r="V93">
            <v>-0.24717999999999996</v>
          </cell>
        </row>
        <row r="94">
          <cell r="I94" t="str">
            <v>UTGSCDNGSumBlk2</v>
          </cell>
          <cell r="M94">
            <v>0.70455000000000001</v>
          </cell>
          <cell r="O94" t="e">
            <v>#N/A</v>
          </cell>
          <cell r="T94">
            <v>0.61278999999999995</v>
          </cell>
          <cell r="U94">
            <v>0.70455000000000001</v>
          </cell>
          <cell r="V94">
            <v>-9.1760000000000064E-2</v>
          </cell>
        </row>
        <row r="95">
          <cell r="I95" t="str">
            <v>UTGSCDNGSumBlk3</v>
          </cell>
          <cell r="M95">
            <v>0.70455000000000001</v>
          </cell>
          <cell r="O95" t="e">
            <v>#N/A</v>
          </cell>
          <cell r="T95">
            <v>0.61278999999999995</v>
          </cell>
          <cell r="V95">
            <v>-9.1760000000000064E-2</v>
          </cell>
        </row>
        <row r="96">
          <cell r="I96" t="str">
            <v>UTGSCDNGWintBlk1</v>
          </cell>
          <cell r="M96">
            <v>2.2534100000000001</v>
          </cell>
          <cell r="O96" t="e">
            <v>#N/A</v>
          </cell>
          <cell r="T96">
            <v>1.9599299999999999</v>
          </cell>
          <cell r="U96">
            <v>2.2534100000000001</v>
          </cell>
          <cell r="V96">
            <v>-0.29348000000000019</v>
          </cell>
        </row>
        <row r="97">
          <cell r="I97" t="str">
            <v>UTGSCDNGWintBlk2</v>
          </cell>
          <cell r="M97">
            <v>0.93554999999999999</v>
          </cell>
          <cell r="O97" t="e">
            <v>#N/A</v>
          </cell>
          <cell r="T97">
            <v>0.81369999999999998</v>
          </cell>
          <cell r="U97">
            <v>1.14056</v>
          </cell>
          <cell r="V97">
            <v>-0.12185000000000001</v>
          </cell>
        </row>
        <row r="98">
          <cell r="I98" t="str">
            <v>UTGSCDNGWintBlk3</v>
          </cell>
          <cell r="M98">
            <v>0.93554999999999999</v>
          </cell>
          <cell r="O98" t="e">
            <v>#N/A</v>
          </cell>
          <cell r="T98">
            <v>0.81369999999999998</v>
          </cell>
          <cell r="V98">
            <v>-0.12185000000000001</v>
          </cell>
        </row>
        <row r="99">
          <cell r="V99">
            <v>0</v>
          </cell>
        </row>
        <row r="100">
          <cell r="I100" t="str">
            <v>UTGSCSNGSumBlk1</v>
          </cell>
          <cell r="M100">
            <v>0</v>
          </cell>
          <cell r="O100">
            <v>0</v>
          </cell>
          <cell r="T100">
            <v>0.38163999999999998</v>
          </cell>
          <cell r="V100">
            <v>0.38163999999999998</v>
          </cell>
        </row>
        <row r="101">
          <cell r="I101" t="str">
            <v>UTGSCSNGSumBlk2</v>
          </cell>
          <cell r="M101">
            <v>0</v>
          </cell>
          <cell r="O101">
            <v>0</v>
          </cell>
          <cell r="T101">
            <v>0.38163999999999998</v>
          </cell>
          <cell r="V101">
            <v>0.38163999999999998</v>
          </cell>
        </row>
        <row r="102">
          <cell r="I102" t="str">
            <v>UTGSCSNGSumBlk3</v>
          </cell>
          <cell r="M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UTGSCSNGWintBlk1</v>
          </cell>
          <cell r="M103">
            <v>0</v>
          </cell>
          <cell r="O103">
            <v>0</v>
          </cell>
          <cell r="T103">
            <v>0.81283000000000005</v>
          </cell>
          <cell r="V103">
            <v>0.81283000000000005</v>
          </cell>
        </row>
        <row r="104">
          <cell r="I104" t="str">
            <v>UTGSCSNGWintBlk2</v>
          </cell>
          <cell r="M104">
            <v>0</v>
          </cell>
          <cell r="O104">
            <v>0</v>
          </cell>
          <cell r="T104">
            <v>0.81283000000000005</v>
          </cell>
          <cell r="V104">
            <v>0.81283000000000005</v>
          </cell>
        </row>
        <row r="105">
          <cell r="I105" t="str">
            <v>UTGSCSNGWintBlk3</v>
          </cell>
          <cell r="M105">
            <v>0</v>
          </cell>
          <cell r="T105">
            <v>0.81283000000000005</v>
          </cell>
          <cell r="V105">
            <v>0.81283000000000005</v>
          </cell>
        </row>
        <row r="106">
          <cell r="V106">
            <v>0</v>
          </cell>
        </row>
        <row r="107">
          <cell r="I107" t="str">
            <v>UTGSCComSumBlk1</v>
          </cell>
          <cell r="M107">
            <v>0</v>
          </cell>
          <cell r="O107">
            <v>0</v>
          </cell>
          <cell r="T107">
            <v>4.8583400000000001</v>
          </cell>
          <cell r="V107">
            <v>4.8583400000000001</v>
          </cell>
        </row>
        <row r="108">
          <cell r="I108" t="str">
            <v>UTGSCComSumBlk2</v>
          </cell>
          <cell r="M108">
            <v>0</v>
          </cell>
          <cell r="O108">
            <v>0</v>
          </cell>
          <cell r="T108">
            <v>4.8583400000000001</v>
          </cell>
          <cell r="V108">
            <v>4.8583400000000001</v>
          </cell>
        </row>
        <row r="109">
          <cell r="I109" t="str">
            <v>UTGSCComSumBlk3</v>
          </cell>
          <cell r="M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UTGSCComWintBlk1</v>
          </cell>
          <cell r="M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UTGSCComWintBlk2</v>
          </cell>
          <cell r="M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UTGSCComWintBlk3</v>
          </cell>
          <cell r="M112">
            <v>0</v>
          </cell>
          <cell r="T112">
            <v>4.8583400000000001</v>
          </cell>
          <cell r="V112">
            <v>4.8583400000000001</v>
          </cell>
        </row>
        <row r="113">
          <cell r="V113">
            <v>0</v>
          </cell>
        </row>
        <row r="114">
          <cell r="I114" t="str">
            <v>UTGSCTotalSumBlk1</v>
          </cell>
          <cell r="K114">
            <v>1.89791</v>
          </cell>
          <cell r="L114">
            <v>0</v>
          </cell>
          <cell r="M114">
            <v>0</v>
          </cell>
          <cell r="O114" t="e">
            <v>#N/A</v>
          </cell>
          <cell r="T114">
            <v>6.8907100000000003</v>
          </cell>
          <cell r="V114">
            <v>6.8907100000000003</v>
          </cell>
        </row>
        <row r="115">
          <cell r="I115" t="str">
            <v>UTGSCTotalSumBlk2</v>
          </cell>
          <cell r="M115">
            <v>0</v>
          </cell>
          <cell r="O115" t="e">
            <v>#N/A</v>
          </cell>
          <cell r="T115">
            <v>5.8527699999999996</v>
          </cell>
          <cell r="V115">
            <v>5.8527699999999996</v>
          </cell>
        </row>
        <row r="116">
          <cell r="I116" t="str">
            <v>UTGSCTotalSumBlk3</v>
          </cell>
          <cell r="M116">
            <v>0</v>
          </cell>
          <cell r="T116">
            <v>5.8527699999999996</v>
          </cell>
          <cell r="V116">
            <v>5.8527699999999996</v>
          </cell>
        </row>
        <row r="117">
          <cell r="I117" t="str">
            <v>UTGSCTotalWintBlk1</v>
          </cell>
          <cell r="K117">
            <v>2.2534100000000001</v>
          </cell>
          <cell r="L117">
            <v>0</v>
          </cell>
          <cell r="M117">
            <v>0</v>
          </cell>
          <cell r="O117" t="e">
            <v>#N/A</v>
          </cell>
          <cell r="T117">
            <v>7.6311</v>
          </cell>
          <cell r="V117">
            <v>7.6311</v>
          </cell>
        </row>
        <row r="118">
          <cell r="I118" t="str">
            <v>UTGSCTotalWintBlk2</v>
          </cell>
          <cell r="M118">
            <v>0</v>
          </cell>
          <cell r="O118" t="e">
            <v>#N/A</v>
          </cell>
          <cell r="T118">
            <v>6.4848699999999999</v>
          </cell>
          <cell r="V118">
            <v>6.4848699999999999</v>
          </cell>
        </row>
        <row r="119">
          <cell r="I119" t="str">
            <v>UTGSCTotalWintBlk3</v>
          </cell>
          <cell r="M119">
            <v>0</v>
          </cell>
          <cell r="T119">
            <v>6.4848699999999999</v>
          </cell>
          <cell r="V119">
            <v>6.4848699999999999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I122" t="str">
            <v>UTGSSDNGSumBlk1</v>
          </cell>
          <cell r="M122">
            <v>0</v>
          </cell>
          <cell r="O122" t="e">
            <v>#REF!</v>
          </cell>
          <cell r="T122">
            <v>3.7384400000000002</v>
          </cell>
          <cell r="V122">
            <v>3.7384400000000002</v>
          </cell>
        </row>
        <row r="123">
          <cell r="I123" t="str">
            <v>UTGSSDNGWintBlk1</v>
          </cell>
          <cell r="M123">
            <v>0</v>
          </cell>
          <cell r="O123" t="e">
            <v>#REF!</v>
          </cell>
          <cell r="T123">
            <v>3.8490500000000001</v>
          </cell>
          <cell r="V123">
            <v>3.8490500000000001</v>
          </cell>
        </row>
        <row r="124">
          <cell r="V124">
            <v>0</v>
          </cell>
        </row>
        <row r="125">
          <cell r="I125" t="str">
            <v>UTGSSSNGSumBlk1</v>
          </cell>
          <cell r="M125">
            <v>0</v>
          </cell>
          <cell r="O125">
            <v>0</v>
          </cell>
          <cell r="T125">
            <v>0.57752999999999999</v>
          </cell>
          <cell r="V125">
            <v>0.57752999999999999</v>
          </cell>
        </row>
        <row r="126">
          <cell r="I126" t="str">
            <v>UTGSSSNGWintBlk1</v>
          </cell>
          <cell r="M126">
            <v>0</v>
          </cell>
          <cell r="O126">
            <v>0</v>
          </cell>
          <cell r="T126">
            <v>1.2300500000000001</v>
          </cell>
          <cell r="V126">
            <v>1.2300500000000001</v>
          </cell>
        </row>
        <row r="127">
          <cell r="V127">
            <v>0</v>
          </cell>
        </row>
        <row r="128">
          <cell r="I128" t="str">
            <v>UTGSSComSumBlk1</v>
          </cell>
          <cell r="M128">
            <v>0</v>
          </cell>
          <cell r="O128">
            <v>0</v>
          </cell>
          <cell r="T128">
            <v>5.3721199999999998</v>
          </cell>
          <cell r="V128">
            <v>5.3721199999999998</v>
          </cell>
        </row>
        <row r="129">
          <cell r="I129" t="str">
            <v>UTGSSComWintBlk1</v>
          </cell>
          <cell r="M129">
            <v>0</v>
          </cell>
          <cell r="O129">
            <v>0</v>
          </cell>
          <cell r="T129">
            <v>5.3721199999999998</v>
          </cell>
          <cell r="V129">
            <v>5.3721199999999998</v>
          </cell>
        </row>
        <row r="130">
          <cell r="V130">
            <v>0</v>
          </cell>
        </row>
        <row r="131">
          <cell r="I131" t="str">
            <v>UTGSSTotalSumBlk1</v>
          </cell>
          <cell r="K131">
            <v>0</v>
          </cell>
          <cell r="L131">
            <v>0</v>
          </cell>
          <cell r="M131">
            <v>0</v>
          </cell>
          <cell r="O131" t="e">
            <v>#REF!</v>
          </cell>
          <cell r="T131">
            <v>9.688089999999999</v>
          </cell>
          <cell r="V131">
            <v>9.688089999999999</v>
          </cell>
        </row>
        <row r="132">
          <cell r="I132" t="str">
            <v>UTGSSTotalWintBlk1</v>
          </cell>
          <cell r="K132">
            <v>0</v>
          </cell>
          <cell r="L132">
            <v>0</v>
          </cell>
          <cell r="M132">
            <v>0</v>
          </cell>
          <cell r="O132" t="e">
            <v>#REF!</v>
          </cell>
          <cell r="T132">
            <v>10.451219999999999</v>
          </cell>
          <cell r="V132">
            <v>10.451219999999999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I135" t="str">
            <v>UTFSDNGSumBlk1</v>
          </cell>
          <cell r="M135">
            <v>0.65741000000000005</v>
          </cell>
          <cell r="O135" t="e">
            <v>#N/A</v>
          </cell>
          <cell r="T135">
            <v>0.49676999999999999</v>
          </cell>
          <cell r="U135">
            <v>0.65741000000000005</v>
          </cell>
          <cell r="V135">
            <v>-0.16064000000000006</v>
          </cell>
        </row>
        <row r="136">
          <cell r="I136" t="str">
            <v>UTFSDNGSumBlk2</v>
          </cell>
          <cell r="M136">
            <v>0.51415</v>
          </cell>
          <cell r="O136" t="e">
            <v>#N/A</v>
          </cell>
          <cell r="T136">
            <v>0.43926999999999999</v>
          </cell>
          <cell r="U136">
            <v>0.51415</v>
          </cell>
          <cell r="V136">
            <v>-7.4880000000000002E-2</v>
          </cell>
        </row>
        <row r="137">
          <cell r="I137" t="str">
            <v>UTFSDNGSumBlk3</v>
          </cell>
          <cell r="M137">
            <v>0.44675999999999999</v>
          </cell>
          <cell r="O137" t="e">
            <v>#N/A</v>
          </cell>
          <cell r="T137">
            <v>0.35787000000000002</v>
          </cell>
          <cell r="U137">
            <v>0.44675999999999999</v>
          </cell>
          <cell r="V137">
            <v>-8.8889999999999969E-2</v>
          </cell>
        </row>
        <row r="138">
          <cell r="I138" t="str">
            <v>UTFSDNGWintBlk1</v>
          </cell>
          <cell r="M138">
            <v>0.73516000000000004</v>
          </cell>
          <cell r="O138" t="e">
            <v>#N/A</v>
          </cell>
          <cell r="T138">
            <v>0.55552000000000001</v>
          </cell>
          <cell r="U138">
            <v>0.73516000000000004</v>
          </cell>
          <cell r="V138">
            <v>-0.17964000000000002</v>
          </cell>
        </row>
        <row r="139">
          <cell r="I139" t="str">
            <v>UTFSDNGWintBlk2</v>
          </cell>
          <cell r="M139">
            <v>0.58813000000000004</v>
          </cell>
          <cell r="O139" t="e">
            <v>#N/A</v>
          </cell>
          <cell r="T139">
            <v>0.50246999999999997</v>
          </cell>
          <cell r="U139">
            <v>0.58813000000000004</v>
          </cell>
          <cell r="V139">
            <v>-8.5660000000000069E-2</v>
          </cell>
        </row>
        <row r="140">
          <cell r="I140" t="str">
            <v>UTFSDNGWintBlk3</v>
          </cell>
          <cell r="M140">
            <v>0.52932000000000001</v>
          </cell>
          <cell r="O140" t="e">
            <v>#N/A</v>
          </cell>
          <cell r="T140">
            <v>0.42399999999999999</v>
          </cell>
          <cell r="U140">
            <v>0.52932000000000001</v>
          </cell>
          <cell r="V140">
            <v>-0.10532000000000002</v>
          </cell>
        </row>
        <row r="141">
          <cell r="V141">
            <v>0</v>
          </cell>
        </row>
        <row r="142">
          <cell r="I142" t="str">
            <v>UTF-1SNGSumBlk1</v>
          </cell>
          <cell r="M142">
            <v>0</v>
          </cell>
          <cell r="O142">
            <v>0</v>
          </cell>
          <cell r="T142">
            <v>0.57750999999999997</v>
          </cell>
          <cell r="V142">
            <v>0.57750999999999997</v>
          </cell>
        </row>
        <row r="143">
          <cell r="I143" t="str">
            <v>UTF-1SNGSumBlk2</v>
          </cell>
          <cell r="M143">
            <v>0</v>
          </cell>
          <cell r="O143">
            <v>0</v>
          </cell>
          <cell r="T143">
            <v>0.57750999999999997</v>
          </cell>
          <cell r="V143">
            <v>0.57750999999999997</v>
          </cell>
        </row>
        <row r="144">
          <cell r="I144" t="str">
            <v>UTF-1SNGSumBlk3</v>
          </cell>
          <cell r="M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UTF-1SNGWintBlk1</v>
          </cell>
          <cell r="M145">
            <v>0</v>
          </cell>
          <cell r="O145">
            <v>0</v>
          </cell>
          <cell r="T145">
            <v>1.1980200000000001</v>
          </cell>
          <cell r="V145">
            <v>1.1980200000000001</v>
          </cell>
        </row>
        <row r="146">
          <cell r="I146" t="str">
            <v>UTF-1SNGWintBlk2</v>
          </cell>
          <cell r="M146">
            <v>0</v>
          </cell>
          <cell r="O146">
            <v>0</v>
          </cell>
          <cell r="T146">
            <v>1.1980200000000001</v>
          </cell>
          <cell r="V146">
            <v>1.1980200000000001</v>
          </cell>
        </row>
        <row r="147">
          <cell r="I147" t="str">
            <v>UTF-1SNGWintBlk3</v>
          </cell>
          <cell r="M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V148">
            <v>0</v>
          </cell>
        </row>
        <row r="149">
          <cell r="I149" t="str">
            <v>UTF-1ComSumBlk1</v>
          </cell>
          <cell r="M149">
            <v>0</v>
          </cell>
          <cell r="O149">
            <v>0</v>
          </cell>
          <cell r="T149">
            <v>5.3326399999999996</v>
          </cell>
          <cell r="V149">
            <v>5.3326399999999996</v>
          </cell>
        </row>
        <row r="150">
          <cell r="I150" t="str">
            <v>UTF-1ComSumBlk2</v>
          </cell>
          <cell r="M150">
            <v>0</v>
          </cell>
          <cell r="O150">
            <v>0</v>
          </cell>
          <cell r="T150">
            <v>5.3326399999999996</v>
          </cell>
          <cell r="V150">
            <v>5.3326399999999996</v>
          </cell>
        </row>
        <row r="151">
          <cell r="I151" t="str">
            <v>UTF-1ComSumBlk3</v>
          </cell>
          <cell r="M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UTF-1ComWintBlk1</v>
          </cell>
          <cell r="M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UTF-1ComWintBlk2</v>
          </cell>
          <cell r="M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UTF-1ComWintBlk3</v>
          </cell>
          <cell r="M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V155">
            <v>0</v>
          </cell>
        </row>
        <row r="156">
          <cell r="I156" t="str">
            <v>UTF-1TotalSumBlk1</v>
          </cell>
          <cell r="K156">
            <v>0.65741000000000005</v>
          </cell>
          <cell r="L156">
            <v>0</v>
          </cell>
          <cell r="M156">
            <v>0</v>
          </cell>
          <cell r="O156" t="e">
            <v>#N/A</v>
          </cell>
          <cell r="T156">
            <v>6.4069199999999995</v>
          </cell>
          <cell r="V156">
            <v>6.4069199999999995</v>
          </cell>
        </row>
        <row r="157">
          <cell r="I157" t="str">
            <v>UTF-1TotalSumBlk2</v>
          </cell>
          <cell r="K157">
            <v>0.51415</v>
          </cell>
          <cell r="L157">
            <v>0</v>
          </cell>
          <cell r="M157">
            <v>0</v>
          </cell>
          <cell r="O157" t="e">
            <v>#N/A</v>
          </cell>
          <cell r="T157">
            <v>6.3494199999999994</v>
          </cell>
          <cell r="V157">
            <v>6.3494199999999994</v>
          </cell>
        </row>
        <row r="158">
          <cell r="I158" t="str">
            <v>UTF-1TotalSumBlk3</v>
          </cell>
          <cell r="K158">
            <v>0.44675999999999999</v>
          </cell>
          <cell r="L158">
            <v>0</v>
          </cell>
          <cell r="M158">
            <v>0</v>
          </cell>
          <cell r="O158" t="e">
            <v>#N/A</v>
          </cell>
          <cell r="T158">
            <v>6.2680199999999999</v>
          </cell>
          <cell r="V158">
            <v>6.2680199999999999</v>
          </cell>
        </row>
        <row r="159">
          <cell r="I159" t="str">
            <v>UTF-1TotalWintBlk1</v>
          </cell>
          <cell r="K159">
            <v>0.73516000000000004</v>
          </cell>
          <cell r="L159">
            <v>0</v>
          </cell>
          <cell r="M159">
            <v>0</v>
          </cell>
          <cell r="O159" t="e">
            <v>#N/A</v>
          </cell>
          <cell r="T159">
            <v>7.0861799999999997</v>
          </cell>
          <cell r="V159">
            <v>7.0861799999999997</v>
          </cell>
        </row>
        <row r="160">
          <cell r="I160" t="str">
            <v>UTF-1TotalWintBlk2</v>
          </cell>
          <cell r="K160">
            <v>0.58813000000000004</v>
          </cell>
          <cell r="L160">
            <v>0</v>
          </cell>
          <cell r="M160">
            <v>0</v>
          </cell>
          <cell r="O160" t="e">
            <v>#N/A</v>
          </cell>
          <cell r="T160">
            <v>7.0331299999999999</v>
          </cell>
          <cell r="V160">
            <v>7.0331299999999999</v>
          </cell>
        </row>
        <row r="161">
          <cell r="I161" t="str">
            <v>UTF-1TotalWintBlk3</v>
          </cell>
          <cell r="K161">
            <v>0.52932000000000001</v>
          </cell>
          <cell r="L161">
            <v>0</v>
          </cell>
          <cell r="M161">
            <v>0</v>
          </cell>
          <cell r="O161" t="e">
            <v>#N/A</v>
          </cell>
          <cell r="T161">
            <v>6.9546599999999996</v>
          </cell>
          <cell r="V161">
            <v>6.9546599999999996</v>
          </cell>
        </row>
        <row r="162">
          <cell r="V162">
            <v>0</v>
          </cell>
        </row>
        <row r="163">
          <cell r="I163" t="str">
            <v>UTF-1DNGSumMin</v>
          </cell>
          <cell r="M163">
            <v>0</v>
          </cell>
          <cell r="O163" t="e">
            <v>#N/A</v>
          </cell>
          <cell r="T163">
            <v>87</v>
          </cell>
          <cell r="V163">
            <v>87</v>
          </cell>
        </row>
        <row r="164">
          <cell r="I164" t="str">
            <v>UTF-1DNGWintMin</v>
          </cell>
          <cell r="M164">
            <v>0</v>
          </cell>
          <cell r="O164" t="e">
            <v>#N/A</v>
          </cell>
          <cell r="T164">
            <v>97</v>
          </cell>
          <cell r="V164">
            <v>97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I167" t="str">
            <v>UTF-3DNG</v>
          </cell>
          <cell r="M167">
            <v>0</v>
          </cell>
          <cell r="T167">
            <v>7.5230000000000005E-2</v>
          </cell>
          <cell r="V167">
            <v>7.5230000000000005E-2</v>
          </cell>
        </row>
        <row r="168">
          <cell r="I168" t="str">
            <v>UTF-3SNG</v>
          </cell>
          <cell r="M168">
            <v>0</v>
          </cell>
          <cell r="T168">
            <v>0.54837999999999998</v>
          </cell>
          <cell r="V168">
            <v>0.54837999999999998</v>
          </cell>
        </row>
        <row r="169">
          <cell r="I169" t="str">
            <v>UTF-3Com</v>
          </cell>
          <cell r="M169">
            <v>0</v>
          </cell>
          <cell r="T169">
            <v>7.9944699999999997</v>
          </cell>
          <cell r="V169">
            <v>7.9944699999999997</v>
          </cell>
        </row>
        <row r="170">
          <cell r="I170" t="str">
            <v>UTF-3Total</v>
          </cell>
          <cell r="K170">
            <v>0</v>
          </cell>
          <cell r="L170">
            <v>0</v>
          </cell>
          <cell r="M170">
            <v>0</v>
          </cell>
          <cell r="T170">
            <v>8.6180799999999991</v>
          </cell>
          <cell r="V170">
            <v>8.6180799999999991</v>
          </cell>
        </row>
        <row r="171">
          <cell r="V171">
            <v>0</v>
          </cell>
        </row>
        <row r="172">
          <cell r="I172" t="str">
            <v>UTF-3DNGDemand</v>
          </cell>
          <cell r="M172">
            <v>0</v>
          </cell>
          <cell r="T172">
            <v>43.38</v>
          </cell>
          <cell r="V172">
            <v>43.38</v>
          </cell>
        </row>
        <row r="173">
          <cell r="I173" t="str">
            <v>UTF-3SNGDemand</v>
          </cell>
          <cell r="M173">
            <v>0</v>
          </cell>
          <cell r="T173">
            <v>11.65</v>
          </cell>
          <cell r="V173">
            <v>11.65</v>
          </cell>
        </row>
        <row r="174">
          <cell r="I174" t="str">
            <v>UTF-3ComDemand</v>
          </cell>
          <cell r="M174">
            <v>0</v>
          </cell>
          <cell r="T174">
            <v>18.25</v>
          </cell>
          <cell r="V174">
            <v>18.25</v>
          </cell>
        </row>
        <row r="175">
          <cell r="I175" t="str">
            <v>UTF-3TotalDemand</v>
          </cell>
          <cell r="K175">
            <v>0</v>
          </cell>
          <cell r="L175">
            <v>0</v>
          </cell>
          <cell r="M175">
            <v>0</v>
          </cell>
          <cell r="T175">
            <v>73.28</v>
          </cell>
          <cell r="V175">
            <v>73.28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I178" t="str">
            <v>UTF-4DNGBlk1</v>
          </cell>
          <cell r="M178">
            <v>0</v>
          </cell>
          <cell r="T178">
            <v>0.32236999999999999</v>
          </cell>
          <cell r="V178">
            <v>0.32236999999999999</v>
          </cell>
        </row>
        <row r="179">
          <cell r="I179" t="str">
            <v>UTF-4DNGBlk2</v>
          </cell>
          <cell r="M179">
            <v>0</v>
          </cell>
          <cell r="T179">
            <v>0.31041000000000002</v>
          </cell>
          <cell r="V179">
            <v>0.31041000000000002</v>
          </cell>
        </row>
        <row r="180">
          <cell r="V180">
            <v>0</v>
          </cell>
        </row>
        <row r="181">
          <cell r="I181" t="str">
            <v>UTF-4SNGBlk1</v>
          </cell>
          <cell r="M181">
            <v>0</v>
          </cell>
          <cell r="T181">
            <v>0.83808000000000005</v>
          </cell>
          <cell r="V181">
            <v>0.83808000000000005</v>
          </cell>
        </row>
        <row r="182">
          <cell r="I182" t="str">
            <v>UTF-4SNGBlk2</v>
          </cell>
          <cell r="M182">
            <v>0</v>
          </cell>
          <cell r="T182">
            <v>0.83808000000000005</v>
          </cell>
          <cell r="V182">
            <v>0.83808000000000005</v>
          </cell>
        </row>
        <row r="183">
          <cell r="V183">
            <v>0</v>
          </cell>
        </row>
        <row r="184">
          <cell r="I184" t="str">
            <v>UTF-4ComBlk1</v>
          </cell>
          <cell r="M184">
            <v>0</v>
          </cell>
          <cell r="T184">
            <v>5.3326399999999996</v>
          </cell>
          <cell r="V184">
            <v>5.3326399999999996</v>
          </cell>
        </row>
        <row r="185">
          <cell r="I185" t="str">
            <v>UTF-4ComBlk2</v>
          </cell>
          <cell r="M185">
            <v>0</v>
          </cell>
          <cell r="T185">
            <v>5.3326399999999996</v>
          </cell>
          <cell r="V185">
            <v>5.3326399999999996</v>
          </cell>
        </row>
        <row r="186">
          <cell r="V186">
            <v>0</v>
          </cell>
        </row>
        <row r="187">
          <cell r="I187" t="str">
            <v>UTF-4TotalBlk1</v>
          </cell>
          <cell r="K187">
            <v>0</v>
          </cell>
          <cell r="L187">
            <v>0</v>
          </cell>
          <cell r="M187">
            <v>0</v>
          </cell>
          <cell r="T187">
            <v>6.4930899999999996</v>
          </cell>
          <cell r="V187">
            <v>6.4930899999999996</v>
          </cell>
        </row>
        <row r="188">
          <cell r="I188" t="str">
            <v>UTF-4TotalBlk2</v>
          </cell>
          <cell r="K188">
            <v>0</v>
          </cell>
          <cell r="L188">
            <v>0</v>
          </cell>
          <cell r="M188">
            <v>0</v>
          </cell>
          <cell r="T188">
            <v>6.4811299999999994</v>
          </cell>
          <cell r="V188">
            <v>6.4811299999999994</v>
          </cell>
        </row>
        <row r="189">
          <cell r="V189">
            <v>0</v>
          </cell>
        </row>
        <row r="190">
          <cell r="I190" t="str">
            <v>UTF-4DNGYearlyMin</v>
          </cell>
          <cell r="M190">
            <v>0</v>
          </cell>
          <cell r="T190">
            <v>38700</v>
          </cell>
          <cell r="V190">
            <v>38700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I193" t="str">
            <v>UTNGVDNG</v>
          </cell>
          <cell r="M193">
            <v>4.9603099999999998</v>
          </cell>
          <cell r="O193" t="e">
            <v>#N/A</v>
          </cell>
          <cell r="T193">
            <v>2.5567000000000002</v>
          </cell>
          <cell r="U193">
            <v>4.9603099999999998</v>
          </cell>
          <cell r="V193">
            <v>-2.4036099999999996</v>
          </cell>
        </row>
        <row r="194">
          <cell r="I194" t="str">
            <v>UTNGVSNG</v>
          </cell>
          <cell r="M194">
            <v>0</v>
          </cell>
          <cell r="O194">
            <v>0</v>
          </cell>
          <cell r="T194">
            <v>0.88763999999999998</v>
          </cell>
          <cell r="V194">
            <v>0.88763999999999998</v>
          </cell>
        </row>
        <row r="195">
          <cell r="I195" t="str">
            <v>UTNGVCom</v>
          </cell>
          <cell r="M195">
            <v>0</v>
          </cell>
          <cell r="O195">
            <v>0</v>
          </cell>
          <cell r="T195">
            <v>5.3326399999999996</v>
          </cell>
          <cell r="V195">
            <v>5.3326399999999996</v>
          </cell>
        </row>
        <row r="196">
          <cell r="I196" t="str">
            <v>UTNGVTotal</v>
          </cell>
          <cell r="K196">
            <v>4.9603099999999998</v>
          </cell>
          <cell r="L196">
            <v>0</v>
          </cell>
          <cell r="M196">
            <v>0</v>
          </cell>
          <cell r="O196" t="e">
            <v>#N/A</v>
          </cell>
          <cell r="T196">
            <v>8.77698</v>
          </cell>
          <cell r="V196">
            <v>8.77698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I199" t="str">
            <v>UTISDNGBlk1</v>
          </cell>
          <cell r="M199">
            <v>0.23461000000000001</v>
          </cell>
          <cell r="O199" t="e">
            <v>#N/A</v>
          </cell>
          <cell r="T199">
            <v>0.14505999999999999</v>
          </cell>
          <cell r="U199">
            <v>0.23461000000000001</v>
          </cell>
          <cell r="V199">
            <v>-8.9550000000000018E-2</v>
          </cell>
        </row>
        <row r="200">
          <cell r="I200" t="str">
            <v>UTISDNGBlk2</v>
          </cell>
          <cell r="M200">
            <v>0.21584</v>
          </cell>
          <cell r="O200" t="e">
            <v>#N/A</v>
          </cell>
          <cell r="T200">
            <v>0.13083</v>
          </cell>
          <cell r="U200">
            <v>0.21584</v>
          </cell>
          <cell r="V200">
            <v>-8.5010000000000002E-2</v>
          </cell>
        </row>
        <row r="201">
          <cell r="I201" t="str">
            <v>UTISDNGBlk3</v>
          </cell>
          <cell r="M201">
            <v>0.19857</v>
          </cell>
          <cell r="O201" t="e">
            <v>#N/A</v>
          </cell>
          <cell r="T201">
            <v>0.12053</v>
          </cell>
          <cell r="U201">
            <v>0.19857</v>
          </cell>
          <cell r="V201">
            <v>-7.8039999999999998E-2</v>
          </cell>
        </row>
        <row r="202">
          <cell r="V202">
            <v>0</v>
          </cell>
        </row>
        <row r="203">
          <cell r="I203" t="str">
            <v>UTI-4SNGBlk1</v>
          </cell>
          <cell r="M203">
            <v>0</v>
          </cell>
          <cell r="O203">
            <v>0</v>
          </cell>
          <cell r="T203">
            <v>0.18268000000000001</v>
          </cell>
          <cell r="V203">
            <v>0.18268000000000001</v>
          </cell>
        </row>
        <row r="204">
          <cell r="I204" t="str">
            <v>UTI-4SNGBlk2</v>
          </cell>
          <cell r="M204">
            <v>0</v>
          </cell>
          <cell r="O204">
            <v>0</v>
          </cell>
          <cell r="T204">
            <v>0.18268000000000001</v>
          </cell>
          <cell r="V204">
            <v>0.18268000000000001</v>
          </cell>
        </row>
        <row r="205">
          <cell r="I205" t="str">
            <v>UTI-4SNGBlk3</v>
          </cell>
          <cell r="M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V206">
            <v>0</v>
          </cell>
        </row>
        <row r="207">
          <cell r="I207" t="str">
            <v>UTI-4ComBlk1</v>
          </cell>
          <cell r="M207">
            <v>0</v>
          </cell>
          <cell r="O207">
            <v>0</v>
          </cell>
          <cell r="T207">
            <v>1.83989</v>
          </cell>
          <cell r="V207">
            <v>1.83989</v>
          </cell>
        </row>
        <row r="208">
          <cell r="I208" t="str">
            <v>UTI-4ComBlk2</v>
          </cell>
          <cell r="M208">
            <v>0</v>
          </cell>
          <cell r="O208">
            <v>0</v>
          </cell>
          <cell r="T208">
            <v>1.83989</v>
          </cell>
          <cell r="V208">
            <v>1.83989</v>
          </cell>
        </row>
        <row r="209">
          <cell r="I209" t="str">
            <v>UTI-4ComBlk3</v>
          </cell>
          <cell r="M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V210">
            <v>0</v>
          </cell>
        </row>
        <row r="211">
          <cell r="I211" t="str">
            <v>UTI-4TotalBlk1</v>
          </cell>
          <cell r="K211">
            <v>0.23461000000000001</v>
          </cell>
          <cell r="L211">
            <v>0</v>
          </cell>
          <cell r="M211">
            <v>0</v>
          </cell>
          <cell r="O211" t="e">
            <v>#N/A</v>
          </cell>
          <cell r="T211">
            <v>2.1676299999999999</v>
          </cell>
          <cell r="V211">
            <v>2.1676299999999999</v>
          </cell>
        </row>
        <row r="212">
          <cell r="I212" t="str">
            <v>UTI-4TotalBlk2</v>
          </cell>
          <cell r="K212">
            <v>0.21584</v>
          </cell>
          <cell r="L212">
            <v>0</v>
          </cell>
          <cell r="M212">
            <v>0</v>
          </cell>
          <cell r="O212" t="e">
            <v>#N/A</v>
          </cell>
          <cell r="T212">
            <v>2.1534</v>
          </cell>
          <cell r="V212">
            <v>2.1534</v>
          </cell>
        </row>
        <row r="213">
          <cell r="I213" t="str">
            <v>UTI-4TotalBlk3</v>
          </cell>
          <cell r="K213">
            <v>0.19857</v>
          </cell>
          <cell r="L213">
            <v>0</v>
          </cell>
          <cell r="M213">
            <v>0</v>
          </cell>
          <cell r="O213" t="e">
            <v>#N/A</v>
          </cell>
          <cell r="T213">
            <v>2.1431</v>
          </cell>
          <cell r="V213">
            <v>2.1431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I216" t="str">
            <v>UTIS-4DNGBlk1</v>
          </cell>
          <cell r="M216">
            <v>0</v>
          </cell>
          <cell r="O216" t="e">
            <v>#REF!</v>
          </cell>
          <cell r="T216">
            <v>2.7627299999999999</v>
          </cell>
          <cell r="V216">
            <v>2.7627299999999999</v>
          </cell>
        </row>
        <row r="217">
          <cell r="I217" t="str">
            <v>UTIS-4DNGBlk2</v>
          </cell>
          <cell r="M217">
            <v>0</v>
          </cell>
          <cell r="O217" t="e">
            <v>#REF!</v>
          </cell>
          <cell r="T217">
            <v>0.13825999999999999</v>
          </cell>
          <cell r="V217">
            <v>0.13825999999999999</v>
          </cell>
        </row>
        <row r="218">
          <cell r="I218" t="str">
            <v>UTIS-4DNGBlk3</v>
          </cell>
          <cell r="M218">
            <v>0</v>
          </cell>
          <cell r="O218" t="e">
            <v>#REF!</v>
          </cell>
          <cell r="T218">
            <v>0.12770000000000001</v>
          </cell>
          <cell r="V218">
            <v>0.12770000000000001</v>
          </cell>
        </row>
        <row r="219">
          <cell r="V219">
            <v>0</v>
          </cell>
        </row>
        <row r="220">
          <cell r="I220" t="str">
            <v>UTIS-4SNGBlk1</v>
          </cell>
          <cell r="M220">
            <v>0</v>
          </cell>
          <cell r="O220">
            <v>0</v>
          </cell>
          <cell r="T220">
            <v>0.18268000000000001</v>
          </cell>
          <cell r="V220">
            <v>0.18268000000000001</v>
          </cell>
        </row>
        <row r="221">
          <cell r="I221" t="str">
            <v>UTIS-4SNGBlk2</v>
          </cell>
          <cell r="M221">
            <v>0</v>
          </cell>
          <cell r="O221">
            <v>0</v>
          </cell>
          <cell r="T221">
            <v>0.18268000000000001</v>
          </cell>
          <cell r="V221">
            <v>0.18268000000000001</v>
          </cell>
        </row>
        <row r="222">
          <cell r="I222" t="str">
            <v>UTIS-4SNGBlk3</v>
          </cell>
          <cell r="M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V223">
            <v>0</v>
          </cell>
        </row>
        <row r="224">
          <cell r="I224" t="str">
            <v>UTIS-4ComBlk1</v>
          </cell>
          <cell r="M224">
            <v>0</v>
          </cell>
          <cell r="O224">
            <v>0</v>
          </cell>
          <cell r="T224">
            <v>1.83989</v>
          </cell>
          <cell r="V224">
            <v>1.83989</v>
          </cell>
        </row>
        <row r="225">
          <cell r="I225" t="str">
            <v>UTIS-4ComBlk2</v>
          </cell>
          <cell r="M225">
            <v>0</v>
          </cell>
          <cell r="O225">
            <v>0</v>
          </cell>
          <cell r="T225">
            <v>1.83989</v>
          </cell>
          <cell r="V225">
            <v>1.83989</v>
          </cell>
        </row>
        <row r="226">
          <cell r="I226" t="str">
            <v>UTIS-4ComBlk3</v>
          </cell>
          <cell r="M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V227">
            <v>0</v>
          </cell>
        </row>
        <row r="228">
          <cell r="I228" t="str">
            <v>UTIS-4TotalBlk1</v>
          </cell>
          <cell r="K228">
            <v>0</v>
          </cell>
          <cell r="L228">
            <v>0</v>
          </cell>
          <cell r="M228">
            <v>0</v>
          </cell>
          <cell r="O228" t="e">
            <v>#REF!</v>
          </cell>
          <cell r="T228">
            <v>4.7852999999999994</v>
          </cell>
          <cell r="V228">
            <v>4.7852999999999994</v>
          </cell>
        </row>
        <row r="229">
          <cell r="I229" t="str">
            <v>UTIS-4TotalBlk2</v>
          </cell>
          <cell r="K229">
            <v>0</v>
          </cell>
          <cell r="L229">
            <v>0</v>
          </cell>
          <cell r="M229">
            <v>0</v>
          </cell>
          <cell r="O229" t="e">
            <v>#REF!</v>
          </cell>
          <cell r="T229">
            <v>2.1608299999999998</v>
          </cell>
          <cell r="V229">
            <v>2.1608299999999998</v>
          </cell>
        </row>
        <row r="230">
          <cell r="I230" t="str">
            <v>UTIS-4TotalBlk3</v>
          </cell>
          <cell r="K230">
            <v>0</v>
          </cell>
          <cell r="L230">
            <v>0</v>
          </cell>
          <cell r="M230">
            <v>0</v>
          </cell>
          <cell r="O230" t="e">
            <v>#REF!</v>
          </cell>
          <cell r="T230">
            <v>2.1502699999999999</v>
          </cell>
          <cell r="V230">
            <v>2.1502699999999999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I233" t="str">
            <v>UTT-1DNG</v>
          </cell>
          <cell r="M233">
            <v>0</v>
          </cell>
          <cell r="T233">
            <v>2.3334999999999999</v>
          </cell>
          <cell r="V233">
            <v>2.3334999999999999</v>
          </cell>
        </row>
        <row r="234">
          <cell r="I234" t="str">
            <v>UTT-1SNG</v>
          </cell>
          <cell r="M234">
            <v>0</v>
          </cell>
          <cell r="T234">
            <v>1.2300500000000001</v>
          </cell>
          <cell r="V234">
            <v>1.2300500000000001</v>
          </cell>
        </row>
        <row r="235">
          <cell r="I235" t="str">
            <v>UTT-1Com</v>
          </cell>
          <cell r="M235">
            <v>0</v>
          </cell>
          <cell r="T235">
            <v>1.83989</v>
          </cell>
          <cell r="V235">
            <v>1.83989</v>
          </cell>
        </row>
        <row r="236">
          <cell r="I236" t="str">
            <v>UTT-1Total</v>
          </cell>
          <cell r="K236">
            <v>0</v>
          </cell>
          <cell r="L236">
            <v>0</v>
          </cell>
          <cell r="M236">
            <v>0</v>
          </cell>
          <cell r="T236">
            <v>5.4034399999999998</v>
          </cell>
          <cell r="V236">
            <v>5.4034399999999998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I239" t="str">
            <v>UTESDNG</v>
          </cell>
          <cell r="M239">
            <v>1.7550300000000001</v>
          </cell>
          <cell r="O239" t="e">
            <v>#N/A</v>
          </cell>
          <cell r="T239">
            <v>1.6682900000000001</v>
          </cell>
          <cell r="U239">
            <v>1.7550300000000001</v>
          </cell>
          <cell r="V239">
            <v>-8.6740000000000039E-2</v>
          </cell>
        </row>
        <row r="240">
          <cell r="I240" t="str">
            <v>UTE-1SNG</v>
          </cell>
          <cell r="M240">
            <v>0</v>
          </cell>
          <cell r="O240">
            <v>0</v>
          </cell>
          <cell r="T240">
            <v>6.3759600000000001</v>
          </cell>
          <cell r="V240">
            <v>6.3759600000000001</v>
          </cell>
        </row>
        <row r="241">
          <cell r="I241" t="str">
            <v>UTE-1Com</v>
          </cell>
          <cell r="M241">
            <v>0</v>
          </cell>
          <cell r="O241">
            <v>0</v>
          </cell>
          <cell r="T241">
            <v>1.83989</v>
          </cell>
          <cell r="V241">
            <v>1.83989</v>
          </cell>
        </row>
        <row r="242">
          <cell r="I242" t="str">
            <v>UTE-1Total</v>
          </cell>
          <cell r="K242">
            <v>1.7550300000000001</v>
          </cell>
          <cell r="L242">
            <v>0</v>
          </cell>
          <cell r="M242">
            <v>0</v>
          </cell>
          <cell r="O242" t="e">
            <v>#N/A</v>
          </cell>
          <cell r="T242">
            <v>9.8841400000000004</v>
          </cell>
          <cell r="V242">
            <v>9.8841400000000004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I245" t="str">
            <v>UTFT-1DNGBlk1</v>
          </cell>
          <cell r="M245">
            <v>0.20352999999999999</v>
          </cell>
          <cell r="O245" t="e">
            <v>#N/A</v>
          </cell>
          <cell r="T245">
            <v>0.17344999999999999</v>
          </cell>
          <cell r="U245">
            <v>0.20352999999999999</v>
          </cell>
          <cell r="V245">
            <v>-3.0079999999999996E-2</v>
          </cell>
        </row>
        <row r="246">
          <cell r="I246" t="str">
            <v>UTFT-1DNGBlk2</v>
          </cell>
          <cell r="M246">
            <v>0.18876000000000001</v>
          </cell>
          <cell r="O246" t="e">
            <v>#N/A</v>
          </cell>
          <cell r="T246">
            <v>0.16086</v>
          </cell>
          <cell r="U246">
            <v>0.18876000000000001</v>
          </cell>
          <cell r="V246">
            <v>-2.7900000000000008E-2</v>
          </cell>
        </row>
        <row r="247">
          <cell r="I247" t="str">
            <v>UTFT-1DNGBlk3</v>
          </cell>
          <cell r="M247">
            <v>0.12551000000000001</v>
          </cell>
          <cell r="O247" t="e">
            <v>#N/A</v>
          </cell>
          <cell r="T247">
            <v>0.10696</v>
          </cell>
          <cell r="U247">
            <v>0.12551000000000001</v>
          </cell>
          <cell r="V247">
            <v>-1.8550000000000011E-2</v>
          </cell>
        </row>
        <row r="248">
          <cell r="I248" t="str">
            <v>UTFT-1DNGBlk4</v>
          </cell>
          <cell r="M248">
            <v>2.7730000000000001E-2</v>
          </cell>
          <cell r="O248" t="e">
            <v>#N/A</v>
          </cell>
          <cell r="T248">
            <v>2.3630000000000002E-2</v>
          </cell>
          <cell r="U248">
            <v>2.7730000000000001E-2</v>
          </cell>
          <cell r="V248">
            <v>-4.0999999999999995E-3</v>
          </cell>
        </row>
        <row r="249">
          <cell r="V249">
            <v>0</v>
          </cell>
        </row>
        <row r="250">
          <cell r="I250" t="str">
            <v>UTFT-1DNGYearlyMin</v>
          </cell>
          <cell r="M250">
            <v>20400</v>
          </cell>
          <cell r="O250" t="e">
            <v>#N/A</v>
          </cell>
          <cell r="T250">
            <v>20800</v>
          </cell>
          <cell r="U250">
            <v>20400</v>
          </cell>
          <cell r="V250">
            <v>400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I253" t="str">
            <v>UTFT-1LDNGBlk1</v>
          </cell>
          <cell r="M253">
            <v>0</v>
          </cell>
          <cell r="O253" t="e">
            <v>#REF!</v>
          </cell>
          <cell r="T253">
            <v>0</v>
          </cell>
          <cell r="V253">
            <v>0</v>
          </cell>
        </row>
        <row r="254">
          <cell r="I254" t="str">
            <v>UTFT-1LDNGBlk2</v>
          </cell>
          <cell r="M254">
            <v>0</v>
          </cell>
          <cell r="O254" t="e">
            <v>#REF!</v>
          </cell>
          <cell r="T254">
            <v>0</v>
          </cell>
          <cell r="V254">
            <v>0</v>
          </cell>
        </row>
        <row r="255">
          <cell r="I255" t="str">
            <v>UTFT-1LDNGBlk3</v>
          </cell>
          <cell r="M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UTFT-1LDNGBlk4</v>
          </cell>
          <cell r="M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V257">
            <v>0</v>
          </cell>
        </row>
        <row r="258">
          <cell r="I258" t="str">
            <v>UTFT-1LDNGMonthlyMin</v>
          </cell>
          <cell r="M258">
            <v>248000</v>
          </cell>
          <cell r="O258">
            <v>248000</v>
          </cell>
          <cell r="T258">
            <v>248000</v>
          </cell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I261" t="str">
            <v>UTFT-2DNGBlk1</v>
          </cell>
          <cell r="M261">
            <v>0</v>
          </cell>
          <cell r="T261">
            <v>0.19352</v>
          </cell>
          <cell r="V261">
            <v>0.19352</v>
          </cell>
        </row>
        <row r="262">
          <cell r="I262" t="str">
            <v>UTFT-2DNGBlk2</v>
          </cell>
          <cell r="M262">
            <v>0</v>
          </cell>
          <cell r="T262">
            <v>0.17946999999999999</v>
          </cell>
          <cell r="V262">
            <v>0.17946999999999999</v>
          </cell>
        </row>
        <row r="263">
          <cell r="I263" t="str">
            <v>UTFT-2DNGBlk3</v>
          </cell>
          <cell r="M263">
            <v>0</v>
          </cell>
          <cell r="T263">
            <v>0.11149000000000001</v>
          </cell>
          <cell r="V263">
            <v>0.11149000000000001</v>
          </cell>
        </row>
        <row r="264">
          <cell r="I264" t="str">
            <v>UTFT-2DNGBlk4</v>
          </cell>
          <cell r="M264">
            <v>0</v>
          </cell>
          <cell r="T264">
            <v>2.4639999999999999E-2</v>
          </cell>
          <cell r="V264">
            <v>2.4639999999999999E-2</v>
          </cell>
        </row>
        <row r="265">
          <cell r="V265">
            <v>0</v>
          </cell>
        </row>
        <row r="266">
          <cell r="I266" t="str">
            <v>UTFT-2CO2Blk1</v>
          </cell>
          <cell r="M266">
            <v>0</v>
          </cell>
          <cell r="T266">
            <v>4.45E-3</v>
          </cell>
          <cell r="V266">
            <v>4.45E-3</v>
          </cell>
        </row>
        <row r="267">
          <cell r="I267" t="str">
            <v>UTFT-2CO2Blk2</v>
          </cell>
          <cell r="M267">
            <v>0</v>
          </cell>
          <cell r="T267">
            <v>4.45E-3</v>
          </cell>
          <cell r="V267">
            <v>4.45E-3</v>
          </cell>
        </row>
        <row r="268">
          <cell r="I268" t="str">
            <v>UTFT-2CO2Blk3</v>
          </cell>
          <cell r="M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UTFT-2CO2Blk4</v>
          </cell>
          <cell r="M269">
            <v>0</v>
          </cell>
          <cell r="T269">
            <v>4.45E-3</v>
          </cell>
          <cell r="V269">
            <v>4.45E-3</v>
          </cell>
        </row>
        <row r="270">
          <cell r="V270">
            <v>0</v>
          </cell>
        </row>
        <row r="271">
          <cell r="I271" t="str">
            <v>UTFT-2TotalBlk1</v>
          </cell>
          <cell r="K271">
            <v>0</v>
          </cell>
          <cell r="L271">
            <v>0</v>
          </cell>
          <cell r="M271">
            <v>0</v>
          </cell>
          <cell r="T271">
            <v>0.19797000000000001</v>
          </cell>
          <cell r="V271">
            <v>0.19797000000000001</v>
          </cell>
        </row>
        <row r="272">
          <cell r="I272" t="str">
            <v>UTFT-2TotalBlk2</v>
          </cell>
          <cell r="K272">
            <v>0</v>
          </cell>
          <cell r="L272">
            <v>0</v>
          </cell>
          <cell r="M272">
            <v>0</v>
          </cell>
          <cell r="T272">
            <v>0.18392</v>
          </cell>
          <cell r="V272">
            <v>0.18392</v>
          </cell>
        </row>
        <row r="273">
          <cell r="I273" t="str">
            <v>UTFT-2TotalBlk3</v>
          </cell>
          <cell r="K273">
            <v>0</v>
          </cell>
          <cell r="L273">
            <v>0</v>
          </cell>
          <cell r="M273">
            <v>0</v>
          </cell>
          <cell r="T273">
            <v>0.11594</v>
          </cell>
          <cell r="V273">
            <v>0.11594</v>
          </cell>
        </row>
        <row r="274">
          <cell r="I274" t="str">
            <v>UTFT-2TotalBlk4</v>
          </cell>
          <cell r="M274">
            <v>0</v>
          </cell>
          <cell r="T274">
            <v>2.9090000000000001E-2</v>
          </cell>
          <cell r="V274">
            <v>2.9090000000000001E-2</v>
          </cell>
        </row>
        <row r="275">
          <cell r="V275">
            <v>0</v>
          </cell>
        </row>
        <row r="276">
          <cell r="I276" t="str">
            <v>UTFT-2DNGYearlyMin</v>
          </cell>
          <cell r="M276">
            <v>0</v>
          </cell>
          <cell r="T276">
            <v>23200</v>
          </cell>
          <cell r="V276">
            <v>23200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I279" t="str">
            <v>UTFT-2CDNGBlk1</v>
          </cell>
          <cell r="M279">
            <v>0</v>
          </cell>
          <cell r="O279" t="e">
            <v>#REF!</v>
          </cell>
          <cell r="T279">
            <v>0.1</v>
          </cell>
          <cell r="V279">
            <v>0.1</v>
          </cell>
        </row>
        <row r="280">
          <cell r="I280" t="str">
            <v>UTFT-2CDNGBlk2</v>
          </cell>
          <cell r="M280">
            <v>0</v>
          </cell>
          <cell r="O280">
            <v>0.02</v>
          </cell>
          <cell r="T280">
            <v>0.02</v>
          </cell>
          <cell r="V280">
            <v>0.02</v>
          </cell>
        </row>
        <row r="281">
          <cell r="V281">
            <v>0</v>
          </cell>
        </row>
        <row r="282">
          <cell r="I282" t="str">
            <v>UTFT-1LDNGMonthlyMin</v>
          </cell>
          <cell r="M282">
            <v>0</v>
          </cell>
          <cell r="O282" t="e">
            <v>#REF!</v>
          </cell>
          <cell r="T282">
            <v>0</v>
          </cell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I285" t="str">
            <v>UTMTDNG</v>
          </cell>
          <cell r="M285">
            <v>0.64222000000000001</v>
          </cell>
          <cell r="O285" t="e">
            <v>#REF!</v>
          </cell>
          <cell r="T285">
            <v>0.29776999999999998</v>
          </cell>
          <cell r="U285">
            <v>0.64222000000000001</v>
          </cell>
          <cell r="V285">
            <v>-0.34445000000000003</v>
          </cell>
        </row>
        <row r="286">
          <cell r="I286" t="str">
            <v>UTMTBalancing</v>
          </cell>
          <cell r="M286">
            <v>0.06</v>
          </cell>
          <cell r="O286">
            <v>0.06</v>
          </cell>
          <cell r="T286">
            <v>0.06</v>
          </cell>
          <cell r="U286">
            <v>0.06</v>
          </cell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I289" t="str">
            <v>UTTSDNGBlk1</v>
          </cell>
          <cell r="M289">
            <v>0.19939999999999999</v>
          </cell>
          <cell r="O289" t="e">
            <v>#N/A</v>
          </cell>
          <cell r="T289">
            <v>0.12059</v>
          </cell>
          <cell r="U289">
            <v>0.19939999999999999</v>
          </cell>
          <cell r="V289">
            <v>-7.8809999999999991E-2</v>
          </cell>
        </row>
        <row r="290">
          <cell r="I290" t="str">
            <v>UTTSDNGBlk2</v>
          </cell>
          <cell r="M290">
            <v>0.14954999999999999</v>
          </cell>
          <cell r="O290" t="e">
            <v>#N/A</v>
          </cell>
          <cell r="T290">
            <v>0.11151999999999999</v>
          </cell>
          <cell r="U290">
            <v>0.14954999999999999</v>
          </cell>
          <cell r="V290">
            <v>-3.8029999999999994E-2</v>
          </cell>
        </row>
        <row r="291">
          <cell r="I291" t="str">
            <v>UTTSDNGBlk3</v>
          </cell>
          <cell r="M291">
            <v>0.11964</v>
          </cell>
          <cell r="O291" t="e">
            <v>#N/A</v>
          </cell>
          <cell r="T291">
            <v>2.4649999999999998E-2</v>
          </cell>
          <cell r="U291">
            <v>0.11964</v>
          </cell>
          <cell r="V291">
            <v>-9.4989999999999991E-2</v>
          </cell>
        </row>
        <row r="292">
          <cell r="I292" t="str">
            <v>UTTSDNGBlk4</v>
          </cell>
          <cell r="M292">
            <v>4.786E-2</v>
          </cell>
          <cell r="O292" t="e">
            <v>#N/A</v>
          </cell>
          <cell r="T292">
            <v>2.4649999999999998E-2</v>
          </cell>
          <cell r="U292">
            <v>4.786E-2</v>
          </cell>
          <cell r="V292">
            <v>-2.3210000000000001E-2</v>
          </cell>
        </row>
        <row r="293">
          <cell r="V293">
            <v>0</v>
          </cell>
        </row>
        <row r="294">
          <cell r="I294" t="str">
            <v>UTITCO2Blk1</v>
          </cell>
          <cell r="M294">
            <v>0</v>
          </cell>
          <cell r="O294">
            <v>0</v>
          </cell>
          <cell r="T294">
            <v>4.3E-3</v>
          </cell>
          <cell r="V294">
            <v>4.3E-3</v>
          </cell>
        </row>
        <row r="295">
          <cell r="I295" t="str">
            <v>UTITCO2Blk2</v>
          </cell>
          <cell r="M295">
            <v>0</v>
          </cell>
          <cell r="O295">
            <v>0</v>
          </cell>
          <cell r="T295">
            <v>4.3E-3</v>
          </cell>
          <cell r="V295">
            <v>4.3E-3</v>
          </cell>
        </row>
        <row r="296">
          <cell r="I296" t="str">
            <v>UTITCO2Blk3</v>
          </cell>
          <cell r="M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UTITCO2Blk4</v>
          </cell>
          <cell r="M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V298">
            <v>0</v>
          </cell>
        </row>
        <row r="299">
          <cell r="I299" t="str">
            <v>UTITTotalBlk1</v>
          </cell>
          <cell r="K299">
            <v>0.19939999999999999</v>
          </cell>
          <cell r="L299">
            <v>0</v>
          </cell>
          <cell r="M299">
            <v>0</v>
          </cell>
          <cell r="O299" t="e">
            <v>#N/A</v>
          </cell>
          <cell r="T299">
            <v>0.12489</v>
          </cell>
          <cell r="V299">
            <v>0.12489</v>
          </cell>
        </row>
        <row r="300">
          <cell r="I300" t="str">
            <v>UTITTotalBlk2</v>
          </cell>
          <cell r="K300">
            <v>0.14954999999999999</v>
          </cell>
          <cell r="L300">
            <v>0</v>
          </cell>
          <cell r="M300">
            <v>0</v>
          </cell>
          <cell r="O300" t="e">
            <v>#N/A</v>
          </cell>
          <cell r="T300">
            <v>0.11582000000000001</v>
          </cell>
          <cell r="V300">
            <v>0.11582000000000001</v>
          </cell>
        </row>
        <row r="301">
          <cell r="I301" t="str">
            <v>UTITTotalBlk3</v>
          </cell>
          <cell r="K301">
            <v>0.11964</v>
          </cell>
          <cell r="L301">
            <v>0</v>
          </cell>
          <cell r="M301">
            <v>0</v>
          </cell>
          <cell r="O301" t="e">
            <v>#N/A</v>
          </cell>
          <cell r="T301">
            <v>2.895E-2</v>
          </cell>
          <cell r="V301">
            <v>2.895E-2</v>
          </cell>
        </row>
        <row r="302">
          <cell r="I302" t="str">
            <v>UTITTotalBlk4</v>
          </cell>
          <cell r="M302">
            <v>0</v>
          </cell>
          <cell r="O302" t="e">
            <v>#N/A</v>
          </cell>
          <cell r="T302">
            <v>2.895E-2</v>
          </cell>
          <cell r="V302">
            <v>2.895E-2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I305" t="str">
            <v>UTIT-SDNGBlk1</v>
          </cell>
          <cell r="M305">
            <v>0</v>
          </cell>
          <cell r="O305" t="e">
            <v>#REF!</v>
          </cell>
          <cell r="T305">
            <v>2.7159300000000002</v>
          </cell>
          <cell r="V305">
            <v>2.7159300000000002</v>
          </cell>
        </row>
        <row r="306">
          <cell r="I306" t="str">
            <v>UTIT-SDNGBlk2</v>
          </cell>
          <cell r="M306">
            <v>0</v>
          </cell>
          <cell r="O306" t="e">
            <v>#REF!</v>
          </cell>
          <cell r="T306">
            <v>0.11652999999999999</v>
          </cell>
          <cell r="V306">
            <v>0.11652999999999999</v>
          </cell>
        </row>
        <row r="307">
          <cell r="I307" t="str">
            <v>UTIT-SDNGBlk3</v>
          </cell>
          <cell r="M307">
            <v>0</v>
          </cell>
          <cell r="O307" t="e">
            <v>#REF!</v>
          </cell>
          <cell r="T307">
            <v>0.10777</v>
          </cell>
          <cell r="V307">
            <v>0.10777</v>
          </cell>
        </row>
        <row r="308">
          <cell r="I308" t="str">
            <v>UTIT-SDNGBlk4</v>
          </cell>
          <cell r="M308">
            <v>0</v>
          </cell>
          <cell r="O308" t="e">
            <v>#REF!</v>
          </cell>
          <cell r="T308">
            <v>0.10777</v>
          </cell>
          <cell r="V308">
            <v>0.10777</v>
          </cell>
        </row>
        <row r="309">
          <cell r="V309">
            <v>0</v>
          </cell>
        </row>
        <row r="310">
          <cell r="I310" t="str">
            <v>UTIT-SCO2Blk1</v>
          </cell>
          <cell r="M310">
            <v>0</v>
          </cell>
          <cell r="O310">
            <v>0</v>
          </cell>
          <cell r="T310">
            <v>4.3E-3</v>
          </cell>
          <cell r="V310">
            <v>4.3E-3</v>
          </cell>
        </row>
        <row r="311">
          <cell r="I311" t="str">
            <v>UTIT-SCO2Blk2</v>
          </cell>
          <cell r="M311">
            <v>0</v>
          </cell>
          <cell r="O311">
            <v>0</v>
          </cell>
          <cell r="T311">
            <v>4.3E-3</v>
          </cell>
          <cell r="V311">
            <v>4.3E-3</v>
          </cell>
        </row>
        <row r="312">
          <cell r="I312" t="str">
            <v>UTIT-SCO2Blk3</v>
          </cell>
          <cell r="M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UTIT-SCO3Blk4</v>
          </cell>
          <cell r="M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V314">
            <v>0</v>
          </cell>
        </row>
        <row r="315">
          <cell r="I315" t="str">
            <v>UTIT-STotalBlk1</v>
          </cell>
          <cell r="K315">
            <v>0</v>
          </cell>
          <cell r="L315">
            <v>0</v>
          </cell>
          <cell r="M315">
            <v>0</v>
          </cell>
          <cell r="O315" t="e">
            <v>#REF!</v>
          </cell>
          <cell r="T315">
            <v>2.7202300000000004</v>
          </cell>
          <cell r="V315">
            <v>2.7202300000000004</v>
          </cell>
        </row>
        <row r="316">
          <cell r="I316" t="str">
            <v>UTIT-STotalBlk2</v>
          </cell>
          <cell r="K316">
            <v>0</v>
          </cell>
          <cell r="L316">
            <v>0</v>
          </cell>
          <cell r="M316">
            <v>0</v>
          </cell>
          <cell r="O316" t="e">
            <v>#REF!</v>
          </cell>
          <cell r="T316">
            <v>0.12082999999999999</v>
          </cell>
          <cell r="V316">
            <v>0.12082999999999999</v>
          </cell>
        </row>
        <row r="317">
          <cell r="I317" t="str">
            <v>UTIT-STotalBlk3</v>
          </cell>
          <cell r="K317">
            <v>0</v>
          </cell>
          <cell r="L317">
            <v>0</v>
          </cell>
          <cell r="M317">
            <v>0</v>
          </cell>
          <cell r="O317" t="e">
            <v>#REF!</v>
          </cell>
          <cell r="T317">
            <v>0.11207</v>
          </cell>
          <cell r="V317">
            <v>0.11207</v>
          </cell>
        </row>
        <row r="318">
          <cell r="T318">
            <v>0.11207</v>
          </cell>
          <cell r="V318">
            <v>0.11207</v>
          </cell>
        </row>
        <row r="319">
          <cell r="V319">
            <v>0</v>
          </cell>
        </row>
        <row r="322">
          <cell r="T322">
            <v>336508.74977369967</v>
          </cell>
          <cell r="V322">
            <v>65520.697800700058</v>
          </cell>
        </row>
      </sheetData>
      <sheetData sheetId="65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874792</v>
          </cell>
          <cell r="F4">
            <v>18495569</v>
          </cell>
          <cell r="G4">
            <v>0</v>
          </cell>
          <cell r="H4">
            <v>0</v>
          </cell>
          <cell r="I4">
            <v>5062151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14063450</v>
          </cell>
          <cell r="U4">
            <v>4432119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875916</v>
          </cell>
          <cell r="F5">
            <v>14404156</v>
          </cell>
          <cell r="G5">
            <v>0</v>
          </cell>
          <cell r="H5">
            <v>0</v>
          </cell>
          <cell r="I5">
            <v>5068656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11184130</v>
          </cell>
          <cell r="U5">
            <v>3220026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876939</v>
          </cell>
          <cell r="F6">
            <v>10263275</v>
          </cell>
          <cell r="G6">
            <v>0</v>
          </cell>
          <cell r="H6">
            <v>0</v>
          </cell>
          <cell r="I6">
            <v>5074576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8130207</v>
          </cell>
          <cell r="U6">
            <v>2133068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877198</v>
          </cell>
          <cell r="F7">
            <v>7762157</v>
          </cell>
          <cell r="G7">
            <v>0</v>
          </cell>
          <cell r="H7">
            <v>0</v>
          </cell>
          <cell r="I7">
            <v>5076074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6231754</v>
          </cell>
          <cell r="U7">
            <v>1530403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877369</v>
          </cell>
          <cell r="F8">
            <v>3798583</v>
          </cell>
          <cell r="G8">
            <v>0</v>
          </cell>
          <cell r="H8">
            <v>0</v>
          </cell>
          <cell r="I8">
            <v>5077064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3165147</v>
          </cell>
          <cell r="U8">
            <v>633436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877532</v>
          </cell>
          <cell r="F9">
            <v>2639773</v>
          </cell>
          <cell r="G9">
            <v>0</v>
          </cell>
          <cell r="H9">
            <v>0</v>
          </cell>
          <cell r="I9">
            <v>5078007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2259563</v>
          </cell>
          <cell r="U9">
            <v>380210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877408</v>
          </cell>
          <cell r="F10">
            <v>2225761</v>
          </cell>
          <cell r="G10">
            <v>0</v>
          </cell>
          <cell r="H10">
            <v>0</v>
          </cell>
          <cell r="I10">
            <v>5077289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1935352</v>
          </cell>
          <cell r="U10">
            <v>290409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877186</v>
          </cell>
          <cell r="F11">
            <v>2072561</v>
          </cell>
          <cell r="G11">
            <v>0</v>
          </cell>
          <cell r="H11">
            <v>0</v>
          </cell>
          <cell r="I11">
            <v>5076005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1815275</v>
          </cell>
          <cell r="U11">
            <v>257286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877613</v>
          </cell>
          <cell r="F12">
            <v>2950383</v>
          </cell>
          <cell r="G12">
            <v>0</v>
          </cell>
          <cell r="H12">
            <v>0</v>
          </cell>
          <cell r="I12">
            <v>5078476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2502600</v>
          </cell>
          <cell r="U12">
            <v>447783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879045</v>
          </cell>
          <cell r="F13">
            <v>5722694</v>
          </cell>
          <cell r="G13">
            <v>0</v>
          </cell>
          <cell r="H13">
            <v>0</v>
          </cell>
          <cell r="I13">
            <v>5086762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4661465</v>
          </cell>
          <cell r="U13">
            <v>1061229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880843</v>
          </cell>
          <cell r="F14">
            <v>10160246</v>
          </cell>
          <cell r="G14">
            <v>0</v>
          </cell>
          <cell r="H14">
            <v>0</v>
          </cell>
          <cell r="I14">
            <v>5097167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8054509</v>
          </cell>
          <cell r="U14">
            <v>2105737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883424</v>
          </cell>
          <cell r="F15">
            <v>15020703</v>
          </cell>
          <cell r="G15">
            <v>0</v>
          </cell>
          <cell r="H15">
            <v>0</v>
          </cell>
          <cell r="I15">
            <v>5112102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11635022</v>
          </cell>
          <cell r="U15">
            <v>3385681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 xml:space="preserve">GS  </v>
          </cell>
          <cell r="E16">
            <v>26535</v>
          </cell>
          <cell r="F16">
            <v>561040</v>
          </cell>
          <cell r="G16">
            <v>0</v>
          </cell>
          <cell r="H16">
            <v>0</v>
          </cell>
          <cell r="I16">
            <v>308475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423429</v>
          </cell>
          <cell r="U16">
            <v>137611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 xml:space="preserve">GS  </v>
          </cell>
          <cell r="E17">
            <v>26559</v>
          </cell>
          <cell r="F17">
            <v>497749</v>
          </cell>
          <cell r="G17">
            <v>0</v>
          </cell>
          <cell r="H17">
            <v>0</v>
          </cell>
          <cell r="I17">
            <v>308754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380231</v>
          </cell>
          <cell r="U17">
            <v>117518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 xml:space="preserve">GS  </v>
          </cell>
          <cell r="E18">
            <v>26607</v>
          </cell>
          <cell r="F18">
            <v>410636</v>
          </cell>
          <cell r="G18">
            <v>0</v>
          </cell>
          <cell r="H18">
            <v>0</v>
          </cell>
          <cell r="I18">
            <v>309312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318925</v>
          </cell>
          <cell r="U18">
            <v>91711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 xml:space="preserve">GS  </v>
          </cell>
          <cell r="E19">
            <v>26612</v>
          </cell>
          <cell r="F19">
            <v>293470</v>
          </cell>
          <cell r="G19">
            <v>0</v>
          </cell>
          <cell r="H19">
            <v>0</v>
          </cell>
          <cell r="I19">
            <v>309370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233515</v>
          </cell>
          <cell r="U19">
            <v>59955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 xml:space="preserve">GS  </v>
          </cell>
          <cell r="E20">
            <v>26641</v>
          </cell>
          <cell r="F20">
            <v>184913</v>
          </cell>
          <cell r="G20">
            <v>0</v>
          </cell>
          <cell r="H20">
            <v>0</v>
          </cell>
          <cell r="I20">
            <v>309707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152099</v>
          </cell>
          <cell r="U20">
            <v>32814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 xml:space="preserve">GS  </v>
          </cell>
          <cell r="E21">
            <v>26649</v>
          </cell>
          <cell r="F21">
            <v>106351</v>
          </cell>
          <cell r="G21">
            <v>0</v>
          </cell>
          <cell r="H21">
            <v>0</v>
          </cell>
          <cell r="I21">
            <v>309800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92219</v>
          </cell>
          <cell r="U21">
            <v>14132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 xml:space="preserve">GS  </v>
          </cell>
          <cell r="E22">
            <v>26628</v>
          </cell>
          <cell r="F22">
            <v>77461</v>
          </cell>
          <cell r="G22">
            <v>0</v>
          </cell>
          <cell r="H22">
            <v>0</v>
          </cell>
          <cell r="I22">
            <v>309556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70057</v>
          </cell>
          <cell r="U22">
            <v>7404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 xml:space="preserve">GS  </v>
          </cell>
          <cell r="E23">
            <v>26612</v>
          </cell>
          <cell r="F23">
            <v>66477</v>
          </cell>
          <cell r="G23">
            <v>0</v>
          </cell>
          <cell r="H23">
            <v>0</v>
          </cell>
          <cell r="I23">
            <v>309370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61614</v>
          </cell>
          <cell r="U23">
            <v>4863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 xml:space="preserve">GS  </v>
          </cell>
          <cell r="E24">
            <v>26602</v>
          </cell>
          <cell r="F24">
            <v>101420</v>
          </cell>
          <cell r="G24">
            <v>0</v>
          </cell>
          <cell r="H24">
            <v>0</v>
          </cell>
          <cell r="I24">
            <v>309254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88423</v>
          </cell>
          <cell r="U24">
            <v>12997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 xml:space="preserve">GS  </v>
          </cell>
          <cell r="E25">
            <v>26689</v>
          </cell>
          <cell r="F25">
            <v>216764</v>
          </cell>
          <cell r="G25">
            <v>0</v>
          </cell>
          <cell r="H25">
            <v>0</v>
          </cell>
          <cell r="I25">
            <v>310265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176199</v>
          </cell>
          <cell r="U25">
            <v>40565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 xml:space="preserve">GS  </v>
          </cell>
          <cell r="E26">
            <v>26783</v>
          </cell>
          <cell r="F26">
            <v>376381</v>
          </cell>
          <cell r="G26">
            <v>0</v>
          </cell>
          <cell r="H26">
            <v>0</v>
          </cell>
          <cell r="I26">
            <v>311358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294411</v>
          </cell>
          <cell r="U26">
            <v>81970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 xml:space="preserve"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312299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FS  </v>
          </cell>
          <cell r="E28">
            <v>672</v>
          </cell>
          <cell r="F28">
            <v>837598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129952</v>
          </cell>
          <cell r="U28">
            <v>400232</v>
          </cell>
          <cell r="V28">
            <v>307414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FS  </v>
          </cell>
          <cell r="E29">
            <v>672</v>
          </cell>
          <cell r="F29">
            <v>702998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127334</v>
          </cell>
          <cell r="U29">
            <v>342902</v>
          </cell>
          <cell r="V29">
            <v>232762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FS  </v>
          </cell>
          <cell r="E30">
            <v>672</v>
          </cell>
          <cell r="F30">
            <v>582642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123765</v>
          </cell>
          <cell r="U30">
            <v>290169</v>
          </cell>
          <cell r="V30">
            <v>168708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FS  </v>
          </cell>
          <cell r="E31">
            <v>672</v>
          </cell>
          <cell r="F31">
            <v>552644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122635</v>
          </cell>
          <cell r="U31">
            <v>276832</v>
          </cell>
          <cell r="V31">
            <v>153177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FS  </v>
          </cell>
          <cell r="E32">
            <v>672</v>
          </cell>
          <cell r="F32">
            <v>460678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118416</v>
          </cell>
          <cell r="U32">
            <v>235513</v>
          </cell>
          <cell r="V32">
            <v>106749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FS  </v>
          </cell>
          <cell r="E33">
            <v>672</v>
          </cell>
          <cell r="F33">
            <v>440457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117315</v>
          </cell>
          <cell r="U33">
            <v>226347</v>
          </cell>
          <cell r="V33">
            <v>96795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FS  </v>
          </cell>
          <cell r="E34">
            <v>672</v>
          </cell>
          <cell r="F34">
            <v>412241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115659</v>
          </cell>
          <cell r="U34">
            <v>213511</v>
          </cell>
          <cell r="V34">
            <v>83071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FS  </v>
          </cell>
          <cell r="E35">
            <v>672</v>
          </cell>
          <cell r="F35">
            <v>426293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116501</v>
          </cell>
          <cell r="U35">
            <v>219910</v>
          </cell>
          <cell r="V35">
            <v>89882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FS  </v>
          </cell>
          <cell r="E36">
            <v>672</v>
          </cell>
          <cell r="F36">
            <v>510615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120858</v>
          </cell>
          <cell r="U36">
            <v>258027</v>
          </cell>
          <cell r="V36">
            <v>131730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FS  </v>
          </cell>
          <cell r="E37">
            <v>672</v>
          </cell>
          <cell r="F37">
            <v>587349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123932</v>
          </cell>
          <cell r="U37">
            <v>292256</v>
          </cell>
          <cell r="V37">
            <v>171161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FS  </v>
          </cell>
          <cell r="E38">
            <v>672</v>
          </cell>
          <cell r="F38">
            <v>644048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125762</v>
          </cell>
          <cell r="U38">
            <v>317235</v>
          </cell>
          <cell r="V38">
            <v>201051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FS  </v>
          </cell>
          <cell r="E39">
            <v>672</v>
          </cell>
          <cell r="F39">
            <v>708324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127462</v>
          </cell>
          <cell r="U39">
            <v>345205</v>
          </cell>
          <cell r="V39">
            <v>235657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75</v>
          </cell>
          <cell r="F40">
            <v>148188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79056</v>
          </cell>
          <cell r="U40">
            <v>65976</v>
          </cell>
          <cell r="V40">
            <v>3156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75</v>
          </cell>
          <cell r="F41">
            <v>136579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73780</v>
          </cell>
          <cell r="U41">
            <v>58816</v>
          </cell>
          <cell r="V41">
            <v>3983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75</v>
          </cell>
          <cell r="F42">
            <v>128789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70097</v>
          </cell>
          <cell r="U42">
            <v>54009</v>
          </cell>
          <cell r="V42">
            <v>4683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75</v>
          </cell>
          <cell r="F43">
            <v>128320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69872</v>
          </cell>
          <cell r="U43">
            <v>53720</v>
          </cell>
          <cell r="V43">
            <v>4728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75</v>
          </cell>
          <cell r="F44">
            <v>131364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71327</v>
          </cell>
          <cell r="U44">
            <v>55598</v>
          </cell>
          <cell r="V44">
            <v>4439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75</v>
          </cell>
          <cell r="F45">
            <v>118596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65111</v>
          </cell>
          <cell r="U45">
            <v>47718</v>
          </cell>
          <cell r="V45">
            <v>5767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75</v>
          </cell>
          <cell r="F46">
            <v>160553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84393</v>
          </cell>
          <cell r="U46">
            <v>73599</v>
          </cell>
          <cell r="V46">
            <v>2561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75</v>
          </cell>
          <cell r="F47">
            <v>205229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101223</v>
          </cell>
          <cell r="U47">
            <v>101098</v>
          </cell>
          <cell r="V47">
            <v>2908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75</v>
          </cell>
          <cell r="F48">
            <v>172535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89283</v>
          </cell>
          <cell r="U48">
            <v>80981</v>
          </cell>
          <cell r="V48">
            <v>2271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75</v>
          </cell>
          <cell r="F49">
            <v>181704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92837</v>
          </cell>
          <cell r="U49">
            <v>86627</v>
          </cell>
          <cell r="V49">
            <v>2240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75</v>
          </cell>
          <cell r="F50">
            <v>146464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78289</v>
          </cell>
          <cell r="U50">
            <v>64913</v>
          </cell>
          <cell r="V50">
            <v>3262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75</v>
          </cell>
          <cell r="F51">
            <v>155590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82287</v>
          </cell>
          <cell r="U51">
            <v>70540</v>
          </cell>
          <cell r="V51">
            <v>2763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 xml:space="preserve">FT1 </v>
          </cell>
          <cell r="E52">
            <v>1</v>
          </cell>
          <cell r="F52">
            <v>16266</v>
          </cell>
          <cell r="G52">
            <v>0</v>
          </cell>
          <cell r="H52">
            <v>375</v>
          </cell>
          <cell r="I52">
            <v>244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6266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 xml:space="preserve">FT1 </v>
          </cell>
          <cell r="E53">
            <v>1</v>
          </cell>
          <cell r="F53">
            <v>12599</v>
          </cell>
          <cell r="G53">
            <v>0</v>
          </cell>
          <cell r="H53">
            <v>375</v>
          </cell>
          <cell r="I53">
            <v>244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2599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 xml:space="preserve">FT1 </v>
          </cell>
          <cell r="E54">
            <v>1</v>
          </cell>
          <cell r="F54">
            <v>13975</v>
          </cell>
          <cell r="G54">
            <v>0</v>
          </cell>
          <cell r="H54">
            <v>375</v>
          </cell>
          <cell r="I54">
            <v>244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3975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 xml:space="preserve">FT1 </v>
          </cell>
          <cell r="E55">
            <v>1</v>
          </cell>
          <cell r="F55">
            <v>14397</v>
          </cell>
          <cell r="G55">
            <v>0</v>
          </cell>
          <cell r="H55">
            <v>375</v>
          </cell>
          <cell r="I55">
            <v>244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4397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 xml:space="preserve">FT1 </v>
          </cell>
          <cell r="E56">
            <v>1</v>
          </cell>
          <cell r="F56">
            <v>16084</v>
          </cell>
          <cell r="G56">
            <v>0</v>
          </cell>
          <cell r="H56">
            <v>375</v>
          </cell>
          <cell r="I56">
            <v>244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6084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 xml:space="preserve">FT1 </v>
          </cell>
          <cell r="E57">
            <v>1</v>
          </cell>
          <cell r="F57">
            <v>17189</v>
          </cell>
          <cell r="G57">
            <v>0</v>
          </cell>
          <cell r="H57">
            <v>375</v>
          </cell>
          <cell r="I57">
            <v>244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7189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 xml:space="preserve">FT1 </v>
          </cell>
          <cell r="E58">
            <v>1</v>
          </cell>
          <cell r="F58">
            <v>12888</v>
          </cell>
          <cell r="G58">
            <v>0</v>
          </cell>
          <cell r="H58">
            <v>375</v>
          </cell>
          <cell r="I58">
            <v>244</v>
          </cell>
          <cell r="J58">
            <v>0</v>
          </cell>
          <cell r="K58">
            <v>0</v>
          </cell>
          <cell r="L58">
            <v>0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2888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 xml:space="preserve">FT1 </v>
          </cell>
          <cell r="E59">
            <v>1</v>
          </cell>
          <cell r="F59">
            <v>14888</v>
          </cell>
          <cell r="G59">
            <v>0</v>
          </cell>
          <cell r="H59">
            <v>375</v>
          </cell>
          <cell r="I59">
            <v>244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4888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 xml:space="preserve">FT1 </v>
          </cell>
          <cell r="E60">
            <v>1</v>
          </cell>
          <cell r="F60">
            <v>10859</v>
          </cell>
          <cell r="G60">
            <v>0</v>
          </cell>
          <cell r="H60">
            <v>375</v>
          </cell>
          <cell r="I60">
            <v>244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859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 xml:space="preserve">FT1 </v>
          </cell>
          <cell r="E61">
            <v>1</v>
          </cell>
          <cell r="F61">
            <v>11271</v>
          </cell>
          <cell r="G61">
            <v>0</v>
          </cell>
          <cell r="H61">
            <v>375</v>
          </cell>
          <cell r="I61">
            <v>244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1271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 xml:space="preserve">FT1 </v>
          </cell>
          <cell r="E62">
            <v>1</v>
          </cell>
          <cell r="F62">
            <v>12915</v>
          </cell>
          <cell r="G62">
            <v>0</v>
          </cell>
          <cell r="H62">
            <v>375</v>
          </cell>
          <cell r="I62">
            <v>244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2915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 xml:space="preserve">FT1 </v>
          </cell>
          <cell r="E63">
            <v>1</v>
          </cell>
          <cell r="F63">
            <v>17270</v>
          </cell>
          <cell r="G63">
            <v>0</v>
          </cell>
          <cell r="H63">
            <v>375</v>
          </cell>
          <cell r="I63">
            <v>244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7270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29220</v>
          </cell>
          <cell r="G64">
            <v>0</v>
          </cell>
          <cell r="H64">
            <v>375</v>
          </cell>
          <cell r="I64">
            <v>244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19220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25381</v>
          </cell>
          <cell r="G65">
            <v>0</v>
          </cell>
          <cell r="H65">
            <v>375</v>
          </cell>
          <cell r="I65">
            <v>244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15381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23062</v>
          </cell>
          <cell r="G66">
            <v>0</v>
          </cell>
          <cell r="H66">
            <v>375</v>
          </cell>
          <cell r="I66">
            <v>244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13062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19576</v>
          </cell>
          <cell r="G67">
            <v>0</v>
          </cell>
          <cell r="H67">
            <v>375</v>
          </cell>
          <cell r="I67">
            <v>244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9576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17757</v>
          </cell>
          <cell r="G68">
            <v>0</v>
          </cell>
          <cell r="H68">
            <v>375</v>
          </cell>
          <cell r="I68">
            <v>244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7757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17907</v>
          </cell>
          <cell r="G69">
            <v>0</v>
          </cell>
          <cell r="H69">
            <v>375</v>
          </cell>
          <cell r="I69">
            <v>244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7907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13183</v>
          </cell>
          <cell r="G70">
            <v>0</v>
          </cell>
          <cell r="H70">
            <v>375</v>
          </cell>
          <cell r="I70">
            <v>244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3183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15016</v>
          </cell>
          <cell r="G71">
            <v>0</v>
          </cell>
          <cell r="H71">
            <v>375</v>
          </cell>
          <cell r="I71">
            <v>244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5016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14683</v>
          </cell>
          <cell r="G72">
            <v>0</v>
          </cell>
          <cell r="H72">
            <v>375</v>
          </cell>
          <cell r="I72">
            <v>244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4683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20107</v>
          </cell>
          <cell r="G73">
            <v>0</v>
          </cell>
          <cell r="H73">
            <v>375</v>
          </cell>
          <cell r="I73">
            <v>244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10107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19876</v>
          </cell>
          <cell r="G74">
            <v>0</v>
          </cell>
          <cell r="H74">
            <v>375</v>
          </cell>
          <cell r="I74">
            <v>244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9876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23814</v>
          </cell>
          <cell r="G75">
            <v>0</v>
          </cell>
          <cell r="H75">
            <v>375</v>
          </cell>
          <cell r="I75">
            <v>244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13814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17672</v>
          </cell>
          <cell r="G76">
            <v>0</v>
          </cell>
          <cell r="H76">
            <v>188</v>
          </cell>
          <cell r="I76">
            <v>244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7672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15350</v>
          </cell>
          <cell r="G77">
            <v>0</v>
          </cell>
          <cell r="H77">
            <v>188</v>
          </cell>
          <cell r="I77">
            <v>244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5350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13948</v>
          </cell>
          <cell r="G78">
            <v>0</v>
          </cell>
          <cell r="H78">
            <v>188</v>
          </cell>
          <cell r="I78">
            <v>244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3948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11840</v>
          </cell>
          <cell r="G79">
            <v>0</v>
          </cell>
          <cell r="H79">
            <v>188</v>
          </cell>
          <cell r="I79">
            <v>244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1840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10739</v>
          </cell>
          <cell r="G80">
            <v>0</v>
          </cell>
          <cell r="H80">
            <v>188</v>
          </cell>
          <cell r="I80">
            <v>244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739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10830</v>
          </cell>
          <cell r="G81">
            <v>0</v>
          </cell>
          <cell r="H81">
            <v>188</v>
          </cell>
          <cell r="I81">
            <v>244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830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7973</v>
          </cell>
          <cell r="G82">
            <v>0</v>
          </cell>
          <cell r="H82">
            <v>188</v>
          </cell>
          <cell r="I82">
            <v>244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7973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9082</v>
          </cell>
          <cell r="G83">
            <v>0</v>
          </cell>
          <cell r="H83">
            <v>188</v>
          </cell>
          <cell r="I83">
            <v>244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9082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8880</v>
          </cell>
          <cell r="G84">
            <v>0</v>
          </cell>
          <cell r="H84">
            <v>188</v>
          </cell>
          <cell r="I84">
            <v>244</v>
          </cell>
          <cell r="J84">
            <v>0</v>
          </cell>
          <cell r="K84">
            <v>0</v>
          </cell>
          <cell r="L84">
            <v>0</v>
          </cell>
          <cell r="M84">
            <v>1</v>
          </cell>
          <cell r="N84">
            <v>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8880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12161</v>
          </cell>
          <cell r="G85">
            <v>0</v>
          </cell>
          <cell r="H85">
            <v>188</v>
          </cell>
          <cell r="I85">
            <v>244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2161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12021</v>
          </cell>
          <cell r="G86">
            <v>0</v>
          </cell>
          <cell r="H86">
            <v>188</v>
          </cell>
          <cell r="I86">
            <v>244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2021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14403</v>
          </cell>
          <cell r="G87">
            <v>0</v>
          </cell>
          <cell r="H87">
            <v>188</v>
          </cell>
          <cell r="I87">
            <v>244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4403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14054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4054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12207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2207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11092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1092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9416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9416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8541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8541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8613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8613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6341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6341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7222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7222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7062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7062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9671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9671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9560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9560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11454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1454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10258</v>
          </cell>
          <cell r="G100">
            <v>0</v>
          </cell>
          <cell r="H100">
            <v>375</v>
          </cell>
          <cell r="I100">
            <v>249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258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9190</v>
          </cell>
          <cell r="G101">
            <v>0</v>
          </cell>
          <cell r="H101">
            <v>375</v>
          </cell>
          <cell r="I101">
            <v>249</v>
          </cell>
          <cell r="J101">
            <v>1</v>
          </cell>
          <cell r="K101">
            <v>0</v>
          </cell>
          <cell r="L101">
            <v>0</v>
          </cell>
          <cell r="M101">
            <v>1</v>
          </cell>
          <cell r="N101">
            <v>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9190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10112</v>
          </cell>
          <cell r="G102">
            <v>0</v>
          </cell>
          <cell r="H102">
            <v>375</v>
          </cell>
          <cell r="I102">
            <v>249</v>
          </cell>
          <cell r="J102">
            <v>1</v>
          </cell>
          <cell r="K102">
            <v>0</v>
          </cell>
          <cell r="L102">
            <v>0</v>
          </cell>
          <cell r="M102">
            <v>1</v>
          </cell>
          <cell r="N102">
            <v>2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9358</v>
          </cell>
          <cell r="G103">
            <v>0</v>
          </cell>
          <cell r="H103">
            <v>375</v>
          </cell>
          <cell r="I103">
            <v>249</v>
          </cell>
          <cell r="J103">
            <v>1</v>
          </cell>
          <cell r="K103">
            <v>0</v>
          </cell>
          <cell r="L103">
            <v>0</v>
          </cell>
          <cell r="M103">
            <v>1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9358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10131</v>
          </cell>
          <cell r="G104">
            <v>0</v>
          </cell>
          <cell r="H104">
            <v>375</v>
          </cell>
          <cell r="I104">
            <v>249</v>
          </cell>
          <cell r="J104">
            <v>1</v>
          </cell>
          <cell r="K104">
            <v>0</v>
          </cell>
          <cell r="L104">
            <v>0</v>
          </cell>
          <cell r="M104">
            <v>1</v>
          </cell>
          <cell r="N104">
            <v>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131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9506</v>
          </cell>
          <cell r="G105">
            <v>0</v>
          </cell>
          <cell r="H105">
            <v>375</v>
          </cell>
          <cell r="I105">
            <v>249</v>
          </cell>
          <cell r="J105">
            <v>1</v>
          </cell>
          <cell r="K105">
            <v>0</v>
          </cell>
          <cell r="L105">
            <v>0</v>
          </cell>
          <cell r="M105">
            <v>1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9506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9932</v>
          </cell>
          <cell r="G106">
            <v>0</v>
          </cell>
          <cell r="H106">
            <v>375</v>
          </cell>
          <cell r="I106">
            <v>249</v>
          </cell>
          <cell r="J106">
            <v>1</v>
          </cell>
          <cell r="K106">
            <v>0</v>
          </cell>
          <cell r="L106">
            <v>0</v>
          </cell>
          <cell r="M106">
            <v>1</v>
          </cell>
          <cell r="N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9932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9397</v>
          </cell>
          <cell r="G107">
            <v>0</v>
          </cell>
          <cell r="H107">
            <v>375</v>
          </cell>
          <cell r="I107">
            <v>249</v>
          </cell>
          <cell r="J107">
            <v>1</v>
          </cell>
          <cell r="K107">
            <v>0</v>
          </cell>
          <cell r="L107">
            <v>0</v>
          </cell>
          <cell r="M107">
            <v>1</v>
          </cell>
          <cell r="N107">
            <v>2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9397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9539</v>
          </cell>
          <cell r="G108">
            <v>0</v>
          </cell>
          <cell r="H108">
            <v>375</v>
          </cell>
          <cell r="I108">
            <v>249</v>
          </cell>
          <cell r="J108">
            <v>1</v>
          </cell>
          <cell r="K108">
            <v>0</v>
          </cell>
          <cell r="L108">
            <v>0</v>
          </cell>
          <cell r="M108">
            <v>1</v>
          </cell>
          <cell r="N108">
            <v>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9539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8257</v>
          </cell>
          <cell r="G109">
            <v>0</v>
          </cell>
          <cell r="H109">
            <v>375</v>
          </cell>
          <cell r="I109">
            <v>249</v>
          </cell>
          <cell r="J109">
            <v>1</v>
          </cell>
          <cell r="K109">
            <v>0</v>
          </cell>
          <cell r="L109">
            <v>0</v>
          </cell>
          <cell r="M109">
            <v>1</v>
          </cell>
          <cell r="N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8257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9787</v>
          </cell>
          <cell r="G110">
            <v>0</v>
          </cell>
          <cell r="H110">
            <v>375</v>
          </cell>
          <cell r="I110">
            <v>249</v>
          </cell>
          <cell r="J110">
            <v>1</v>
          </cell>
          <cell r="K110">
            <v>0</v>
          </cell>
          <cell r="L110">
            <v>0</v>
          </cell>
          <cell r="M110">
            <v>1</v>
          </cell>
          <cell r="N110">
            <v>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9787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10150</v>
          </cell>
          <cell r="G111">
            <v>0</v>
          </cell>
          <cell r="H111">
            <v>375</v>
          </cell>
          <cell r="I111">
            <v>249</v>
          </cell>
          <cell r="J111">
            <v>1</v>
          </cell>
          <cell r="K111">
            <v>0</v>
          </cell>
          <cell r="L111">
            <v>0</v>
          </cell>
          <cell r="M111">
            <v>1</v>
          </cell>
          <cell r="N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150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43652</v>
          </cell>
          <cell r="G112">
            <v>0</v>
          </cell>
          <cell r="H112">
            <v>375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33652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39428</v>
          </cell>
          <cell r="G113">
            <v>0</v>
          </cell>
          <cell r="H113">
            <v>375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2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29428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43652</v>
          </cell>
          <cell r="G114">
            <v>0</v>
          </cell>
          <cell r="H114">
            <v>375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33652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48279</v>
          </cell>
          <cell r="G115">
            <v>0</v>
          </cell>
          <cell r="H115">
            <v>375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38279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49889</v>
          </cell>
          <cell r="G116">
            <v>0</v>
          </cell>
          <cell r="H116">
            <v>375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39889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48279</v>
          </cell>
          <cell r="G117">
            <v>0</v>
          </cell>
          <cell r="H117">
            <v>375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38279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49889</v>
          </cell>
          <cell r="G118">
            <v>0</v>
          </cell>
          <cell r="H118">
            <v>375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2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39889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49889</v>
          </cell>
          <cell r="G119">
            <v>0</v>
          </cell>
          <cell r="H119">
            <v>375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2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39889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48279</v>
          </cell>
          <cell r="G120">
            <v>0</v>
          </cell>
          <cell r="H120">
            <v>375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38279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49889</v>
          </cell>
          <cell r="G121">
            <v>0</v>
          </cell>
          <cell r="H121">
            <v>375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39889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41796</v>
          </cell>
          <cell r="G122">
            <v>0</v>
          </cell>
          <cell r="H122">
            <v>375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2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31796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43189</v>
          </cell>
          <cell r="G123">
            <v>0</v>
          </cell>
          <cell r="H123">
            <v>375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33189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219553</v>
          </cell>
          <cell r="G124">
            <v>0</v>
          </cell>
          <cell r="H124">
            <v>375</v>
          </cell>
          <cell r="I124">
            <v>732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112500</v>
          </cell>
          <cell r="V124">
            <v>97053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205020</v>
          </cell>
          <cell r="G125">
            <v>0</v>
          </cell>
          <cell r="H125">
            <v>375</v>
          </cell>
          <cell r="I125">
            <v>732</v>
          </cell>
          <cell r="J125">
            <v>0</v>
          </cell>
          <cell r="K125">
            <v>0</v>
          </cell>
          <cell r="L125">
            <v>0</v>
          </cell>
          <cell r="M125">
            <v>3</v>
          </cell>
          <cell r="N125">
            <v>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10000</v>
          </cell>
          <cell r="U125">
            <v>112500</v>
          </cell>
          <cell r="V125">
            <v>82520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211954</v>
          </cell>
          <cell r="G126">
            <v>0</v>
          </cell>
          <cell r="H126">
            <v>375</v>
          </cell>
          <cell r="I126">
            <v>732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3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112500</v>
          </cell>
          <cell r="V126">
            <v>89454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180319</v>
          </cell>
          <cell r="G127">
            <v>0</v>
          </cell>
          <cell r="H127">
            <v>375</v>
          </cell>
          <cell r="I127">
            <v>732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10000</v>
          </cell>
          <cell r="U127">
            <v>112500</v>
          </cell>
          <cell r="V127">
            <v>57819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169385</v>
          </cell>
          <cell r="G128">
            <v>0</v>
          </cell>
          <cell r="H128">
            <v>375</v>
          </cell>
          <cell r="I128">
            <v>732</v>
          </cell>
          <cell r="J128">
            <v>0</v>
          </cell>
          <cell r="K128">
            <v>0</v>
          </cell>
          <cell r="L128">
            <v>0</v>
          </cell>
          <cell r="M128">
            <v>3</v>
          </cell>
          <cell r="N128">
            <v>3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112500</v>
          </cell>
          <cell r="V128">
            <v>46885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157702</v>
          </cell>
          <cell r="G129">
            <v>0</v>
          </cell>
          <cell r="H129">
            <v>375</v>
          </cell>
          <cell r="I129">
            <v>732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10000</v>
          </cell>
          <cell r="U129">
            <v>112500</v>
          </cell>
          <cell r="V129">
            <v>35202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166855</v>
          </cell>
          <cell r="G130">
            <v>0</v>
          </cell>
          <cell r="H130">
            <v>375</v>
          </cell>
          <cell r="I130">
            <v>732</v>
          </cell>
          <cell r="J130">
            <v>0</v>
          </cell>
          <cell r="K130">
            <v>0</v>
          </cell>
          <cell r="L130">
            <v>0</v>
          </cell>
          <cell r="M130">
            <v>3</v>
          </cell>
          <cell r="N130">
            <v>3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112500</v>
          </cell>
          <cell r="V130">
            <v>44355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182189</v>
          </cell>
          <cell r="G131">
            <v>0</v>
          </cell>
          <cell r="H131">
            <v>375</v>
          </cell>
          <cell r="I131">
            <v>732</v>
          </cell>
          <cell r="J131">
            <v>0</v>
          </cell>
          <cell r="K131">
            <v>0</v>
          </cell>
          <cell r="L131">
            <v>0</v>
          </cell>
          <cell r="M131">
            <v>3</v>
          </cell>
          <cell r="N131">
            <v>3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112500</v>
          </cell>
          <cell r="V131">
            <v>59689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178200</v>
          </cell>
          <cell r="G132">
            <v>0</v>
          </cell>
          <cell r="H132">
            <v>375</v>
          </cell>
          <cell r="I132">
            <v>732</v>
          </cell>
          <cell r="J132">
            <v>0</v>
          </cell>
          <cell r="K132">
            <v>0</v>
          </cell>
          <cell r="L132">
            <v>0</v>
          </cell>
          <cell r="M132">
            <v>3</v>
          </cell>
          <cell r="N132">
            <v>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10000</v>
          </cell>
          <cell r="U132">
            <v>112500</v>
          </cell>
          <cell r="V132">
            <v>55700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176005</v>
          </cell>
          <cell r="G133">
            <v>0</v>
          </cell>
          <cell r="H133">
            <v>375</v>
          </cell>
          <cell r="I133">
            <v>732</v>
          </cell>
          <cell r="J133">
            <v>0</v>
          </cell>
          <cell r="K133">
            <v>0</v>
          </cell>
          <cell r="L133">
            <v>0</v>
          </cell>
          <cell r="M133">
            <v>3</v>
          </cell>
          <cell r="N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112500</v>
          </cell>
          <cell r="V133">
            <v>53505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215394</v>
          </cell>
          <cell r="G134">
            <v>0</v>
          </cell>
          <cell r="H134">
            <v>375</v>
          </cell>
          <cell r="I134">
            <v>732</v>
          </cell>
          <cell r="J134">
            <v>0</v>
          </cell>
          <cell r="K134">
            <v>0</v>
          </cell>
          <cell r="L134">
            <v>0</v>
          </cell>
          <cell r="M134">
            <v>3</v>
          </cell>
          <cell r="N134">
            <v>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10000</v>
          </cell>
          <cell r="U134">
            <v>112500</v>
          </cell>
          <cell r="V134">
            <v>92894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227840</v>
          </cell>
          <cell r="G135">
            <v>0</v>
          </cell>
          <cell r="H135">
            <v>375</v>
          </cell>
          <cell r="I135">
            <v>732</v>
          </cell>
          <cell r="J135">
            <v>0</v>
          </cell>
          <cell r="K135">
            <v>0</v>
          </cell>
          <cell r="L135">
            <v>0</v>
          </cell>
          <cell r="M135">
            <v>3</v>
          </cell>
          <cell r="N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112500</v>
          </cell>
          <cell r="V135">
            <v>105340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16391</v>
          </cell>
          <cell r="G136">
            <v>0</v>
          </cell>
          <cell r="H136">
            <v>188</v>
          </cell>
          <cell r="I136">
            <v>299</v>
          </cell>
          <cell r="J136">
            <v>0</v>
          </cell>
          <cell r="K136">
            <v>0</v>
          </cell>
          <cell r="L136">
            <v>1</v>
          </cell>
          <cell r="M136">
            <v>1</v>
          </cell>
          <cell r="N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10000</v>
          </cell>
          <cell r="U136">
            <v>6391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15306</v>
          </cell>
          <cell r="G137">
            <v>0</v>
          </cell>
          <cell r="H137">
            <v>188</v>
          </cell>
          <cell r="I137">
            <v>299</v>
          </cell>
          <cell r="J137">
            <v>0</v>
          </cell>
          <cell r="K137">
            <v>0</v>
          </cell>
          <cell r="L137">
            <v>1</v>
          </cell>
          <cell r="M137">
            <v>1</v>
          </cell>
          <cell r="N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10000</v>
          </cell>
          <cell r="U137">
            <v>5306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15823</v>
          </cell>
          <cell r="G138">
            <v>0</v>
          </cell>
          <cell r="H138">
            <v>188</v>
          </cell>
          <cell r="I138">
            <v>299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10000</v>
          </cell>
          <cell r="U138">
            <v>5823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13462</v>
          </cell>
          <cell r="G139">
            <v>0</v>
          </cell>
          <cell r="H139">
            <v>188</v>
          </cell>
          <cell r="I139">
            <v>299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10000</v>
          </cell>
          <cell r="U139">
            <v>3462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12645</v>
          </cell>
          <cell r="G140">
            <v>0</v>
          </cell>
          <cell r="H140">
            <v>188</v>
          </cell>
          <cell r="I140">
            <v>299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2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2645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11773</v>
          </cell>
          <cell r="G141">
            <v>0</v>
          </cell>
          <cell r="H141">
            <v>188</v>
          </cell>
          <cell r="I141">
            <v>299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1773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12456</v>
          </cell>
          <cell r="G142">
            <v>0</v>
          </cell>
          <cell r="H142">
            <v>188</v>
          </cell>
          <cell r="I142">
            <v>299</v>
          </cell>
          <cell r="J142">
            <v>0</v>
          </cell>
          <cell r="K142">
            <v>0</v>
          </cell>
          <cell r="L142">
            <v>1</v>
          </cell>
          <cell r="M142">
            <v>1</v>
          </cell>
          <cell r="N142">
            <v>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2456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13601</v>
          </cell>
          <cell r="G143">
            <v>0</v>
          </cell>
          <cell r="H143">
            <v>188</v>
          </cell>
          <cell r="I143">
            <v>299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3601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13303</v>
          </cell>
          <cell r="G144">
            <v>0</v>
          </cell>
          <cell r="H144">
            <v>188</v>
          </cell>
          <cell r="I144">
            <v>299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3303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13140</v>
          </cell>
          <cell r="G145">
            <v>0</v>
          </cell>
          <cell r="H145">
            <v>188</v>
          </cell>
          <cell r="I145">
            <v>299</v>
          </cell>
          <cell r="J145">
            <v>0</v>
          </cell>
          <cell r="K145">
            <v>0</v>
          </cell>
          <cell r="L145">
            <v>1</v>
          </cell>
          <cell r="M145">
            <v>1</v>
          </cell>
          <cell r="N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3140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16080</v>
          </cell>
          <cell r="G146">
            <v>0</v>
          </cell>
          <cell r="H146">
            <v>188</v>
          </cell>
          <cell r="I146">
            <v>299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6080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17009</v>
          </cell>
          <cell r="G147">
            <v>0</v>
          </cell>
          <cell r="H147">
            <v>188</v>
          </cell>
          <cell r="I147">
            <v>299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7009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10258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9266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9266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10258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258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9927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9927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10245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245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9914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9914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10245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245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10245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245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9914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1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9914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20742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10742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9355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9355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10150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1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150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329238</v>
          </cell>
          <cell r="G160">
            <v>0</v>
          </cell>
          <cell r="H160">
            <v>375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112500</v>
          </cell>
          <cell r="V160">
            <v>206738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0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237964</v>
          </cell>
          <cell r="G161">
            <v>0</v>
          </cell>
          <cell r="H161">
            <v>375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112500</v>
          </cell>
          <cell r="V161">
            <v>115464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0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171348</v>
          </cell>
          <cell r="G162">
            <v>0</v>
          </cell>
          <cell r="H162">
            <v>375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112500</v>
          </cell>
          <cell r="V162">
            <v>48848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0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141628</v>
          </cell>
          <cell r="G163">
            <v>0</v>
          </cell>
          <cell r="H163">
            <v>375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10000</v>
          </cell>
          <cell r="U163">
            <v>112500</v>
          </cell>
          <cell r="V163">
            <v>19128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0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325015</v>
          </cell>
          <cell r="G164">
            <v>0</v>
          </cell>
          <cell r="H164">
            <v>375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10000</v>
          </cell>
          <cell r="U164">
            <v>112500</v>
          </cell>
          <cell r="V164">
            <v>202515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0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334915</v>
          </cell>
          <cell r="G165">
            <v>0</v>
          </cell>
          <cell r="H165">
            <v>375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10000</v>
          </cell>
          <cell r="U165">
            <v>112500</v>
          </cell>
          <cell r="V165">
            <v>212415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0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471317</v>
          </cell>
          <cell r="G166">
            <v>0</v>
          </cell>
          <cell r="H166">
            <v>375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2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10000</v>
          </cell>
          <cell r="U166">
            <v>112500</v>
          </cell>
          <cell r="V166">
            <v>348817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0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503706</v>
          </cell>
          <cell r="G167">
            <v>0</v>
          </cell>
          <cell r="H167">
            <v>375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10000</v>
          </cell>
          <cell r="U167">
            <v>112500</v>
          </cell>
          <cell r="V167">
            <v>381206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437238</v>
          </cell>
          <cell r="G168">
            <v>0</v>
          </cell>
          <cell r="H168">
            <v>375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10000</v>
          </cell>
          <cell r="U168">
            <v>112500</v>
          </cell>
          <cell r="V168">
            <v>314738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440100</v>
          </cell>
          <cell r="G169">
            <v>0</v>
          </cell>
          <cell r="H169">
            <v>375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2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10000</v>
          </cell>
          <cell r="U169">
            <v>112500</v>
          </cell>
          <cell r="V169">
            <v>317600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378819</v>
          </cell>
          <cell r="G170">
            <v>0</v>
          </cell>
          <cell r="H170">
            <v>375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2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10000</v>
          </cell>
          <cell r="U170">
            <v>112500</v>
          </cell>
          <cell r="V170">
            <v>256319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0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278367</v>
          </cell>
          <cell r="G171">
            <v>0</v>
          </cell>
          <cell r="H171">
            <v>375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112500</v>
          </cell>
          <cell r="V171">
            <v>155867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284195</v>
          </cell>
          <cell r="G172">
            <v>0</v>
          </cell>
          <cell r="H172">
            <v>188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112500</v>
          </cell>
          <cell r="V172">
            <v>161695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0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205409</v>
          </cell>
          <cell r="G173">
            <v>0</v>
          </cell>
          <cell r="H173">
            <v>188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112500</v>
          </cell>
          <cell r="V173">
            <v>82909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</v>
          </cell>
          <cell r="AB173">
            <v>0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147906</v>
          </cell>
          <cell r="G174">
            <v>0</v>
          </cell>
          <cell r="H174">
            <v>188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112500</v>
          </cell>
          <cell r="V174">
            <v>25406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122252</v>
          </cell>
          <cell r="G175">
            <v>0</v>
          </cell>
          <cell r="H175">
            <v>188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112252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</v>
          </cell>
          <cell r="AB175">
            <v>0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280550</v>
          </cell>
          <cell r="G176">
            <v>0</v>
          </cell>
          <cell r="H176">
            <v>188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112500</v>
          </cell>
          <cell r="V176">
            <v>158050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</v>
          </cell>
          <cell r="AB176">
            <v>0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289095</v>
          </cell>
          <cell r="G177">
            <v>0</v>
          </cell>
          <cell r="H177">
            <v>188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112500</v>
          </cell>
          <cell r="V177">
            <v>166595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406837</v>
          </cell>
          <cell r="G178">
            <v>0</v>
          </cell>
          <cell r="H178">
            <v>188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112500</v>
          </cell>
          <cell r="V178">
            <v>284337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434794</v>
          </cell>
          <cell r="G179">
            <v>0</v>
          </cell>
          <cell r="H179">
            <v>188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112500</v>
          </cell>
          <cell r="V179">
            <v>312294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</v>
          </cell>
          <cell r="AB179">
            <v>0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377420</v>
          </cell>
          <cell r="G180">
            <v>0</v>
          </cell>
          <cell r="H180">
            <v>188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112500</v>
          </cell>
          <cell r="V180">
            <v>254920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</v>
          </cell>
          <cell r="AB180">
            <v>0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379890</v>
          </cell>
          <cell r="G181">
            <v>0</v>
          </cell>
          <cell r="H181">
            <v>188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112500</v>
          </cell>
          <cell r="V181">
            <v>257390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1</v>
          </cell>
          <cell r="AB181">
            <v>0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326993</v>
          </cell>
          <cell r="G182">
            <v>0</v>
          </cell>
          <cell r="H182">
            <v>188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112500</v>
          </cell>
          <cell r="V182">
            <v>204493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240284</v>
          </cell>
          <cell r="G183">
            <v>0</v>
          </cell>
          <cell r="H183">
            <v>188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112500</v>
          </cell>
          <cell r="V183">
            <v>117784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</v>
          </cell>
          <cell r="AB183">
            <v>0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81237</v>
          </cell>
          <cell r="G184">
            <v>0</v>
          </cell>
          <cell r="H184">
            <v>188</v>
          </cell>
          <cell r="I184">
            <v>299</v>
          </cell>
          <cell r="J184">
            <v>0</v>
          </cell>
          <cell r="K184">
            <v>0</v>
          </cell>
          <cell r="L184">
            <v>1</v>
          </cell>
          <cell r="M184">
            <v>1</v>
          </cell>
          <cell r="N184">
            <v>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71237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67360</v>
          </cell>
          <cell r="G185">
            <v>0</v>
          </cell>
          <cell r="H185">
            <v>188</v>
          </cell>
          <cell r="I185">
            <v>299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57360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66237</v>
          </cell>
          <cell r="G186">
            <v>0</v>
          </cell>
          <cell r="H186">
            <v>188</v>
          </cell>
          <cell r="I186">
            <v>299</v>
          </cell>
          <cell r="J186">
            <v>0</v>
          </cell>
          <cell r="K186">
            <v>0</v>
          </cell>
          <cell r="L186">
            <v>1</v>
          </cell>
          <cell r="M186">
            <v>1</v>
          </cell>
          <cell r="N186">
            <v>2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56237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54518</v>
          </cell>
          <cell r="G187">
            <v>0</v>
          </cell>
          <cell r="H187">
            <v>188</v>
          </cell>
          <cell r="I187">
            <v>299</v>
          </cell>
          <cell r="J187">
            <v>0</v>
          </cell>
          <cell r="K187">
            <v>0</v>
          </cell>
          <cell r="L187">
            <v>1</v>
          </cell>
          <cell r="M187">
            <v>1</v>
          </cell>
          <cell r="N187">
            <v>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44518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45939</v>
          </cell>
          <cell r="G188">
            <v>0</v>
          </cell>
          <cell r="H188">
            <v>188</v>
          </cell>
          <cell r="I188">
            <v>299</v>
          </cell>
          <cell r="J188">
            <v>0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35939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28188</v>
          </cell>
          <cell r="G189">
            <v>0</v>
          </cell>
          <cell r="H189">
            <v>188</v>
          </cell>
          <cell r="I189">
            <v>299</v>
          </cell>
          <cell r="J189">
            <v>0</v>
          </cell>
          <cell r="K189">
            <v>0</v>
          </cell>
          <cell r="L189">
            <v>1</v>
          </cell>
          <cell r="M189">
            <v>1</v>
          </cell>
          <cell r="N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18188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25372</v>
          </cell>
          <cell r="G190">
            <v>0</v>
          </cell>
          <cell r="H190">
            <v>188</v>
          </cell>
          <cell r="I190">
            <v>299</v>
          </cell>
          <cell r="J190">
            <v>0</v>
          </cell>
          <cell r="K190">
            <v>0</v>
          </cell>
          <cell r="L190">
            <v>1</v>
          </cell>
          <cell r="M190">
            <v>1</v>
          </cell>
          <cell r="N190">
            <v>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15372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10980</v>
          </cell>
          <cell r="G191">
            <v>0</v>
          </cell>
          <cell r="H191">
            <v>188</v>
          </cell>
          <cell r="I191">
            <v>299</v>
          </cell>
          <cell r="J191">
            <v>0</v>
          </cell>
          <cell r="K191">
            <v>0</v>
          </cell>
          <cell r="L191">
            <v>1</v>
          </cell>
          <cell r="M191">
            <v>1</v>
          </cell>
          <cell r="N191">
            <v>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980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6118</v>
          </cell>
          <cell r="G192">
            <v>0</v>
          </cell>
          <cell r="H192">
            <v>188</v>
          </cell>
          <cell r="I192">
            <v>299</v>
          </cell>
          <cell r="J192">
            <v>0</v>
          </cell>
          <cell r="K192">
            <v>0</v>
          </cell>
          <cell r="L192">
            <v>1</v>
          </cell>
          <cell r="M192">
            <v>1</v>
          </cell>
          <cell r="N192">
            <v>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6118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10116</v>
          </cell>
          <cell r="G193">
            <v>0</v>
          </cell>
          <cell r="H193">
            <v>188</v>
          </cell>
          <cell r="I193">
            <v>299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116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52411</v>
          </cell>
          <cell r="G194">
            <v>0</v>
          </cell>
          <cell r="H194">
            <v>188</v>
          </cell>
          <cell r="I194">
            <v>299</v>
          </cell>
          <cell r="J194">
            <v>0</v>
          </cell>
          <cell r="K194">
            <v>0</v>
          </cell>
          <cell r="L194">
            <v>1</v>
          </cell>
          <cell r="M194">
            <v>1</v>
          </cell>
          <cell r="N194">
            <v>2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42411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77576</v>
          </cell>
          <cell r="G195">
            <v>0</v>
          </cell>
          <cell r="H195">
            <v>188</v>
          </cell>
          <cell r="I195">
            <v>299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67576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37769</v>
          </cell>
          <cell r="G196">
            <v>0</v>
          </cell>
          <cell r="H196">
            <v>188</v>
          </cell>
          <cell r="I196">
            <v>488</v>
          </cell>
          <cell r="J196">
            <v>0</v>
          </cell>
          <cell r="K196">
            <v>0</v>
          </cell>
          <cell r="L196">
            <v>0</v>
          </cell>
          <cell r="M196">
            <v>2</v>
          </cell>
          <cell r="N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27769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0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34114</v>
          </cell>
          <cell r="G197">
            <v>0</v>
          </cell>
          <cell r="H197">
            <v>188</v>
          </cell>
          <cell r="I197">
            <v>488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24114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0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36728</v>
          </cell>
          <cell r="G198">
            <v>0</v>
          </cell>
          <cell r="H198">
            <v>188</v>
          </cell>
          <cell r="I198">
            <v>488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26728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0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34500</v>
          </cell>
          <cell r="G199">
            <v>0</v>
          </cell>
          <cell r="H199">
            <v>188</v>
          </cell>
          <cell r="I199">
            <v>488</v>
          </cell>
          <cell r="J199">
            <v>0</v>
          </cell>
          <cell r="K199">
            <v>0</v>
          </cell>
          <cell r="L199">
            <v>0</v>
          </cell>
          <cell r="M199">
            <v>2</v>
          </cell>
          <cell r="N199">
            <v>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24500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0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19271</v>
          </cell>
          <cell r="G200">
            <v>0</v>
          </cell>
          <cell r="H200">
            <v>188</v>
          </cell>
          <cell r="I200">
            <v>488</v>
          </cell>
          <cell r="J200">
            <v>0</v>
          </cell>
          <cell r="K200">
            <v>0</v>
          </cell>
          <cell r="L200">
            <v>0</v>
          </cell>
          <cell r="M200">
            <v>2</v>
          </cell>
          <cell r="N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9271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3554</v>
          </cell>
          <cell r="G201">
            <v>0</v>
          </cell>
          <cell r="H201">
            <v>188</v>
          </cell>
          <cell r="I201">
            <v>488</v>
          </cell>
          <cell r="J201">
            <v>0</v>
          </cell>
          <cell r="K201">
            <v>0</v>
          </cell>
          <cell r="L201">
            <v>0</v>
          </cell>
          <cell r="M201">
            <v>2</v>
          </cell>
          <cell r="N201">
            <v>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3554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7539</v>
          </cell>
          <cell r="G202">
            <v>0</v>
          </cell>
          <cell r="H202">
            <v>188</v>
          </cell>
          <cell r="I202">
            <v>488</v>
          </cell>
          <cell r="J202">
            <v>0</v>
          </cell>
          <cell r="K202">
            <v>0</v>
          </cell>
          <cell r="L202">
            <v>0</v>
          </cell>
          <cell r="M202">
            <v>2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7539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1746</v>
          </cell>
          <cell r="G203">
            <v>0</v>
          </cell>
          <cell r="H203">
            <v>188</v>
          </cell>
          <cell r="I203">
            <v>488</v>
          </cell>
          <cell r="J203">
            <v>0</v>
          </cell>
          <cell r="K203">
            <v>0</v>
          </cell>
          <cell r="L203">
            <v>0</v>
          </cell>
          <cell r="M203">
            <v>2</v>
          </cell>
          <cell r="N203">
            <v>2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1746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4100</v>
          </cell>
          <cell r="G204">
            <v>0</v>
          </cell>
          <cell r="H204">
            <v>188</v>
          </cell>
          <cell r="I204">
            <v>488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4100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21896</v>
          </cell>
          <cell r="G205">
            <v>0</v>
          </cell>
          <cell r="H205">
            <v>188</v>
          </cell>
          <cell r="I205">
            <v>488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2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11896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0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35068</v>
          </cell>
          <cell r="G206">
            <v>0</v>
          </cell>
          <cell r="H206">
            <v>188</v>
          </cell>
          <cell r="I206">
            <v>488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25068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0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37368</v>
          </cell>
          <cell r="G207">
            <v>0</v>
          </cell>
          <cell r="H207">
            <v>188</v>
          </cell>
          <cell r="I207">
            <v>488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27368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0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68245</v>
          </cell>
          <cell r="G208">
            <v>0</v>
          </cell>
          <cell r="H208">
            <v>375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58245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0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61640</v>
          </cell>
          <cell r="G209">
            <v>0</v>
          </cell>
          <cell r="H209">
            <v>375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51640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66364</v>
          </cell>
          <cell r="G210">
            <v>0</v>
          </cell>
          <cell r="H210">
            <v>375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56364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62339</v>
          </cell>
          <cell r="G211">
            <v>0</v>
          </cell>
          <cell r="H211">
            <v>375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52339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34821</v>
          </cell>
          <cell r="G212">
            <v>0</v>
          </cell>
          <cell r="H212">
            <v>375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24821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0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6421</v>
          </cell>
          <cell r="G213">
            <v>0</v>
          </cell>
          <cell r="H213">
            <v>375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6421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13622</v>
          </cell>
          <cell r="G214">
            <v>0</v>
          </cell>
          <cell r="H214">
            <v>375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3622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3155</v>
          </cell>
          <cell r="G215">
            <v>0</v>
          </cell>
          <cell r="H215">
            <v>375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3155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0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7408</v>
          </cell>
          <cell r="G216">
            <v>0</v>
          </cell>
          <cell r="H216">
            <v>375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7408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0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39565</v>
          </cell>
          <cell r="G217">
            <v>0</v>
          </cell>
          <cell r="H217">
            <v>375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29565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0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63366</v>
          </cell>
          <cell r="G218">
            <v>0</v>
          </cell>
          <cell r="H218">
            <v>375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53366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0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67521</v>
          </cell>
          <cell r="G219">
            <v>0</v>
          </cell>
          <cell r="H219">
            <v>375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57521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17073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7073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15421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5421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17073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1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7073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24540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14540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23263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10000</v>
          </cell>
          <cell r="U224">
            <v>13263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18645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1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10000</v>
          </cell>
          <cell r="U225">
            <v>8645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14083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1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10000</v>
          </cell>
          <cell r="U226">
            <v>4083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13896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10000</v>
          </cell>
          <cell r="U227">
            <v>3896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16250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1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6250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18703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8703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16347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6347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16892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6892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10210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210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9222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9222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10210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210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14676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4676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13912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3912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11150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1150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8422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1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8422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8310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1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8310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9718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9718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11185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1185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9776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9776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10102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102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FT1L</v>
          </cell>
          <cell r="E244">
            <v>1</v>
          </cell>
          <cell r="F244">
            <v>1862163</v>
          </cell>
          <cell r="G244">
            <v>0</v>
          </cell>
          <cell r="H244">
            <v>0</v>
          </cell>
          <cell r="I244">
            <v>226410</v>
          </cell>
          <cell r="J244">
            <v>0</v>
          </cell>
          <cell r="K244">
            <v>0</v>
          </cell>
          <cell r="L244">
            <v>0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112500</v>
          </cell>
          <cell r="V244">
            <v>477500</v>
          </cell>
          <cell r="W244">
            <v>1262163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FT1L</v>
          </cell>
          <cell r="E245">
            <v>1</v>
          </cell>
          <cell r="F245">
            <v>1720005</v>
          </cell>
          <cell r="G245">
            <v>0</v>
          </cell>
          <cell r="H245">
            <v>0</v>
          </cell>
          <cell r="I245">
            <v>226410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112500</v>
          </cell>
          <cell r="V245">
            <v>477500</v>
          </cell>
          <cell r="W245">
            <v>1120005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FT1L</v>
          </cell>
          <cell r="E246">
            <v>1</v>
          </cell>
          <cell r="F246">
            <v>1758950</v>
          </cell>
          <cell r="G246">
            <v>0</v>
          </cell>
          <cell r="H246">
            <v>0</v>
          </cell>
          <cell r="I246">
            <v>226410</v>
          </cell>
          <cell r="J246">
            <v>0</v>
          </cell>
          <cell r="K246">
            <v>0</v>
          </cell>
          <cell r="L246">
            <v>0</v>
          </cell>
          <cell r="M246">
            <v>3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112500</v>
          </cell>
          <cell r="V246">
            <v>477500</v>
          </cell>
          <cell r="W246">
            <v>1158950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FT1L</v>
          </cell>
          <cell r="E247">
            <v>1</v>
          </cell>
          <cell r="F247">
            <v>1358472</v>
          </cell>
          <cell r="G247">
            <v>0</v>
          </cell>
          <cell r="H247">
            <v>0</v>
          </cell>
          <cell r="I247">
            <v>226410</v>
          </cell>
          <cell r="J247">
            <v>0</v>
          </cell>
          <cell r="K247">
            <v>0</v>
          </cell>
          <cell r="L247">
            <v>0</v>
          </cell>
          <cell r="M247">
            <v>3</v>
          </cell>
          <cell r="N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112500</v>
          </cell>
          <cell r="V247">
            <v>477500</v>
          </cell>
          <cell r="W247">
            <v>758472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FT1L</v>
          </cell>
          <cell r="E248">
            <v>1</v>
          </cell>
          <cell r="F248">
            <v>1473530</v>
          </cell>
          <cell r="G248">
            <v>0</v>
          </cell>
          <cell r="H248">
            <v>0</v>
          </cell>
          <cell r="I248">
            <v>226410</v>
          </cell>
          <cell r="J248">
            <v>0</v>
          </cell>
          <cell r="K248">
            <v>0</v>
          </cell>
          <cell r="L248">
            <v>0</v>
          </cell>
          <cell r="M248">
            <v>3</v>
          </cell>
          <cell r="N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112500</v>
          </cell>
          <cell r="V248">
            <v>477500</v>
          </cell>
          <cell r="W248">
            <v>873530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FT1L</v>
          </cell>
          <cell r="E249">
            <v>1</v>
          </cell>
          <cell r="F249">
            <v>1231166</v>
          </cell>
          <cell r="G249">
            <v>0</v>
          </cell>
          <cell r="H249">
            <v>0</v>
          </cell>
          <cell r="I249">
            <v>226410</v>
          </cell>
          <cell r="J249">
            <v>0</v>
          </cell>
          <cell r="K249">
            <v>0</v>
          </cell>
          <cell r="L249">
            <v>0</v>
          </cell>
          <cell r="M249">
            <v>3</v>
          </cell>
          <cell r="N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112500</v>
          </cell>
          <cell r="V249">
            <v>477500</v>
          </cell>
          <cell r="W249">
            <v>631166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FT1L</v>
          </cell>
          <cell r="E250">
            <v>1</v>
          </cell>
          <cell r="F250">
            <v>1447811</v>
          </cell>
          <cell r="G250">
            <v>0</v>
          </cell>
          <cell r="H250">
            <v>0</v>
          </cell>
          <cell r="I250">
            <v>226410</v>
          </cell>
          <cell r="J250">
            <v>0</v>
          </cell>
          <cell r="K250">
            <v>0</v>
          </cell>
          <cell r="L250">
            <v>0</v>
          </cell>
          <cell r="M250">
            <v>3</v>
          </cell>
          <cell r="N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112500</v>
          </cell>
          <cell r="V250">
            <v>477500</v>
          </cell>
          <cell r="W250">
            <v>847811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FT1L</v>
          </cell>
          <cell r="E251">
            <v>1</v>
          </cell>
          <cell r="F251">
            <v>1640967</v>
          </cell>
          <cell r="G251">
            <v>0</v>
          </cell>
          <cell r="H251">
            <v>0</v>
          </cell>
          <cell r="I251">
            <v>226410</v>
          </cell>
          <cell r="J251">
            <v>0</v>
          </cell>
          <cell r="K251">
            <v>0</v>
          </cell>
          <cell r="L251">
            <v>0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112500</v>
          </cell>
          <cell r="V251">
            <v>477500</v>
          </cell>
          <cell r="W251">
            <v>1040967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FT1L</v>
          </cell>
          <cell r="E252">
            <v>1</v>
          </cell>
          <cell r="F252">
            <v>2027722</v>
          </cell>
          <cell r="G252">
            <v>0</v>
          </cell>
          <cell r="H252">
            <v>0</v>
          </cell>
          <cell r="I252">
            <v>226410</v>
          </cell>
          <cell r="J252">
            <v>0</v>
          </cell>
          <cell r="K252">
            <v>0</v>
          </cell>
          <cell r="L252">
            <v>0</v>
          </cell>
          <cell r="M252">
            <v>3</v>
          </cell>
          <cell r="N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112500</v>
          </cell>
          <cell r="V252">
            <v>477500</v>
          </cell>
          <cell r="W252">
            <v>1427722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FT1L</v>
          </cell>
          <cell r="E253">
            <v>1</v>
          </cell>
          <cell r="F253">
            <v>1170012</v>
          </cell>
          <cell r="G253">
            <v>0</v>
          </cell>
          <cell r="H253">
            <v>0</v>
          </cell>
          <cell r="I253">
            <v>226410</v>
          </cell>
          <cell r="J253">
            <v>0</v>
          </cell>
          <cell r="K253">
            <v>0</v>
          </cell>
          <cell r="L253">
            <v>0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112500</v>
          </cell>
          <cell r="V253">
            <v>477500</v>
          </cell>
          <cell r="W253">
            <v>570012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FT1L</v>
          </cell>
          <cell r="E254">
            <v>1</v>
          </cell>
          <cell r="F254">
            <v>1547705</v>
          </cell>
          <cell r="G254">
            <v>0</v>
          </cell>
          <cell r="H254">
            <v>0</v>
          </cell>
          <cell r="I254">
            <v>226410</v>
          </cell>
          <cell r="J254">
            <v>0</v>
          </cell>
          <cell r="K254">
            <v>0</v>
          </cell>
          <cell r="L254">
            <v>0</v>
          </cell>
          <cell r="M254">
            <v>3</v>
          </cell>
          <cell r="N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112500</v>
          </cell>
          <cell r="V254">
            <v>477500</v>
          </cell>
          <cell r="W254">
            <v>947705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FT1L</v>
          </cell>
          <cell r="E255">
            <v>1</v>
          </cell>
          <cell r="F255">
            <v>1601199</v>
          </cell>
          <cell r="G255">
            <v>0</v>
          </cell>
          <cell r="H255">
            <v>0</v>
          </cell>
          <cell r="I255">
            <v>226410</v>
          </cell>
          <cell r="J255">
            <v>0</v>
          </cell>
          <cell r="K255">
            <v>0</v>
          </cell>
          <cell r="L255">
            <v>0</v>
          </cell>
          <cell r="M255">
            <v>3</v>
          </cell>
          <cell r="N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112500</v>
          </cell>
          <cell r="V255">
            <v>477500</v>
          </cell>
          <cell r="W255">
            <v>1001199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FT2C</v>
          </cell>
          <cell r="E256">
            <v>1</v>
          </cell>
          <cell r="F256">
            <v>12060</v>
          </cell>
          <cell r="G256">
            <v>0</v>
          </cell>
          <cell r="H256">
            <v>567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12060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FT2C</v>
          </cell>
          <cell r="E257">
            <v>1</v>
          </cell>
          <cell r="F257">
            <v>7094</v>
          </cell>
          <cell r="G257">
            <v>0</v>
          </cell>
          <cell r="H257">
            <v>567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7094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FT2C</v>
          </cell>
          <cell r="E258">
            <v>1</v>
          </cell>
          <cell r="F258">
            <v>13968</v>
          </cell>
          <cell r="G258">
            <v>0</v>
          </cell>
          <cell r="H258">
            <v>567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13968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FT2C</v>
          </cell>
          <cell r="E259">
            <v>1</v>
          </cell>
          <cell r="F259">
            <v>14189</v>
          </cell>
          <cell r="G259">
            <v>0</v>
          </cell>
          <cell r="H259">
            <v>567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14189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FT2C</v>
          </cell>
          <cell r="E260">
            <v>1</v>
          </cell>
          <cell r="F260">
            <v>13798</v>
          </cell>
          <cell r="G260">
            <v>0</v>
          </cell>
          <cell r="H260">
            <v>567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13798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FT2C</v>
          </cell>
          <cell r="E261">
            <v>1</v>
          </cell>
          <cell r="F261">
            <v>4218</v>
          </cell>
          <cell r="G261">
            <v>0</v>
          </cell>
          <cell r="H261">
            <v>567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4218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FT2C</v>
          </cell>
          <cell r="E262">
            <v>1</v>
          </cell>
          <cell r="F262">
            <v>7352</v>
          </cell>
          <cell r="G262">
            <v>0</v>
          </cell>
          <cell r="H262">
            <v>567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FT2C</v>
          </cell>
          <cell r="E263">
            <v>1</v>
          </cell>
          <cell r="F263">
            <v>8532</v>
          </cell>
          <cell r="G263">
            <v>0</v>
          </cell>
          <cell r="H263">
            <v>567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8532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FT2C</v>
          </cell>
          <cell r="E264">
            <v>1</v>
          </cell>
          <cell r="F264">
            <v>10067</v>
          </cell>
          <cell r="G264">
            <v>0</v>
          </cell>
          <cell r="H264">
            <v>567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10067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FT2C</v>
          </cell>
          <cell r="E265">
            <v>1</v>
          </cell>
          <cell r="F265">
            <v>14782</v>
          </cell>
          <cell r="G265">
            <v>0</v>
          </cell>
          <cell r="H265">
            <v>567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14782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FT2C</v>
          </cell>
          <cell r="E266">
            <v>1</v>
          </cell>
          <cell r="F266">
            <v>17814</v>
          </cell>
          <cell r="G266">
            <v>0</v>
          </cell>
          <cell r="H266">
            <v>567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17814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FT2C</v>
          </cell>
          <cell r="E267">
            <v>1</v>
          </cell>
          <cell r="F267">
            <v>16151</v>
          </cell>
          <cell r="G267">
            <v>0</v>
          </cell>
          <cell r="H267">
            <v>567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16151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MT  </v>
          </cell>
          <cell r="E268">
            <v>1</v>
          </cell>
          <cell r="F268">
            <v>2206</v>
          </cell>
          <cell r="G268">
            <v>0</v>
          </cell>
          <cell r="H268">
            <v>188</v>
          </cell>
          <cell r="I268">
            <v>244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2206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</v>
          </cell>
          <cell r="AB268">
            <v>250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MT  </v>
          </cell>
          <cell r="E269">
            <v>1</v>
          </cell>
          <cell r="F269">
            <v>3248</v>
          </cell>
          <cell r="G269">
            <v>0</v>
          </cell>
          <cell r="H269">
            <v>188</v>
          </cell>
          <cell r="I269">
            <v>244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3248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</v>
          </cell>
          <cell r="AB269">
            <v>250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MT  </v>
          </cell>
          <cell r="E270">
            <v>1</v>
          </cell>
          <cell r="F270">
            <v>3664</v>
          </cell>
          <cell r="G270">
            <v>0</v>
          </cell>
          <cell r="H270">
            <v>188</v>
          </cell>
          <cell r="I270">
            <v>244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3664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</v>
          </cell>
          <cell r="AB270">
            <v>250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MT  </v>
          </cell>
          <cell r="E271">
            <v>1</v>
          </cell>
          <cell r="F271">
            <v>1789</v>
          </cell>
          <cell r="G271">
            <v>0</v>
          </cell>
          <cell r="H271">
            <v>188</v>
          </cell>
          <cell r="I271">
            <v>244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1789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</v>
          </cell>
          <cell r="AB271">
            <v>250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MT  </v>
          </cell>
          <cell r="E272">
            <v>1</v>
          </cell>
          <cell r="F272">
            <v>1014</v>
          </cell>
          <cell r="G272">
            <v>0</v>
          </cell>
          <cell r="H272">
            <v>188</v>
          </cell>
          <cell r="I272">
            <v>244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1014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250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MT  </v>
          </cell>
          <cell r="E273">
            <v>1</v>
          </cell>
          <cell r="F273">
            <v>1592</v>
          </cell>
          <cell r="G273">
            <v>0</v>
          </cell>
          <cell r="H273">
            <v>188</v>
          </cell>
          <cell r="I273">
            <v>244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1592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250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MT  </v>
          </cell>
          <cell r="E274">
            <v>1</v>
          </cell>
          <cell r="F274">
            <v>856</v>
          </cell>
          <cell r="G274">
            <v>0</v>
          </cell>
          <cell r="H274">
            <v>188</v>
          </cell>
          <cell r="I274">
            <v>244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856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250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MT  </v>
          </cell>
          <cell r="E275">
            <v>1</v>
          </cell>
          <cell r="F275">
            <v>865</v>
          </cell>
          <cell r="G275">
            <v>0</v>
          </cell>
          <cell r="H275">
            <v>188</v>
          </cell>
          <cell r="I275">
            <v>244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865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</v>
          </cell>
          <cell r="AB275">
            <v>250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MT  </v>
          </cell>
          <cell r="E276">
            <v>1</v>
          </cell>
          <cell r="F276">
            <v>930</v>
          </cell>
          <cell r="G276">
            <v>0</v>
          </cell>
          <cell r="H276">
            <v>188</v>
          </cell>
          <cell r="I276">
            <v>244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930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250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MT  </v>
          </cell>
          <cell r="E277">
            <v>1</v>
          </cell>
          <cell r="F277">
            <v>1602</v>
          </cell>
          <cell r="G277">
            <v>0</v>
          </cell>
          <cell r="H277">
            <v>188</v>
          </cell>
          <cell r="I277">
            <v>244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1602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</v>
          </cell>
          <cell r="AB277">
            <v>250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MT  </v>
          </cell>
          <cell r="E278">
            <v>1</v>
          </cell>
          <cell r="F278">
            <v>1673</v>
          </cell>
          <cell r="G278">
            <v>0</v>
          </cell>
          <cell r="H278">
            <v>188</v>
          </cell>
          <cell r="I278">
            <v>244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1673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1</v>
          </cell>
          <cell r="AB278">
            <v>250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MT  </v>
          </cell>
          <cell r="E279">
            <v>1</v>
          </cell>
          <cell r="F279">
            <v>3454</v>
          </cell>
          <cell r="G279">
            <v>0</v>
          </cell>
          <cell r="H279">
            <v>188</v>
          </cell>
          <cell r="I279">
            <v>244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3454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</v>
          </cell>
          <cell r="AB279">
            <v>250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  </v>
          </cell>
          <cell r="E280">
            <v>118</v>
          </cell>
          <cell r="F280">
            <v>2898302</v>
          </cell>
          <cell r="G280">
            <v>0</v>
          </cell>
          <cell r="H280">
            <v>39000</v>
          </cell>
          <cell r="I280">
            <v>26645</v>
          </cell>
          <cell r="J280">
            <v>1</v>
          </cell>
          <cell r="K280">
            <v>0</v>
          </cell>
          <cell r="L280">
            <v>50</v>
          </cell>
          <cell r="M280">
            <v>85</v>
          </cell>
          <cell r="N280">
            <v>137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1233513</v>
          </cell>
          <cell r="U280">
            <v>958184</v>
          </cell>
          <cell r="V280">
            <v>703523</v>
          </cell>
          <cell r="W280">
            <v>3082</v>
          </cell>
          <cell r="X280">
            <v>0</v>
          </cell>
          <cell r="Y280">
            <v>0</v>
          </cell>
          <cell r="Z280">
            <v>90</v>
          </cell>
          <cell r="AA280">
            <v>28</v>
          </cell>
          <cell r="AB280">
            <v>37772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  </v>
          </cell>
          <cell r="E281">
            <v>118</v>
          </cell>
          <cell r="F281">
            <v>2331590</v>
          </cell>
          <cell r="G281">
            <v>0</v>
          </cell>
          <cell r="H281">
            <v>39000</v>
          </cell>
          <cell r="I281">
            <v>26645</v>
          </cell>
          <cell r="J281">
            <v>1</v>
          </cell>
          <cell r="K281">
            <v>0</v>
          </cell>
          <cell r="L281">
            <v>50</v>
          </cell>
          <cell r="M281">
            <v>85</v>
          </cell>
          <cell r="N281">
            <v>137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1106049</v>
          </cell>
          <cell r="U281">
            <v>745045</v>
          </cell>
          <cell r="V281">
            <v>479141</v>
          </cell>
          <cell r="W281">
            <v>1355</v>
          </cell>
          <cell r="X281">
            <v>0</v>
          </cell>
          <cell r="Y281">
            <v>0</v>
          </cell>
          <cell r="Z281">
            <v>90</v>
          </cell>
          <cell r="AA281">
            <v>28</v>
          </cell>
          <cell r="AB281">
            <v>37772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  </v>
          </cell>
          <cell r="E282">
            <v>118</v>
          </cell>
          <cell r="F282">
            <v>2377646</v>
          </cell>
          <cell r="G282">
            <v>0</v>
          </cell>
          <cell r="H282">
            <v>39000</v>
          </cell>
          <cell r="I282">
            <v>26645</v>
          </cell>
          <cell r="J282">
            <v>1</v>
          </cell>
          <cell r="K282">
            <v>0</v>
          </cell>
          <cell r="L282">
            <v>50</v>
          </cell>
          <cell r="M282">
            <v>85</v>
          </cell>
          <cell r="N282">
            <v>137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1116744</v>
          </cell>
          <cell r="U282">
            <v>762398</v>
          </cell>
          <cell r="V282">
            <v>497377</v>
          </cell>
          <cell r="W282">
            <v>1127</v>
          </cell>
          <cell r="X282">
            <v>0</v>
          </cell>
          <cell r="Y282">
            <v>0</v>
          </cell>
          <cell r="Z282">
            <v>90</v>
          </cell>
          <cell r="AA282">
            <v>28</v>
          </cell>
          <cell r="AB282">
            <v>37772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  </v>
          </cell>
          <cell r="E283">
            <v>118</v>
          </cell>
          <cell r="F283">
            <v>2087797</v>
          </cell>
          <cell r="G283">
            <v>0</v>
          </cell>
          <cell r="H283">
            <v>39000</v>
          </cell>
          <cell r="I283">
            <v>26645</v>
          </cell>
          <cell r="J283">
            <v>1</v>
          </cell>
          <cell r="K283">
            <v>0</v>
          </cell>
          <cell r="L283">
            <v>50</v>
          </cell>
          <cell r="M283">
            <v>85</v>
          </cell>
          <cell r="N283">
            <v>137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1048466</v>
          </cell>
          <cell r="U283">
            <v>653107</v>
          </cell>
          <cell r="V283">
            <v>382607</v>
          </cell>
          <cell r="W283">
            <v>3617</v>
          </cell>
          <cell r="X283">
            <v>0</v>
          </cell>
          <cell r="Y283">
            <v>0</v>
          </cell>
          <cell r="Z283">
            <v>90</v>
          </cell>
          <cell r="AA283">
            <v>28</v>
          </cell>
          <cell r="AB283">
            <v>37772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  </v>
          </cell>
          <cell r="E284">
            <v>118</v>
          </cell>
          <cell r="F284">
            <v>2062316</v>
          </cell>
          <cell r="G284">
            <v>0</v>
          </cell>
          <cell r="H284">
            <v>39000</v>
          </cell>
          <cell r="I284">
            <v>26645</v>
          </cell>
          <cell r="J284">
            <v>1</v>
          </cell>
          <cell r="K284">
            <v>0</v>
          </cell>
          <cell r="L284">
            <v>50</v>
          </cell>
          <cell r="M284">
            <v>85</v>
          </cell>
          <cell r="N284">
            <v>137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1042355</v>
          </cell>
          <cell r="U284">
            <v>643490</v>
          </cell>
          <cell r="V284">
            <v>372517</v>
          </cell>
          <cell r="W284">
            <v>3954</v>
          </cell>
          <cell r="X284">
            <v>0</v>
          </cell>
          <cell r="Y284">
            <v>0</v>
          </cell>
          <cell r="Z284">
            <v>90</v>
          </cell>
          <cell r="AA284">
            <v>28</v>
          </cell>
          <cell r="AB284">
            <v>37772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  </v>
          </cell>
          <cell r="E285">
            <v>118</v>
          </cell>
          <cell r="F285">
            <v>2154307</v>
          </cell>
          <cell r="G285">
            <v>0</v>
          </cell>
          <cell r="H285">
            <v>39000</v>
          </cell>
          <cell r="I285">
            <v>26645</v>
          </cell>
          <cell r="J285">
            <v>1</v>
          </cell>
          <cell r="K285">
            <v>0</v>
          </cell>
          <cell r="L285">
            <v>50</v>
          </cell>
          <cell r="M285">
            <v>85</v>
          </cell>
          <cell r="N285">
            <v>137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1064336</v>
          </cell>
          <cell r="U285">
            <v>678202</v>
          </cell>
          <cell r="V285">
            <v>408943</v>
          </cell>
          <cell r="W285">
            <v>2826</v>
          </cell>
          <cell r="X285">
            <v>0</v>
          </cell>
          <cell r="Y285">
            <v>0</v>
          </cell>
          <cell r="Z285">
            <v>90</v>
          </cell>
          <cell r="AA285">
            <v>28</v>
          </cell>
          <cell r="AB285">
            <v>37772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  </v>
          </cell>
          <cell r="E286">
            <v>118</v>
          </cell>
          <cell r="F286">
            <v>2083296</v>
          </cell>
          <cell r="G286">
            <v>0</v>
          </cell>
          <cell r="H286">
            <v>39000</v>
          </cell>
          <cell r="I286">
            <v>26645</v>
          </cell>
          <cell r="J286">
            <v>1</v>
          </cell>
          <cell r="K286">
            <v>0</v>
          </cell>
          <cell r="L286">
            <v>50</v>
          </cell>
          <cell r="M286">
            <v>85</v>
          </cell>
          <cell r="N286">
            <v>137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1047388</v>
          </cell>
          <cell r="U286">
            <v>651408</v>
          </cell>
          <cell r="V286">
            <v>380825</v>
          </cell>
          <cell r="W286">
            <v>3675</v>
          </cell>
          <cell r="X286">
            <v>0</v>
          </cell>
          <cell r="Y286">
            <v>0</v>
          </cell>
          <cell r="Z286">
            <v>90</v>
          </cell>
          <cell r="AA286">
            <v>28</v>
          </cell>
          <cell r="AB286">
            <v>37772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  </v>
          </cell>
          <cell r="E287">
            <v>118</v>
          </cell>
          <cell r="F287">
            <v>2234045</v>
          </cell>
          <cell r="G287">
            <v>0</v>
          </cell>
          <cell r="H287">
            <v>39000</v>
          </cell>
          <cell r="I287">
            <v>26645</v>
          </cell>
          <cell r="J287">
            <v>1</v>
          </cell>
          <cell r="K287">
            <v>0</v>
          </cell>
          <cell r="L287">
            <v>50</v>
          </cell>
          <cell r="M287">
            <v>85</v>
          </cell>
          <cell r="N287">
            <v>137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1083204</v>
          </cell>
          <cell r="U287">
            <v>708276</v>
          </cell>
          <cell r="V287">
            <v>440517</v>
          </cell>
          <cell r="W287">
            <v>2048</v>
          </cell>
          <cell r="X287">
            <v>0</v>
          </cell>
          <cell r="Y287">
            <v>0</v>
          </cell>
          <cell r="Z287">
            <v>90</v>
          </cell>
          <cell r="AA287">
            <v>28</v>
          </cell>
          <cell r="AB287">
            <v>37772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  </v>
          </cell>
          <cell r="E288">
            <v>118</v>
          </cell>
          <cell r="F288">
            <v>2198842</v>
          </cell>
          <cell r="G288">
            <v>0</v>
          </cell>
          <cell r="H288">
            <v>39000</v>
          </cell>
          <cell r="I288">
            <v>26645</v>
          </cell>
          <cell r="J288">
            <v>1</v>
          </cell>
          <cell r="K288">
            <v>0</v>
          </cell>
          <cell r="L288">
            <v>50</v>
          </cell>
          <cell r="M288">
            <v>85</v>
          </cell>
          <cell r="N288">
            <v>137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1074895</v>
          </cell>
          <cell r="U288">
            <v>695000</v>
          </cell>
          <cell r="V288">
            <v>426578</v>
          </cell>
          <cell r="W288">
            <v>2369</v>
          </cell>
          <cell r="X288">
            <v>0</v>
          </cell>
          <cell r="Y288">
            <v>0</v>
          </cell>
          <cell r="Z288">
            <v>90</v>
          </cell>
          <cell r="AA288">
            <v>28</v>
          </cell>
          <cell r="AB288">
            <v>37772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  </v>
          </cell>
          <cell r="E289">
            <v>118</v>
          </cell>
          <cell r="F289">
            <v>2420463</v>
          </cell>
          <cell r="G289">
            <v>0</v>
          </cell>
          <cell r="H289">
            <v>39000</v>
          </cell>
          <cell r="I289">
            <v>26645</v>
          </cell>
          <cell r="J289">
            <v>1</v>
          </cell>
          <cell r="K289">
            <v>0</v>
          </cell>
          <cell r="L289">
            <v>50</v>
          </cell>
          <cell r="M289">
            <v>85</v>
          </cell>
          <cell r="N289">
            <v>137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1126634</v>
          </cell>
          <cell r="U289">
            <v>778526</v>
          </cell>
          <cell r="V289">
            <v>514331</v>
          </cell>
          <cell r="W289">
            <v>972</v>
          </cell>
          <cell r="X289">
            <v>0</v>
          </cell>
          <cell r="Y289">
            <v>0</v>
          </cell>
          <cell r="Z289">
            <v>90</v>
          </cell>
          <cell r="AA289">
            <v>28</v>
          </cell>
          <cell r="AB289">
            <v>37772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  </v>
          </cell>
          <cell r="E290">
            <v>118</v>
          </cell>
          <cell r="F290">
            <v>2354591</v>
          </cell>
          <cell r="G290">
            <v>0</v>
          </cell>
          <cell r="H290">
            <v>39000</v>
          </cell>
          <cell r="I290">
            <v>26645</v>
          </cell>
          <cell r="J290">
            <v>1</v>
          </cell>
          <cell r="K290">
            <v>0</v>
          </cell>
          <cell r="L290">
            <v>50</v>
          </cell>
          <cell r="M290">
            <v>85</v>
          </cell>
          <cell r="N290">
            <v>137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1111397</v>
          </cell>
          <cell r="U290">
            <v>753712</v>
          </cell>
          <cell r="V290">
            <v>488249</v>
          </cell>
          <cell r="W290">
            <v>1233</v>
          </cell>
          <cell r="X290">
            <v>0</v>
          </cell>
          <cell r="Y290">
            <v>0</v>
          </cell>
          <cell r="Z290">
            <v>90</v>
          </cell>
          <cell r="AA290">
            <v>28</v>
          </cell>
          <cell r="AB290">
            <v>37772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  </v>
          </cell>
          <cell r="E291">
            <v>118</v>
          </cell>
          <cell r="F291">
            <v>2777455</v>
          </cell>
          <cell r="G291">
            <v>0</v>
          </cell>
          <cell r="H291">
            <v>39000</v>
          </cell>
          <cell r="I291">
            <v>26645</v>
          </cell>
          <cell r="J291">
            <v>1</v>
          </cell>
          <cell r="K291">
            <v>0</v>
          </cell>
          <cell r="L291">
            <v>50</v>
          </cell>
          <cell r="M291">
            <v>85</v>
          </cell>
          <cell r="N291">
            <v>137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1207095</v>
          </cell>
          <cell r="U291">
            <v>912809</v>
          </cell>
          <cell r="V291">
            <v>655678</v>
          </cell>
          <cell r="W291">
            <v>1873</v>
          </cell>
          <cell r="X291">
            <v>0</v>
          </cell>
          <cell r="Y291">
            <v>0</v>
          </cell>
          <cell r="Z291">
            <v>90</v>
          </cell>
          <cell r="AA291">
            <v>28</v>
          </cell>
          <cell r="AB291">
            <v>37772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 xml:space="preserve"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 xml:space="preserve"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 xml:space="preserve"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 xml:space="preserve"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 xml:space="preserve"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 xml:space="preserve"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 xml:space="preserve"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 xml:space="preserve"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 xml:space="preserve"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 xml:space="preserve"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 xml:space="preserve"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 xml:space="preserve"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883424</v>
          </cell>
          <cell r="F4">
            <v>17740318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13555626</v>
          </cell>
          <cell r="U4">
            <v>1894893</v>
          </cell>
          <cell r="V4">
            <v>2289799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883424</v>
          </cell>
          <cell r="F5">
            <v>13911065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10833302</v>
          </cell>
          <cell r="U5">
            <v>1471369</v>
          </cell>
          <cell r="V5">
            <v>1606394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883424</v>
          </cell>
          <cell r="F6">
            <v>10020918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7950722</v>
          </cell>
          <cell r="U6">
            <v>1041082</v>
          </cell>
          <cell r="V6">
            <v>1029114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883424</v>
          </cell>
          <cell r="F7">
            <v>7640954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6140925</v>
          </cell>
          <cell r="U7">
            <v>777825</v>
          </cell>
          <cell r="V7">
            <v>722204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883424</v>
          </cell>
          <cell r="F8">
            <v>3810069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3175499</v>
          </cell>
          <cell r="U8">
            <v>354065</v>
          </cell>
          <cell r="V8">
            <v>280505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883424</v>
          </cell>
          <cell r="F9">
            <v>2700323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2308251</v>
          </cell>
          <cell r="U9">
            <v>231306</v>
          </cell>
          <cell r="V9">
            <v>160766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883424</v>
          </cell>
          <cell r="F10">
            <v>2328716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2017312</v>
          </cell>
          <cell r="U10">
            <v>190200</v>
          </cell>
          <cell r="V10">
            <v>121204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883424</v>
          </cell>
          <cell r="F11">
            <v>2180824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1901462</v>
          </cell>
          <cell r="U11">
            <v>173840</v>
          </cell>
          <cell r="V11">
            <v>105522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883424</v>
          </cell>
          <cell r="F12">
            <v>3051384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2582878</v>
          </cell>
          <cell r="U12">
            <v>270140</v>
          </cell>
          <cell r="V12">
            <v>198366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883424</v>
          </cell>
          <cell r="F13">
            <v>5802818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4724650</v>
          </cell>
          <cell r="U13">
            <v>574498</v>
          </cell>
          <cell r="V13">
            <v>503670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883424</v>
          </cell>
          <cell r="F14">
            <v>10062903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7982366</v>
          </cell>
          <cell r="U14">
            <v>1045726</v>
          </cell>
          <cell r="V14">
            <v>1034811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883424</v>
          </cell>
          <cell r="F15">
            <v>14537065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11286814</v>
          </cell>
          <cell r="U15">
            <v>1540608</v>
          </cell>
          <cell r="V15">
            <v>1709643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 xml:space="preserve">GS  </v>
          </cell>
          <cell r="E16">
            <v>26864</v>
          </cell>
          <cell r="F16">
            <v>567996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428679</v>
          </cell>
          <cell r="U16">
            <v>139317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 xml:space="preserve">GS  </v>
          </cell>
          <cell r="E17">
            <v>26864</v>
          </cell>
          <cell r="F17">
            <v>503465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384597</v>
          </cell>
          <cell r="U17">
            <v>118868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 xml:space="preserve">GS  </v>
          </cell>
          <cell r="E18">
            <v>26864</v>
          </cell>
          <cell r="F18">
            <v>414602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322006</v>
          </cell>
          <cell r="U18">
            <v>92596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 xml:space="preserve">GS  </v>
          </cell>
          <cell r="E19">
            <v>26864</v>
          </cell>
          <cell r="F19">
            <v>296249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235726</v>
          </cell>
          <cell r="U19">
            <v>60523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 xml:space="preserve">GS  </v>
          </cell>
          <cell r="E20">
            <v>26864</v>
          </cell>
          <cell r="F20">
            <v>186461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153372</v>
          </cell>
          <cell r="U20">
            <v>33089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 xml:space="preserve">GS  </v>
          </cell>
          <cell r="E21">
            <v>26864</v>
          </cell>
          <cell r="F21">
            <v>107209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92963</v>
          </cell>
          <cell r="U21">
            <v>14246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 xml:space="preserve">GS  </v>
          </cell>
          <cell r="E22">
            <v>26864</v>
          </cell>
          <cell r="F22">
            <v>78148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70678</v>
          </cell>
          <cell r="U22">
            <v>7470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 xml:space="preserve">GS  </v>
          </cell>
          <cell r="E23">
            <v>26864</v>
          </cell>
          <cell r="F23">
            <v>67106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62197</v>
          </cell>
          <cell r="U23">
            <v>4909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 xml:space="preserve">GS  </v>
          </cell>
          <cell r="E24">
            <v>26864</v>
          </cell>
          <cell r="F24">
            <v>102419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89294</v>
          </cell>
          <cell r="U24">
            <v>13125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 xml:space="preserve">GS  </v>
          </cell>
          <cell r="E25">
            <v>26864</v>
          </cell>
          <cell r="F25">
            <v>218185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177354</v>
          </cell>
          <cell r="U25">
            <v>40831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 xml:space="preserve">GS  </v>
          </cell>
          <cell r="E26">
            <v>26864</v>
          </cell>
          <cell r="F26">
            <v>377519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295301</v>
          </cell>
          <cell r="U26">
            <v>82218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 xml:space="preserve"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FS  </v>
          </cell>
          <cell r="E28">
            <v>672</v>
          </cell>
          <cell r="F28">
            <v>813732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129570</v>
          </cell>
          <cell r="U28">
            <v>390203</v>
          </cell>
          <cell r="V28">
            <v>293959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FS  </v>
          </cell>
          <cell r="E29">
            <v>672</v>
          </cell>
          <cell r="F29">
            <v>685859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126908</v>
          </cell>
          <cell r="U29">
            <v>335473</v>
          </cell>
          <cell r="V29">
            <v>223478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FS  </v>
          </cell>
          <cell r="E30">
            <v>672</v>
          </cell>
          <cell r="F30">
            <v>572042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123378</v>
          </cell>
          <cell r="U30">
            <v>285465</v>
          </cell>
          <cell r="V30">
            <v>163199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FS  </v>
          </cell>
          <cell r="E31">
            <v>672</v>
          </cell>
          <cell r="F31">
            <v>544029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122290</v>
          </cell>
          <cell r="U31">
            <v>272989</v>
          </cell>
          <cell r="V31">
            <v>148750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FS  </v>
          </cell>
          <cell r="E32">
            <v>672</v>
          </cell>
          <cell r="F32">
            <v>458653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118309</v>
          </cell>
          <cell r="U32">
            <v>234596</v>
          </cell>
          <cell r="V32">
            <v>105748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FS  </v>
          </cell>
          <cell r="E33">
            <v>672</v>
          </cell>
          <cell r="F33">
            <v>442851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117449</v>
          </cell>
          <cell r="U33">
            <v>227433</v>
          </cell>
          <cell r="V33">
            <v>97969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FS  </v>
          </cell>
          <cell r="E34">
            <v>672</v>
          </cell>
          <cell r="F34">
            <v>419515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116100</v>
          </cell>
          <cell r="U34">
            <v>216825</v>
          </cell>
          <cell r="V34">
            <v>86590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FS  </v>
          </cell>
          <cell r="E35">
            <v>672</v>
          </cell>
          <cell r="F35">
            <v>434853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116997</v>
          </cell>
          <cell r="U35">
            <v>223801</v>
          </cell>
          <cell r="V35">
            <v>94055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FS  </v>
          </cell>
          <cell r="E36">
            <v>672</v>
          </cell>
          <cell r="F36">
            <v>515589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121081</v>
          </cell>
          <cell r="U36">
            <v>260260</v>
          </cell>
          <cell r="V36">
            <v>134248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FS  </v>
          </cell>
          <cell r="E37">
            <v>672</v>
          </cell>
          <cell r="F37">
            <v>588938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123988</v>
          </cell>
          <cell r="U37">
            <v>292959</v>
          </cell>
          <cell r="V37">
            <v>171991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FS  </v>
          </cell>
          <cell r="E38">
            <v>672</v>
          </cell>
          <cell r="F38">
            <v>638707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125603</v>
          </cell>
          <cell r="U38">
            <v>314894</v>
          </cell>
          <cell r="V38">
            <v>198210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FS  </v>
          </cell>
          <cell r="E39">
            <v>672</v>
          </cell>
          <cell r="F39">
            <v>695373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127148</v>
          </cell>
          <cell r="U39">
            <v>339600</v>
          </cell>
          <cell r="V39">
            <v>228625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75</v>
          </cell>
          <cell r="F40">
            <v>147883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78921</v>
          </cell>
          <cell r="U40">
            <v>65788</v>
          </cell>
          <cell r="V40">
            <v>3174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75</v>
          </cell>
          <cell r="F41">
            <v>136408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73700</v>
          </cell>
          <cell r="U41">
            <v>58710</v>
          </cell>
          <cell r="V41">
            <v>3998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75</v>
          </cell>
          <cell r="F42">
            <v>128652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70032</v>
          </cell>
          <cell r="U42">
            <v>53925</v>
          </cell>
          <cell r="V42">
            <v>4695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75</v>
          </cell>
          <cell r="F43">
            <v>128171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69800</v>
          </cell>
          <cell r="U43">
            <v>53628</v>
          </cell>
          <cell r="V43">
            <v>4743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75</v>
          </cell>
          <cell r="F44">
            <v>131307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71300</v>
          </cell>
          <cell r="U44">
            <v>55563</v>
          </cell>
          <cell r="V44">
            <v>4444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75</v>
          </cell>
          <cell r="F45">
            <v>118608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65117</v>
          </cell>
          <cell r="U45">
            <v>47725</v>
          </cell>
          <cell r="V45">
            <v>5766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75</v>
          </cell>
          <cell r="F46">
            <v>160664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84440</v>
          </cell>
          <cell r="U46">
            <v>73667</v>
          </cell>
          <cell r="V46">
            <v>2557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75</v>
          </cell>
          <cell r="F47">
            <v>205412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101285</v>
          </cell>
          <cell r="U47">
            <v>101210</v>
          </cell>
          <cell r="V47">
            <v>2917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75</v>
          </cell>
          <cell r="F48">
            <v>172646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89327</v>
          </cell>
          <cell r="U48">
            <v>81049</v>
          </cell>
          <cell r="V48">
            <v>2270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75</v>
          </cell>
          <cell r="F49">
            <v>181736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92849</v>
          </cell>
          <cell r="U49">
            <v>86646</v>
          </cell>
          <cell r="V49">
            <v>2241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75</v>
          </cell>
          <cell r="F50">
            <v>146391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78256</v>
          </cell>
          <cell r="U50">
            <v>64868</v>
          </cell>
          <cell r="V50">
            <v>3267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75</v>
          </cell>
          <cell r="F51">
            <v>155416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82212</v>
          </cell>
          <cell r="U51">
            <v>70433</v>
          </cell>
          <cell r="V51">
            <v>2771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 xml:space="preserve">FT1 </v>
          </cell>
          <cell r="E52">
            <v>1</v>
          </cell>
          <cell r="F52">
            <v>43652</v>
          </cell>
          <cell r="G52">
            <v>0</v>
          </cell>
          <cell r="H52">
            <v>375</v>
          </cell>
          <cell r="I52">
            <v>488</v>
          </cell>
          <cell r="J52">
            <v>0</v>
          </cell>
          <cell r="K52">
            <v>0</v>
          </cell>
          <cell r="L52">
            <v>0</v>
          </cell>
          <cell r="M52">
            <v>2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33652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 xml:space="preserve">FT1 </v>
          </cell>
          <cell r="E53">
            <v>1</v>
          </cell>
          <cell r="F53">
            <v>39428</v>
          </cell>
          <cell r="G53">
            <v>0</v>
          </cell>
          <cell r="H53">
            <v>375</v>
          </cell>
          <cell r="I53">
            <v>488</v>
          </cell>
          <cell r="J53">
            <v>0</v>
          </cell>
          <cell r="K53">
            <v>0</v>
          </cell>
          <cell r="L53">
            <v>0</v>
          </cell>
          <cell r="M53">
            <v>2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29428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 xml:space="preserve">FT1 </v>
          </cell>
          <cell r="E54">
            <v>1</v>
          </cell>
          <cell r="F54">
            <v>43652</v>
          </cell>
          <cell r="G54">
            <v>0</v>
          </cell>
          <cell r="H54">
            <v>375</v>
          </cell>
          <cell r="I54">
            <v>488</v>
          </cell>
          <cell r="J54">
            <v>0</v>
          </cell>
          <cell r="K54">
            <v>0</v>
          </cell>
          <cell r="L54">
            <v>0</v>
          </cell>
          <cell r="M54">
            <v>2</v>
          </cell>
          <cell r="N54">
            <v>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33652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 xml:space="preserve">FT1 </v>
          </cell>
          <cell r="E55">
            <v>1</v>
          </cell>
          <cell r="F55">
            <v>48279</v>
          </cell>
          <cell r="G55">
            <v>0</v>
          </cell>
          <cell r="H55">
            <v>375</v>
          </cell>
          <cell r="I55">
            <v>488</v>
          </cell>
          <cell r="J55">
            <v>0</v>
          </cell>
          <cell r="K55">
            <v>0</v>
          </cell>
          <cell r="L55">
            <v>0</v>
          </cell>
          <cell r="M55">
            <v>2</v>
          </cell>
          <cell r="N55">
            <v>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38279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 xml:space="preserve">FT1 </v>
          </cell>
          <cell r="E56">
            <v>1</v>
          </cell>
          <cell r="F56">
            <v>49889</v>
          </cell>
          <cell r="G56">
            <v>0</v>
          </cell>
          <cell r="H56">
            <v>375</v>
          </cell>
          <cell r="I56">
            <v>488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39889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 xml:space="preserve">FT1 </v>
          </cell>
          <cell r="E57">
            <v>1</v>
          </cell>
          <cell r="F57">
            <v>48279</v>
          </cell>
          <cell r="G57">
            <v>0</v>
          </cell>
          <cell r="H57">
            <v>375</v>
          </cell>
          <cell r="I57">
            <v>488</v>
          </cell>
          <cell r="J57">
            <v>0</v>
          </cell>
          <cell r="K57">
            <v>0</v>
          </cell>
          <cell r="L57">
            <v>0</v>
          </cell>
          <cell r="M57">
            <v>2</v>
          </cell>
          <cell r="N57">
            <v>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38279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 xml:space="preserve">FT1 </v>
          </cell>
          <cell r="E58">
            <v>1</v>
          </cell>
          <cell r="F58">
            <v>49889</v>
          </cell>
          <cell r="G58">
            <v>0</v>
          </cell>
          <cell r="H58">
            <v>375</v>
          </cell>
          <cell r="I58">
            <v>488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39889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 xml:space="preserve">FT1 </v>
          </cell>
          <cell r="E59">
            <v>1</v>
          </cell>
          <cell r="F59">
            <v>49889</v>
          </cell>
          <cell r="G59">
            <v>0</v>
          </cell>
          <cell r="H59">
            <v>375</v>
          </cell>
          <cell r="I59">
            <v>488</v>
          </cell>
          <cell r="J59">
            <v>0</v>
          </cell>
          <cell r="K59">
            <v>0</v>
          </cell>
          <cell r="L59">
            <v>0</v>
          </cell>
          <cell r="M59">
            <v>2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39889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 xml:space="preserve">FT1 </v>
          </cell>
          <cell r="E60">
            <v>1</v>
          </cell>
          <cell r="F60">
            <v>48279</v>
          </cell>
          <cell r="G60">
            <v>0</v>
          </cell>
          <cell r="H60">
            <v>375</v>
          </cell>
          <cell r="I60">
            <v>488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38279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 xml:space="preserve">FT1 </v>
          </cell>
          <cell r="E61">
            <v>1</v>
          </cell>
          <cell r="F61">
            <v>49889</v>
          </cell>
          <cell r="G61">
            <v>0</v>
          </cell>
          <cell r="H61">
            <v>375</v>
          </cell>
          <cell r="I61">
            <v>488</v>
          </cell>
          <cell r="J61">
            <v>0</v>
          </cell>
          <cell r="K61">
            <v>0</v>
          </cell>
          <cell r="L61">
            <v>0</v>
          </cell>
          <cell r="M61">
            <v>2</v>
          </cell>
          <cell r="N61">
            <v>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39889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 xml:space="preserve">FT1 </v>
          </cell>
          <cell r="E62">
            <v>1</v>
          </cell>
          <cell r="F62">
            <v>41796</v>
          </cell>
          <cell r="G62">
            <v>0</v>
          </cell>
          <cell r="H62">
            <v>375</v>
          </cell>
          <cell r="I62">
            <v>488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31796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 xml:space="preserve">FT1 </v>
          </cell>
          <cell r="E63">
            <v>1</v>
          </cell>
          <cell r="F63">
            <v>43189</v>
          </cell>
          <cell r="G63">
            <v>0</v>
          </cell>
          <cell r="H63">
            <v>375</v>
          </cell>
          <cell r="I63">
            <v>488</v>
          </cell>
          <cell r="J63">
            <v>0</v>
          </cell>
          <cell r="K63">
            <v>0</v>
          </cell>
          <cell r="L63">
            <v>0</v>
          </cell>
          <cell r="M63">
            <v>2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33189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219553</v>
          </cell>
          <cell r="G64">
            <v>0</v>
          </cell>
          <cell r="H64">
            <v>375</v>
          </cell>
          <cell r="I64">
            <v>732</v>
          </cell>
          <cell r="J64">
            <v>0</v>
          </cell>
          <cell r="K64">
            <v>0</v>
          </cell>
          <cell r="L64">
            <v>0</v>
          </cell>
          <cell r="M64">
            <v>3</v>
          </cell>
          <cell r="N64">
            <v>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112500</v>
          </cell>
          <cell r="V64">
            <v>97053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205020</v>
          </cell>
          <cell r="G65">
            <v>0</v>
          </cell>
          <cell r="H65">
            <v>375</v>
          </cell>
          <cell r="I65">
            <v>732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3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112500</v>
          </cell>
          <cell r="V65">
            <v>82520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211954</v>
          </cell>
          <cell r="G66">
            <v>0</v>
          </cell>
          <cell r="H66">
            <v>375</v>
          </cell>
          <cell r="I66">
            <v>732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112500</v>
          </cell>
          <cell r="V66">
            <v>89454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180319</v>
          </cell>
          <cell r="G67">
            <v>0</v>
          </cell>
          <cell r="H67">
            <v>375</v>
          </cell>
          <cell r="I67">
            <v>732</v>
          </cell>
          <cell r="J67">
            <v>0</v>
          </cell>
          <cell r="K67">
            <v>0</v>
          </cell>
          <cell r="L67">
            <v>0</v>
          </cell>
          <cell r="M67">
            <v>3</v>
          </cell>
          <cell r="N67">
            <v>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112500</v>
          </cell>
          <cell r="V67">
            <v>57819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169385</v>
          </cell>
          <cell r="G68">
            <v>0</v>
          </cell>
          <cell r="H68">
            <v>375</v>
          </cell>
          <cell r="I68">
            <v>732</v>
          </cell>
          <cell r="J68">
            <v>0</v>
          </cell>
          <cell r="K68">
            <v>0</v>
          </cell>
          <cell r="L68">
            <v>0</v>
          </cell>
          <cell r="M68">
            <v>3</v>
          </cell>
          <cell r="N68">
            <v>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112500</v>
          </cell>
          <cell r="V68">
            <v>46885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157702</v>
          </cell>
          <cell r="G69">
            <v>0</v>
          </cell>
          <cell r="H69">
            <v>375</v>
          </cell>
          <cell r="I69">
            <v>732</v>
          </cell>
          <cell r="J69">
            <v>0</v>
          </cell>
          <cell r="K69">
            <v>0</v>
          </cell>
          <cell r="L69">
            <v>0</v>
          </cell>
          <cell r="M69">
            <v>3</v>
          </cell>
          <cell r="N69">
            <v>3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112500</v>
          </cell>
          <cell r="V69">
            <v>35202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166855</v>
          </cell>
          <cell r="G70">
            <v>0</v>
          </cell>
          <cell r="H70">
            <v>375</v>
          </cell>
          <cell r="I70">
            <v>732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112500</v>
          </cell>
          <cell r="V70">
            <v>44355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182189</v>
          </cell>
          <cell r="G71">
            <v>0</v>
          </cell>
          <cell r="H71">
            <v>375</v>
          </cell>
          <cell r="I71">
            <v>732</v>
          </cell>
          <cell r="J71">
            <v>0</v>
          </cell>
          <cell r="K71">
            <v>0</v>
          </cell>
          <cell r="L71">
            <v>0</v>
          </cell>
          <cell r="M71">
            <v>3</v>
          </cell>
          <cell r="N71">
            <v>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112500</v>
          </cell>
          <cell r="V71">
            <v>59689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178200</v>
          </cell>
          <cell r="G72">
            <v>0</v>
          </cell>
          <cell r="H72">
            <v>375</v>
          </cell>
          <cell r="I72">
            <v>732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112500</v>
          </cell>
          <cell r="V72">
            <v>55700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176005</v>
          </cell>
          <cell r="G73">
            <v>0</v>
          </cell>
          <cell r="H73">
            <v>375</v>
          </cell>
          <cell r="I73">
            <v>732</v>
          </cell>
          <cell r="J73">
            <v>0</v>
          </cell>
          <cell r="K73">
            <v>0</v>
          </cell>
          <cell r="L73">
            <v>0</v>
          </cell>
          <cell r="M73">
            <v>3</v>
          </cell>
          <cell r="N73">
            <v>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112500</v>
          </cell>
          <cell r="V73">
            <v>53505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215394</v>
          </cell>
          <cell r="G74">
            <v>0</v>
          </cell>
          <cell r="H74">
            <v>375</v>
          </cell>
          <cell r="I74">
            <v>732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112500</v>
          </cell>
          <cell r="V74">
            <v>92894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227840</v>
          </cell>
          <cell r="G75">
            <v>0</v>
          </cell>
          <cell r="H75">
            <v>375</v>
          </cell>
          <cell r="I75">
            <v>732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112500</v>
          </cell>
          <cell r="V75">
            <v>105340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16391</v>
          </cell>
          <cell r="G76">
            <v>0</v>
          </cell>
          <cell r="H76">
            <v>188</v>
          </cell>
          <cell r="I76">
            <v>299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6391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15306</v>
          </cell>
          <cell r="G77">
            <v>0</v>
          </cell>
          <cell r="H77">
            <v>188</v>
          </cell>
          <cell r="I77">
            <v>299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5306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15823</v>
          </cell>
          <cell r="G78">
            <v>0</v>
          </cell>
          <cell r="H78">
            <v>188</v>
          </cell>
          <cell r="I78">
            <v>299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5823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13462</v>
          </cell>
          <cell r="G79">
            <v>0</v>
          </cell>
          <cell r="H79">
            <v>188</v>
          </cell>
          <cell r="I79">
            <v>299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3462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12645</v>
          </cell>
          <cell r="G80">
            <v>0</v>
          </cell>
          <cell r="H80">
            <v>188</v>
          </cell>
          <cell r="I80">
            <v>299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2645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11773</v>
          </cell>
          <cell r="G81">
            <v>0</v>
          </cell>
          <cell r="H81">
            <v>188</v>
          </cell>
          <cell r="I81">
            <v>299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1773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12456</v>
          </cell>
          <cell r="G82">
            <v>0</v>
          </cell>
          <cell r="H82">
            <v>188</v>
          </cell>
          <cell r="I82">
            <v>299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10000</v>
          </cell>
          <cell r="U82">
            <v>2456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13601</v>
          </cell>
          <cell r="G83">
            <v>0</v>
          </cell>
          <cell r="H83">
            <v>188</v>
          </cell>
          <cell r="I83">
            <v>299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10000</v>
          </cell>
          <cell r="U83">
            <v>3601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13303</v>
          </cell>
          <cell r="G84">
            <v>0</v>
          </cell>
          <cell r="H84">
            <v>188</v>
          </cell>
          <cell r="I84">
            <v>299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10000</v>
          </cell>
          <cell r="U84">
            <v>3303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13140</v>
          </cell>
          <cell r="G85">
            <v>0</v>
          </cell>
          <cell r="H85">
            <v>188</v>
          </cell>
          <cell r="I85">
            <v>299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3140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16080</v>
          </cell>
          <cell r="G86">
            <v>0</v>
          </cell>
          <cell r="H86">
            <v>188</v>
          </cell>
          <cell r="I86">
            <v>299</v>
          </cell>
          <cell r="J86">
            <v>0</v>
          </cell>
          <cell r="K86">
            <v>0</v>
          </cell>
          <cell r="L86">
            <v>1</v>
          </cell>
          <cell r="M86">
            <v>1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6080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17009</v>
          </cell>
          <cell r="G87">
            <v>0</v>
          </cell>
          <cell r="H87">
            <v>188</v>
          </cell>
          <cell r="I87">
            <v>299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7009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329238</v>
          </cell>
          <cell r="G88">
            <v>0</v>
          </cell>
          <cell r="H88">
            <v>375</v>
          </cell>
          <cell r="I88">
            <v>488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112500</v>
          </cell>
          <cell r="V88">
            <v>206738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237964</v>
          </cell>
          <cell r="G89">
            <v>0</v>
          </cell>
          <cell r="H89">
            <v>375</v>
          </cell>
          <cell r="I89">
            <v>488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112500</v>
          </cell>
          <cell r="V89">
            <v>115464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171348</v>
          </cell>
          <cell r="G90">
            <v>0</v>
          </cell>
          <cell r="H90">
            <v>375</v>
          </cell>
          <cell r="I90">
            <v>488</v>
          </cell>
          <cell r="J90">
            <v>0</v>
          </cell>
          <cell r="K90">
            <v>0</v>
          </cell>
          <cell r="L90">
            <v>0</v>
          </cell>
          <cell r="M90">
            <v>2</v>
          </cell>
          <cell r="N90">
            <v>2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112500</v>
          </cell>
          <cell r="V90">
            <v>48848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141628</v>
          </cell>
          <cell r="G91">
            <v>0</v>
          </cell>
          <cell r="H91">
            <v>375</v>
          </cell>
          <cell r="I91">
            <v>488</v>
          </cell>
          <cell r="J91">
            <v>0</v>
          </cell>
          <cell r="K91">
            <v>0</v>
          </cell>
          <cell r="L91">
            <v>0</v>
          </cell>
          <cell r="M91">
            <v>2</v>
          </cell>
          <cell r="N91">
            <v>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10000</v>
          </cell>
          <cell r="U91">
            <v>112500</v>
          </cell>
          <cell r="V91">
            <v>19128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325015</v>
          </cell>
          <cell r="G92">
            <v>0</v>
          </cell>
          <cell r="H92">
            <v>375</v>
          </cell>
          <cell r="I92">
            <v>488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10000</v>
          </cell>
          <cell r="U92">
            <v>112500</v>
          </cell>
          <cell r="V92">
            <v>202515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334915</v>
          </cell>
          <cell r="G93">
            <v>0</v>
          </cell>
          <cell r="H93">
            <v>375</v>
          </cell>
          <cell r="I93">
            <v>488</v>
          </cell>
          <cell r="J93">
            <v>0</v>
          </cell>
          <cell r="K93">
            <v>0</v>
          </cell>
          <cell r="L93">
            <v>0</v>
          </cell>
          <cell r="M93">
            <v>2</v>
          </cell>
          <cell r="N93">
            <v>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10000</v>
          </cell>
          <cell r="U93">
            <v>112500</v>
          </cell>
          <cell r="V93">
            <v>212415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471317</v>
          </cell>
          <cell r="G94">
            <v>0</v>
          </cell>
          <cell r="H94">
            <v>375</v>
          </cell>
          <cell r="I94">
            <v>488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10000</v>
          </cell>
          <cell r="U94">
            <v>112500</v>
          </cell>
          <cell r="V94">
            <v>348817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503706</v>
          </cell>
          <cell r="G95">
            <v>0</v>
          </cell>
          <cell r="H95">
            <v>375</v>
          </cell>
          <cell r="I95">
            <v>488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10000</v>
          </cell>
          <cell r="U95">
            <v>112500</v>
          </cell>
          <cell r="V95">
            <v>381206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437238</v>
          </cell>
          <cell r="G96">
            <v>0</v>
          </cell>
          <cell r="H96">
            <v>375</v>
          </cell>
          <cell r="I96">
            <v>488</v>
          </cell>
          <cell r="J96">
            <v>0</v>
          </cell>
          <cell r="K96">
            <v>0</v>
          </cell>
          <cell r="L96">
            <v>0</v>
          </cell>
          <cell r="M96">
            <v>2</v>
          </cell>
          <cell r="N96">
            <v>2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112500</v>
          </cell>
          <cell r="V96">
            <v>314738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440100</v>
          </cell>
          <cell r="G97">
            <v>0</v>
          </cell>
          <cell r="H97">
            <v>375</v>
          </cell>
          <cell r="I97">
            <v>488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112500</v>
          </cell>
          <cell r="V97">
            <v>317600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378819</v>
          </cell>
          <cell r="G98">
            <v>0</v>
          </cell>
          <cell r="H98">
            <v>375</v>
          </cell>
          <cell r="I98">
            <v>488</v>
          </cell>
          <cell r="J98">
            <v>0</v>
          </cell>
          <cell r="K98">
            <v>0</v>
          </cell>
          <cell r="L98">
            <v>0</v>
          </cell>
          <cell r="M98">
            <v>2</v>
          </cell>
          <cell r="N98">
            <v>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112500</v>
          </cell>
          <cell r="V98">
            <v>256319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278367</v>
          </cell>
          <cell r="G99">
            <v>0</v>
          </cell>
          <cell r="H99">
            <v>375</v>
          </cell>
          <cell r="I99">
            <v>488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112500</v>
          </cell>
          <cell r="V99">
            <v>155867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284195</v>
          </cell>
          <cell r="G100">
            <v>0</v>
          </cell>
          <cell r="H100">
            <v>188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112500</v>
          </cell>
          <cell r="V100">
            <v>161695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205409</v>
          </cell>
          <cell r="G101">
            <v>0</v>
          </cell>
          <cell r="H101">
            <v>188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112500</v>
          </cell>
          <cell r="V101">
            <v>82909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147906</v>
          </cell>
          <cell r="G102">
            <v>0</v>
          </cell>
          <cell r="H102">
            <v>188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112500</v>
          </cell>
          <cell r="V102">
            <v>25406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122252</v>
          </cell>
          <cell r="G103">
            <v>0</v>
          </cell>
          <cell r="H103">
            <v>188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112252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280550</v>
          </cell>
          <cell r="G104">
            <v>0</v>
          </cell>
          <cell r="H104">
            <v>188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112500</v>
          </cell>
          <cell r="V104">
            <v>158050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289095</v>
          </cell>
          <cell r="G105">
            <v>0</v>
          </cell>
          <cell r="H105">
            <v>188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112500</v>
          </cell>
          <cell r="V105">
            <v>166595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406837</v>
          </cell>
          <cell r="G106">
            <v>0</v>
          </cell>
          <cell r="H106">
            <v>188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112500</v>
          </cell>
          <cell r="V106">
            <v>284337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434794</v>
          </cell>
          <cell r="G107">
            <v>0</v>
          </cell>
          <cell r="H107">
            <v>188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112500</v>
          </cell>
          <cell r="V107">
            <v>312294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377420</v>
          </cell>
          <cell r="G108">
            <v>0</v>
          </cell>
          <cell r="H108">
            <v>188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112500</v>
          </cell>
          <cell r="V108">
            <v>254920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379890</v>
          </cell>
          <cell r="G109">
            <v>0</v>
          </cell>
          <cell r="H109">
            <v>188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112500</v>
          </cell>
          <cell r="V109">
            <v>257390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326993</v>
          </cell>
          <cell r="G110">
            <v>0</v>
          </cell>
          <cell r="H110">
            <v>188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112500</v>
          </cell>
          <cell r="V110">
            <v>204493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240284</v>
          </cell>
          <cell r="G111">
            <v>0</v>
          </cell>
          <cell r="H111">
            <v>188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112500</v>
          </cell>
          <cell r="V111">
            <v>117784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FT1L</v>
          </cell>
          <cell r="E112">
            <v>1</v>
          </cell>
          <cell r="F112">
            <v>1862163</v>
          </cell>
          <cell r="G112">
            <v>0</v>
          </cell>
          <cell r="H112">
            <v>0</v>
          </cell>
          <cell r="I112">
            <v>226410</v>
          </cell>
          <cell r="J112">
            <v>0</v>
          </cell>
          <cell r="K112">
            <v>0</v>
          </cell>
          <cell r="L112">
            <v>0</v>
          </cell>
          <cell r="M112">
            <v>3</v>
          </cell>
          <cell r="N112">
            <v>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112500</v>
          </cell>
          <cell r="V112">
            <v>477500</v>
          </cell>
          <cell r="W112">
            <v>1262163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FT1L</v>
          </cell>
          <cell r="E113">
            <v>1</v>
          </cell>
          <cell r="F113">
            <v>1720005</v>
          </cell>
          <cell r="G113">
            <v>0</v>
          </cell>
          <cell r="H113">
            <v>0</v>
          </cell>
          <cell r="I113">
            <v>226410</v>
          </cell>
          <cell r="J113">
            <v>0</v>
          </cell>
          <cell r="K113">
            <v>0</v>
          </cell>
          <cell r="L113">
            <v>0</v>
          </cell>
          <cell r="M113">
            <v>3</v>
          </cell>
          <cell r="N113">
            <v>3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112500</v>
          </cell>
          <cell r="V113">
            <v>477500</v>
          </cell>
          <cell r="W113">
            <v>1120005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FT1L</v>
          </cell>
          <cell r="E114">
            <v>1</v>
          </cell>
          <cell r="F114">
            <v>1758950</v>
          </cell>
          <cell r="G114">
            <v>0</v>
          </cell>
          <cell r="H114">
            <v>0</v>
          </cell>
          <cell r="I114">
            <v>226410</v>
          </cell>
          <cell r="J114">
            <v>0</v>
          </cell>
          <cell r="K114">
            <v>0</v>
          </cell>
          <cell r="L114">
            <v>0</v>
          </cell>
          <cell r="M114">
            <v>3</v>
          </cell>
          <cell r="N114">
            <v>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112500</v>
          </cell>
          <cell r="V114">
            <v>477500</v>
          </cell>
          <cell r="W114">
            <v>1158950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FT1L</v>
          </cell>
          <cell r="E115">
            <v>1</v>
          </cell>
          <cell r="F115">
            <v>1358472</v>
          </cell>
          <cell r="G115">
            <v>0</v>
          </cell>
          <cell r="H115">
            <v>0</v>
          </cell>
          <cell r="I115">
            <v>226410</v>
          </cell>
          <cell r="J115">
            <v>0</v>
          </cell>
          <cell r="K115">
            <v>0</v>
          </cell>
          <cell r="L115">
            <v>0</v>
          </cell>
          <cell r="M115">
            <v>3</v>
          </cell>
          <cell r="N115">
            <v>3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112500</v>
          </cell>
          <cell r="V115">
            <v>477500</v>
          </cell>
          <cell r="W115">
            <v>758472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FT1L</v>
          </cell>
          <cell r="E116">
            <v>1</v>
          </cell>
          <cell r="F116">
            <v>1473530</v>
          </cell>
          <cell r="G116">
            <v>0</v>
          </cell>
          <cell r="H116">
            <v>0</v>
          </cell>
          <cell r="I116">
            <v>226410</v>
          </cell>
          <cell r="J116">
            <v>0</v>
          </cell>
          <cell r="K116">
            <v>0</v>
          </cell>
          <cell r="L116">
            <v>0</v>
          </cell>
          <cell r="M116">
            <v>3</v>
          </cell>
          <cell r="N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112500</v>
          </cell>
          <cell r="V116">
            <v>477500</v>
          </cell>
          <cell r="W116">
            <v>873530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FT1L</v>
          </cell>
          <cell r="E117">
            <v>1</v>
          </cell>
          <cell r="F117">
            <v>1231166</v>
          </cell>
          <cell r="G117">
            <v>0</v>
          </cell>
          <cell r="H117">
            <v>0</v>
          </cell>
          <cell r="I117">
            <v>226410</v>
          </cell>
          <cell r="J117">
            <v>0</v>
          </cell>
          <cell r="K117">
            <v>0</v>
          </cell>
          <cell r="L117">
            <v>0</v>
          </cell>
          <cell r="M117">
            <v>3</v>
          </cell>
          <cell r="N117">
            <v>3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112500</v>
          </cell>
          <cell r="V117">
            <v>477500</v>
          </cell>
          <cell r="W117">
            <v>631166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FT1L</v>
          </cell>
          <cell r="E118">
            <v>1</v>
          </cell>
          <cell r="F118">
            <v>1447811</v>
          </cell>
          <cell r="G118">
            <v>0</v>
          </cell>
          <cell r="H118">
            <v>0</v>
          </cell>
          <cell r="I118">
            <v>226410</v>
          </cell>
          <cell r="J118">
            <v>0</v>
          </cell>
          <cell r="K118">
            <v>0</v>
          </cell>
          <cell r="L118">
            <v>0</v>
          </cell>
          <cell r="M118">
            <v>3</v>
          </cell>
          <cell r="N118">
            <v>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112500</v>
          </cell>
          <cell r="V118">
            <v>477500</v>
          </cell>
          <cell r="W118">
            <v>847811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FT1L</v>
          </cell>
          <cell r="E119">
            <v>1</v>
          </cell>
          <cell r="F119">
            <v>1640967</v>
          </cell>
          <cell r="G119">
            <v>0</v>
          </cell>
          <cell r="H119">
            <v>0</v>
          </cell>
          <cell r="I119">
            <v>226410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112500</v>
          </cell>
          <cell r="V119">
            <v>477500</v>
          </cell>
          <cell r="W119">
            <v>1040967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FT1L</v>
          </cell>
          <cell r="E120">
            <v>1</v>
          </cell>
          <cell r="F120">
            <v>2027722</v>
          </cell>
          <cell r="G120">
            <v>0</v>
          </cell>
          <cell r="H120">
            <v>0</v>
          </cell>
          <cell r="I120">
            <v>226410</v>
          </cell>
          <cell r="J120">
            <v>0</v>
          </cell>
          <cell r="K120">
            <v>0</v>
          </cell>
          <cell r="L120">
            <v>0</v>
          </cell>
          <cell r="M120">
            <v>3</v>
          </cell>
          <cell r="N120">
            <v>3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112500</v>
          </cell>
          <cell r="V120">
            <v>477500</v>
          </cell>
          <cell r="W120">
            <v>1427722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FT1L</v>
          </cell>
          <cell r="E121">
            <v>1</v>
          </cell>
          <cell r="F121">
            <v>1170012</v>
          </cell>
          <cell r="G121">
            <v>0</v>
          </cell>
          <cell r="H121">
            <v>0</v>
          </cell>
          <cell r="I121">
            <v>226410</v>
          </cell>
          <cell r="J121">
            <v>0</v>
          </cell>
          <cell r="K121">
            <v>0</v>
          </cell>
          <cell r="L121">
            <v>0</v>
          </cell>
          <cell r="M121">
            <v>3</v>
          </cell>
          <cell r="N121">
            <v>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112500</v>
          </cell>
          <cell r="V121">
            <v>477500</v>
          </cell>
          <cell r="W121">
            <v>570012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FT1L</v>
          </cell>
          <cell r="E122">
            <v>1</v>
          </cell>
          <cell r="F122">
            <v>1547705</v>
          </cell>
          <cell r="G122">
            <v>0</v>
          </cell>
          <cell r="H122">
            <v>0</v>
          </cell>
          <cell r="I122">
            <v>226410</v>
          </cell>
          <cell r="J122">
            <v>0</v>
          </cell>
          <cell r="K122">
            <v>0</v>
          </cell>
          <cell r="L122">
            <v>0</v>
          </cell>
          <cell r="M122">
            <v>3</v>
          </cell>
          <cell r="N122">
            <v>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112500</v>
          </cell>
          <cell r="V122">
            <v>477500</v>
          </cell>
          <cell r="W122">
            <v>947705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FT1L</v>
          </cell>
          <cell r="E123">
            <v>1</v>
          </cell>
          <cell r="F123">
            <v>1601199</v>
          </cell>
          <cell r="G123">
            <v>0</v>
          </cell>
          <cell r="H123">
            <v>0</v>
          </cell>
          <cell r="I123">
            <v>226410</v>
          </cell>
          <cell r="J123">
            <v>0</v>
          </cell>
          <cell r="K123">
            <v>0</v>
          </cell>
          <cell r="L123">
            <v>0</v>
          </cell>
          <cell r="M123">
            <v>3</v>
          </cell>
          <cell r="N123">
            <v>3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112500</v>
          </cell>
          <cell r="V123">
            <v>477500</v>
          </cell>
          <cell r="W123">
            <v>1001199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FT2C</v>
          </cell>
          <cell r="E124">
            <v>1</v>
          </cell>
          <cell r="F124">
            <v>12060</v>
          </cell>
          <cell r="G124">
            <v>0</v>
          </cell>
          <cell r="H124">
            <v>567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12060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FT2C</v>
          </cell>
          <cell r="E125">
            <v>1</v>
          </cell>
          <cell r="F125">
            <v>7094</v>
          </cell>
          <cell r="G125">
            <v>0</v>
          </cell>
          <cell r="H125">
            <v>567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7094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FT2C</v>
          </cell>
          <cell r="E126">
            <v>1</v>
          </cell>
          <cell r="F126">
            <v>13968</v>
          </cell>
          <cell r="G126">
            <v>0</v>
          </cell>
          <cell r="H126">
            <v>567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13968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FT2C</v>
          </cell>
          <cell r="E127">
            <v>1</v>
          </cell>
          <cell r="F127">
            <v>14189</v>
          </cell>
          <cell r="G127">
            <v>0</v>
          </cell>
          <cell r="H127">
            <v>567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14189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FT2C</v>
          </cell>
          <cell r="E128">
            <v>1</v>
          </cell>
          <cell r="F128">
            <v>13798</v>
          </cell>
          <cell r="G128">
            <v>0</v>
          </cell>
          <cell r="H128">
            <v>567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13798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FT2C</v>
          </cell>
          <cell r="E129">
            <v>1</v>
          </cell>
          <cell r="F129">
            <v>4218</v>
          </cell>
          <cell r="G129">
            <v>0</v>
          </cell>
          <cell r="H129">
            <v>567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4218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FT2C</v>
          </cell>
          <cell r="E130">
            <v>1</v>
          </cell>
          <cell r="F130">
            <v>7352</v>
          </cell>
          <cell r="G130">
            <v>0</v>
          </cell>
          <cell r="H130">
            <v>567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7352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FT2C</v>
          </cell>
          <cell r="E131">
            <v>1</v>
          </cell>
          <cell r="F131">
            <v>8532</v>
          </cell>
          <cell r="G131">
            <v>0</v>
          </cell>
          <cell r="H131">
            <v>567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1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8532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FT2C</v>
          </cell>
          <cell r="E132">
            <v>1</v>
          </cell>
          <cell r="F132">
            <v>10067</v>
          </cell>
          <cell r="G132">
            <v>0</v>
          </cell>
          <cell r="H132">
            <v>567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10067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FT2C</v>
          </cell>
          <cell r="E133">
            <v>1</v>
          </cell>
          <cell r="F133">
            <v>14782</v>
          </cell>
          <cell r="G133">
            <v>0</v>
          </cell>
          <cell r="H133">
            <v>567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14782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FT2C</v>
          </cell>
          <cell r="E134">
            <v>1</v>
          </cell>
          <cell r="F134">
            <v>17814</v>
          </cell>
          <cell r="G134">
            <v>0</v>
          </cell>
          <cell r="H134">
            <v>567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17814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FT2C</v>
          </cell>
          <cell r="E135">
            <v>1</v>
          </cell>
          <cell r="F135">
            <v>16151</v>
          </cell>
          <cell r="G135">
            <v>0</v>
          </cell>
          <cell r="H135">
            <v>567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16151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MT  </v>
          </cell>
          <cell r="E136">
            <v>1</v>
          </cell>
          <cell r="F136">
            <v>2206</v>
          </cell>
          <cell r="G136">
            <v>0</v>
          </cell>
          <cell r="H136">
            <v>188</v>
          </cell>
          <cell r="I136">
            <v>244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2206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250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MT  </v>
          </cell>
          <cell r="E137">
            <v>1</v>
          </cell>
          <cell r="F137">
            <v>3248</v>
          </cell>
          <cell r="G137">
            <v>0</v>
          </cell>
          <cell r="H137">
            <v>188</v>
          </cell>
          <cell r="I137">
            <v>244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3248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250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MT  </v>
          </cell>
          <cell r="E138">
            <v>1</v>
          </cell>
          <cell r="F138">
            <v>3664</v>
          </cell>
          <cell r="G138">
            <v>0</v>
          </cell>
          <cell r="H138">
            <v>188</v>
          </cell>
          <cell r="I138">
            <v>244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3664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250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MT  </v>
          </cell>
          <cell r="E139">
            <v>1</v>
          </cell>
          <cell r="F139">
            <v>1789</v>
          </cell>
          <cell r="G139">
            <v>0</v>
          </cell>
          <cell r="H139">
            <v>188</v>
          </cell>
          <cell r="I139">
            <v>244</v>
          </cell>
          <cell r="J139">
            <v>0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1789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250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MT  </v>
          </cell>
          <cell r="E140">
            <v>1</v>
          </cell>
          <cell r="F140">
            <v>1014</v>
          </cell>
          <cell r="G140">
            <v>0</v>
          </cell>
          <cell r="H140">
            <v>188</v>
          </cell>
          <cell r="I140">
            <v>244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1014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250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MT  </v>
          </cell>
          <cell r="E141">
            <v>1</v>
          </cell>
          <cell r="F141">
            <v>1592</v>
          </cell>
          <cell r="G141">
            <v>0</v>
          </cell>
          <cell r="H141">
            <v>188</v>
          </cell>
          <cell r="I141">
            <v>244</v>
          </cell>
          <cell r="J141">
            <v>0</v>
          </cell>
          <cell r="K141">
            <v>0</v>
          </cell>
          <cell r="L141">
            <v>0</v>
          </cell>
          <cell r="M141">
            <v>1</v>
          </cell>
          <cell r="N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1592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250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MT  </v>
          </cell>
          <cell r="E142">
            <v>1</v>
          </cell>
          <cell r="F142">
            <v>856</v>
          </cell>
          <cell r="G142">
            <v>0</v>
          </cell>
          <cell r="H142">
            <v>188</v>
          </cell>
          <cell r="I142">
            <v>244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856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250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MT  </v>
          </cell>
          <cell r="E143">
            <v>1</v>
          </cell>
          <cell r="F143">
            <v>865</v>
          </cell>
          <cell r="G143">
            <v>0</v>
          </cell>
          <cell r="H143">
            <v>188</v>
          </cell>
          <cell r="I143">
            <v>244</v>
          </cell>
          <cell r="J143">
            <v>0</v>
          </cell>
          <cell r="K143">
            <v>0</v>
          </cell>
          <cell r="L143">
            <v>0</v>
          </cell>
          <cell r="M143">
            <v>1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865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250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MT  </v>
          </cell>
          <cell r="E144">
            <v>1</v>
          </cell>
          <cell r="F144">
            <v>930</v>
          </cell>
          <cell r="G144">
            <v>0</v>
          </cell>
          <cell r="H144">
            <v>188</v>
          </cell>
          <cell r="I144">
            <v>244</v>
          </cell>
          <cell r="J144">
            <v>0</v>
          </cell>
          <cell r="K144">
            <v>0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930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250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MT  </v>
          </cell>
          <cell r="E145">
            <v>1</v>
          </cell>
          <cell r="F145">
            <v>1602</v>
          </cell>
          <cell r="G145">
            <v>0</v>
          </cell>
          <cell r="H145">
            <v>188</v>
          </cell>
          <cell r="I145">
            <v>244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1602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250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MT  </v>
          </cell>
          <cell r="E146">
            <v>1</v>
          </cell>
          <cell r="F146">
            <v>1673</v>
          </cell>
          <cell r="G146">
            <v>0</v>
          </cell>
          <cell r="H146">
            <v>188</v>
          </cell>
          <cell r="I146">
            <v>244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1673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250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MT  </v>
          </cell>
          <cell r="E147">
            <v>1</v>
          </cell>
          <cell r="F147">
            <v>3454</v>
          </cell>
          <cell r="G147">
            <v>0</v>
          </cell>
          <cell r="H147">
            <v>188</v>
          </cell>
          <cell r="I147">
            <v>244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3454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250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TS  </v>
          </cell>
          <cell r="E148">
            <v>118</v>
          </cell>
          <cell r="F148">
            <v>2898209</v>
          </cell>
          <cell r="G148">
            <v>0</v>
          </cell>
          <cell r="H148">
            <v>39000</v>
          </cell>
          <cell r="I148">
            <v>26645</v>
          </cell>
          <cell r="J148">
            <v>1</v>
          </cell>
          <cell r="K148">
            <v>0</v>
          </cell>
          <cell r="L148">
            <v>50</v>
          </cell>
          <cell r="M148">
            <v>85</v>
          </cell>
          <cell r="N148">
            <v>137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1233493</v>
          </cell>
          <cell r="U148">
            <v>958149</v>
          </cell>
          <cell r="V148">
            <v>703487</v>
          </cell>
          <cell r="W148">
            <v>3080</v>
          </cell>
          <cell r="X148">
            <v>0</v>
          </cell>
          <cell r="Y148">
            <v>0</v>
          </cell>
          <cell r="Z148">
            <v>90</v>
          </cell>
          <cell r="AA148">
            <v>28</v>
          </cell>
          <cell r="AB148">
            <v>37772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TS  </v>
          </cell>
          <cell r="E149">
            <v>118</v>
          </cell>
          <cell r="F149">
            <v>2331534</v>
          </cell>
          <cell r="G149">
            <v>0</v>
          </cell>
          <cell r="H149">
            <v>39000</v>
          </cell>
          <cell r="I149">
            <v>26645</v>
          </cell>
          <cell r="J149">
            <v>1</v>
          </cell>
          <cell r="K149">
            <v>0</v>
          </cell>
          <cell r="L149">
            <v>50</v>
          </cell>
          <cell r="M149">
            <v>85</v>
          </cell>
          <cell r="N149">
            <v>137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1106036</v>
          </cell>
          <cell r="U149">
            <v>745024</v>
          </cell>
          <cell r="V149">
            <v>479119</v>
          </cell>
          <cell r="W149">
            <v>1355</v>
          </cell>
          <cell r="X149">
            <v>0</v>
          </cell>
          <cell r="Y149">
            <v>0</v>
          </cell>
          <cell r="Z149">
            <v>90</v>
          </cell>
          <cell r="AA149">
            <v>28</v>
          </cell>
          <cell r="AB149">
            <v>37772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TS  </v>
          </cell>
          <cell r="E150">
            <v>118</v>
          </cell>
          <cell r="F150">
            <v>2377607</v>
          </cell>
          <cell r="G150">
            <v>0</v>
          </cell>
          <cell r="H150">
            <v>39000</v>
          </cell>
          <cell r="I150">
            <v>26645</v>
          </cell>
          <cell r="J150">
            <v>1</v>
          </cell>
          <cell r="K150">
            <v>0</v>
          </cell>
          <cell r="L150">
            <v>50</v>
          </cell>
          <cell r="M150">
            <v>85</v>
          </cell>
          <cell r="N150">
            <v>137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1116735</v>
          </cell>
          <cell r="U150">
            <v>762384</v>
          </cell>
          <cell r="V150">
            <v>497362</v>
          </cell>
          <cell r="W150">
            <v>1126</v>
          </cell>
          <cell r="X150">
            <v>0</v>
          </cell>
          <cell r="Y150">
            <v>0</v>
          </cell>
          <cell r="Z150">
            <v>90</v>
          </cell>
          <cell r="AA150">
            <v>28</v>
          </cell>
          <cell r="AB150">
            <v>37772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TS  </v>
          </cell>
          <cell r="E151">
            <v>118</v>
          </cell>
          <cell r="F151">
            <v>2087789</v>
          </cell>
          <cell r="G151">
            <v>0</v>
          </cell>
          <cell r="H151">
            <v>39000</v>
          </cell>
          <cell r="I151">
            <v>26645</v>
          </cell>
          <cell r="J151">
            <v>1</v>
          </cell>
          <cell r="K151">
            <v>0</v>
          </cell>
          <cell r="L151">
            <v>50</v>
          </cell>
          <cell r="M151">
            <v>85</v>
          </cell>
          <cell r="N151">
            <v>137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1048464</v>
          </cell>
          <cell r="U151">
            <v>653104</v>
          </cell>
          <cell r="V151">
            <v>382604</v>
          </cell>
          <cell r="W151">
            <v>3617</v>
          </cell>
          <cell r="X151">
            <v>0</v>
          </cell>
          <cell r="Y151">
            <v>0</v>
          </cell>
          <cell r="Z151">
            <v>90</v>
          </cell>
          <cell r="AA151">
            <v>28</v>
          </cell>
          <cell r="AB151">
            <v>37772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TS  </v>
          </cell>
          <cell r="E152">
            <v>118</v>
          </cell>
          <cell r="F152">
            <v>2062318</v>
          </cell>
          <cell r="G152">
            <v>0</v>
          </cell>
          <cell r="H152">
            <v>39000</v>
          </cell>
          <cell r="I152">
            <v>26645</v>
          </cell>
          <cell r="J152">
            <v>1</v>
          </cell>
          <cell r="K152">
            <v>0</v>
          </cell>
          <cell r="L152">
            <v>50</v>
          </cell>
          <cell r="M152">
            <v>85</v>
          </cell>
          <cell r="N152">
            <v>137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1042355</v>
          </cell>
          <cell r="U152">
            <v>643491</v>
          </cell>
          <cell r="V152">
            <v>372518</v>
          </cell>
          <cell r="W152">
            <v>3954</v>
          </cell>
          <cell r="X152">
            <v>0</v>
          </cell>
          <cell r="Y152">
            <v>0</v>
          </cell>
          <cell r="Z152">
            <v>90</v>
          </cell>
          <cell r="AA152">
            <v>28</v>
          </cell>
          <cell r="AB152">
            <v>37772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TS  </v>
          </cell>
          <cell r="E153">
            <v>118</v>
          </cell>
          <cell r="F153">
            <v>2154307</v>
          </cell>
          <cell r="G153">
            <v>0</v>
          </cell>
          <cell r="H153">
            <v>39000</v>
          </cell>
          <cell r="I153">
            <v>26645</v>
          </cell>
          <cell r="J153">
            <v>1</v>
          </cell>
          <cell r="K153">
            <v>0</v>
          </cell>
          <cell r="L153">
            <v>50</v>
          </cell>
          <cell r="M153">
            <v>85</v>
          </cell>
          <cell r="N153">
            <v>137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1064336</v>
          </cell>
          <cell r="U153">
            <v>678202</v>
          </cell>
          <cell r="V153">
            <v>408943</v>
          </cell>
          <cell r="W153">
            <v>2826</v>
          </cell>
          <cell r="X153">
            <v>0</v>
          </cell>
          <cell r="Y153">
            <v>0</v>
          </cell>
          <cell r="Z153">
            <v>90</v>
          </cell>
          <cell r="AA153">
            <v>28</v>
          </cell>
          <cell r="AB153">
            <v>37772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TS  </v>
          </cell>
          <cell r="E154">
            <v>118</v>
          </cell>
          <cell r="F154">
            <v>2083308</v>
          </cell>
          <cell r="G154">
            <v>0</v>
          </cell>
          <cell r="H154">
            <v>39000</v>
          </cell>
          <cell r="I154">
            <v>26645</v>
          </cell>
          <cell r="J154">
            <v>1</v>
          </cell>
          <cell r="K154">
            <v>0</v>
          </cell>
          <cell r="L154">
            <v>50</v>
          </cell>
          <cell r="M154">
            <v>85</v>
          </cell>
          <cell r="N154">
            <v>137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1047391</v>
          </cell>
          <cell r="U154">
            <v>651413</v>
          </cell>
          <cell r="V154">
            <v>380830</v>
          </cell>
          <cell r="W154">
            <v>3674</v>
          </cell>
          <cell r="X154">
            <v>0</v>
          </cell>
          <cell r="Y154">
            <v>0</v>
          </cell>
          <cell r="Z154">
            <v>90</v>
          </cell>
          <cell r="AA154">
            <v>28</v>
          </cell>
          <cell r="AB154">
            <v>37772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TS  </v>
          </cell>
          <cell r="E155">
            <v>118</v>
          </cell>
          <cell r="F155">
            <v>2234054</v>
          </cell>
          <cell r="G155">
            <v>0</v>
          </cell>
          <cell r="H155">
            <v>39000</v>
          </cell>
          <cell r="I155">
            <v>26645</v>
          </cell>
          <cell r="J155">
            <v>1</v>
          </cell>
          <cell r="K155">
            <v>0</v>
          </cell>
          <cell r="L155">
            <v>50</v>
          </cell>
          <cell r="M155">
            <v>85</v>
          </cell>
          <cell r="N155">
            <v>137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1083206</v>
          </cell>
          <cell r="U155">
            <v>708279</v>
          </cell>
          <cell r="V155">
            <v>440521</v>
          </cell>
          <cell r="W155">
            <v>2048</v>
          </cell>
          <cell r="X155">
            <v>0</v>
          </cell>
          <cell r="Y155">
            <v>0</v>
          </cell>
          <cell r="Z155">
            <v>90</v>
          </cell>
          <cell r="AA155">
            <v>28</v>
          </cell>
          <cell r="AB155">
            <v>37772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TS  </v>
          </cell>
          <cell r="E156">
            <v>118</v>
          </cell>
          <cell r="F156">
            <v>2198849</v>
          </cell>
          <cell r="G156">
            <v>0</v>
          </cell>
          <cell r="H156">
            <v>39000</v>
          </cell>
          <cell r="I156">
            <v>26645</v>
          </cell>
          <cell r="J156">
            <v>1</v>
          </cell>
          <cell r="K156">
            <v>0</v>
          </cell>
          <cell r="L156">
            <v>50</v>
          </cell>
          <cell r="M156">
            <v>85</v>
          </cell>
          <cell r="N156">
            <v>137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1074897</v>
          </cell>
          <cell r="U156">
            <v>695003</v>
          </cell>
          <cell r="V156">
            <v>426581</v>
          </cell>
          <cell r="W156">
            <v>2368</v>
          </cell>
          <cell r="X156">
            <v>0</v>
          </cell>
          <cell r="Y156">
            <v>0</v>
          </cell>
          <cell r="Z156">
            <v>90</v>
          </cell>
          <cell r="AA156">
            <v>28</v>
          </cell>
          <cell r="AB156">
            <v>37772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TS  </v>
          </cell>
          <cell r="E157">
            <v>118</v>
          </cell>
          <cell r="F157">
            <v>2420453</v>
          </cell>
          <cell r="G157">
            <v>0</v>
          </cell>
          <cell r="H157">
            <v>39000</v>
          </cell>
          <cell r="I157">
            <v>26645</v>
          </cell>
          <cell r="J157">
            <v>1</v>
          </cell>
          <cell r="K157">
            <v>0</v>
          </cell>
          <cell r="L157">
            <v>50</v>
          </cell>
          <cell r="M157">
            <v>85</v>
          </cell>
          <cell r="N157">
            <v>137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1126632</v>
          </cell>
          <cell r="U157">
            <v>778523</v>
          </cell>
          <cell r="V157">
            <v>514327</v>
          </cell>
          <cell r="W157">
            <v>971</v>
          </cell>
          <cell r="X157">
            <v>0</v>
          </cell>
          <cell r="Y157">
            <v>0</v>
          </cell>
          <cell r="Z157">
            <v>90</v>
          </cell>
          <cell r="AA157">
            <v>28</v>
          </cell>
          <cell r="AB157">
            <v>37772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TS  </v>
          </cell>
          <cell r="E158">
            <v>118</v>
          </cell>
          <cell r="F158">
            <v>2354563</v>
          </cell>
          <cell r="G158">
            <v>0</v>
          </cell>
          <cell r="H158">
            <v>39000</v>
          </cell>
          <cell r="I158">
            <v>26645</v>
          </cell>
          <cell r="J158">
            <v>1</v>
          </cell>
          <cell r="K158">
            <v>0</v>
          </cell>
          <cell r="L158">
            <v>50</v>
          </cell>
          <cell r="M158">
            <v>85</v>
          </cell>
          <cell r="N158">
            <v>137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1111391</v>
          </cell>
          <cell r="U158">
            <v>753702</v>
          </cell>
          <cell r="V158">
            <v>488238</v>
          </cell>
          <cell r="W158">
            <v>1232</v>
          </cell>
          <cell r="X158">
            <v>0</v>
          </cell>
          <cell r="Y158">
            <v>0</v>
          </cell>
          <cell r="Z158">
            <v>90</v>
          </cell>
          <cell r="AA158">
            <v>28</v>
          </cell>
          <cell r="AB158">
            <v>37772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TS  </v>
          </cell>
          <cell r="E159">
            <v>118</v>
          </cell>
          <cell r="F159">
            <v>2777364</v>
          </cell>
          <cell r="G159">
            <v>0</v>
          </cell>
          <cell r="H159">
            <v>39000</v>
          </cell>
          <cell r="I159">
            <v>26645</v>
          </cell>
          <cell r="J159">
            <v>1</v>
          </cell>
          <cell r="K159">
            <v>0</v>
          </cell>
          <cell r="L159">
            <v>50</v>
          </cell>
          <cell r="M159">
            <v>85</v>
          </cell>
          <cell r="N159">
            <v>137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1207075</v>
          </cell>
          <cell r="U159">
            <v>912775</v>
          </cell>
          <cell r="V159">
            <v>655642</v>
          </cell>
          <cell r="W159">
            <v>1872</v>
          </cell>
          <cell r="X159">
            <v>0</v>
          </cell>
          <cell r="Y159">
            <v>0</v>
          </cell>
          <cell r="Z159">
            <v>90</v>
          </cell>
          <cell r="AA159">
            <v>28</v>
          </cell>
          <cell r="AB159">
            <v>37772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16266</v>
          </cell>
          <cell r="G160">
            <v>0</v>
          </cell>
          <cell r="H160">
            <v>375</v>
          </cell>
          <cell r="I160">
            <v>274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16266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897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12599</v>
          </cell>
          <cell r="G161">
            <v>0</v>
          </cell>
          <cell r="H161">
            <v>375</v>
          </cell>
          <cell r="I161">
            <v>274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12599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897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13975</v>
          </cell>
          <cell r="G162">
            <v>0</v>
          </cell>
          <cell r="H162">
            <v>375</v>
          </cell>
          <cell r="I162">
            <v>274</v>
          </cell>
          <cell r="J162">
            <v>0</v>
          </cell>
          <cell r="K162">
            <v>0</v>
          </cell>
          <cell r="L162">
            <v>0</v>
          </cell>
          <cell r="M162">
            <v>1</v>
          </cell>
          <cell r="N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13975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897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14397</v>
          </cell>
          <cell r="G163">
            <v>0</v>
          </cell>
          <cell r="H163">
            <v>375</v>
          </cell>
          <cell r="I163">
            <v>274</v>
          </cell>
          <cell r="J163">
            <v>0</v>
          </cell>
          <cell r="K163">
            <v>0</v>
          </cell>
          <cell r="L163">
            <v>0</v>
          </cell>
          <cell r="M163">
            <v>1</v>
          </cell>
          <cell r="N163">
            <v>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14397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897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16084</v>
          </cell>
          <cell r="G164">
            <v>0</v>
          </cell>
          <cell r="H164">
            <v>375</v>
          </cell>
          <cell r="I164">
            <v>274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16084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897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17189</v>
          </cell>
          <cell r="G165">
            <v>0</v>
          </cell>
          <cell r="H165">
            <v>375</v>
          </cell>
          <cell r="I165">
            <v>274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17189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897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12888</v>
          </cell>
          <cell r="G166">
            <v>0</v>
          </cell>
          <cell r="H166">
            <v>375</v>
          </cell>
          <cell r="I166">
            <v>274</v>
          </cell>
          <cell r="J166">
            <v>0</v>
          </cell>
          <cell r="K166">
            <v>0</v>
          </cell>
          <cell r="L166">
            <v>0</v>
          </cell>
          <cell r="M166">
            <v>1</v>
          </cell>
          <cell r="N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12888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897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14888</v>
          </cell>
          <cell r="G167">
            <v>0</v>
          </cell>
          <cell r="H167">
            <v>375</v>
          </cell>
          <cell r="I167">
            <v>274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14888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897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10859</v>
          </cell>
          <cell r="G168">
            <v>0</v>
          </cell>
          <cell r="H168">
            <v>375</v>
          </cell>
          <cell r="I168">
            <v>274</v>
          </cell>
          <cell r="J168">
            <v>0</v>
          </cell>
          <cell r="K168">
            <v>0</v>
          </cell>
          <cell r="L168">
            <v>0</v>
          </cell>
          <cell r="M168">
            <v>1</v>
          </cell>
          <cell r="N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10859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897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11271</v>
          </cell>
          <cell r="G169">
            <v>0</v>
          </cell>
          <cell r="H169">
            <v>375</v>
          </cell>
          <cell r="I169">
            <v>274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11271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897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12915</v>
          </cell>
          <cell r="G170">
            <v>0</v>
          </cell>
          <cell r="H170">
            <v>375</v>
          </cell>
          <cell r="I170">
            <v>274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12915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897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17270</v>
          </cell>
          <cell r="G171">
            <v>0</v>
          </cell>
          <cell r="H171">
            <v>375</v>
          </cell>
          <cell r="I171">
            <v>274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17270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897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29220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20000</v>
          </cell>
          <cell r="U172">
            <v>9220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735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25381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20000</v>
          </cell>
          <cell r="U173">
            <v>5381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735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23062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20000</v>
          </cell>
          <cell r="U174">
            <v>3062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735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19576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19576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735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17757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17757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735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17907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17907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735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13183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13183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735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15016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15016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735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14683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14683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735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20107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20000</v>
          </cell>
          <cell r="U181">
            <v>107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735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19876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19876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735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23814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20000</v>
          </cell>
          <cell r="U183">
            <v>3814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735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TS  </v>
          </cell>
          <cell r="E184">
            <v>1</v>
          </cell>
          <cell r="F184">
            <v>17672</v>
          </cell>
          <cell r="G184">
            <v>0</v>
          </cell>
          <cell r="H184">
            <v>188</v>
          </cell>
          <cell r="I184">
            <v>274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17672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735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TS  </v>
          </cell>
          <cell r="E185">
            <v>1</v>
          </cell>
          <cell r="F185">
            <v>15350</v>
          </cell>
          <cell r="G185">
            <v>0</v>
          </cell>
          <cell r="H185">
            <v>188</v>
          </cell>
          <cell r="I185">
            <v>274</v>
          </cell>
          <cell r="J185">
            <v>0</v>
          </cell>
          <cell r="K185">
            <v>0</v>
          </cell>
          <cell r="L185">
            <v>0</v>
          </cell>
          <cell r="M185">
            <v>1</v>
          </cell>
          <cell r="N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15350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735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TS  </v>
          </cell>
          <cell r="E186">
            <v>1</v>
          </cell>
          <cell r="F186">
            <v>13948</v>
          </cell>
          <cell r="G186">
            <v>0</v>
          </cell>
          <cell r="H186">
            <v>188</v>
          </cell>
          <cell r="I186">
            <v>274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13948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735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TS  </v>
          </cell>
          <cell r="E187">
            <v>1</v>
          </cell>
          <cell r="F187">
            <v>11840</v>
          </cell>
          <cell r="G187">
            <v>0</v>
          </cell>
          <cell r="H187">
            <v>188</v>
          </cell>
          <cell r="I187">
            <v>274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11840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735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TS  </v>
          </cell>
          <cell r="E188">
            <v>1</v>
          </cell>
          <cell r="F188">
            <v>10739</v>
          </cell>
          <cell r="G188">
            <v>0</v>
          </cell>
          <cell r="H188">
            <v>188</v>
          </cell>
          <cell r="I188">
            <v>274</v>
          </cell>
          <cell r="J188">
            <v>0</v>
          </cell>
          <cell r="K188">
            <v>0</v>
          </cell>
          <cell r="L188">
            <v>0</v>
          </cell>
          <cell r="M188">
            <v>1</v>
          </cell>
          <cell r="N188">
            <v>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10739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735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TS  </v>
          </cell>
          <cell r="E189">
            <v>1</v>
          </cell>
          <cell r="F189">
            <v>10830</v>
          </cell>
          <cell r="G189">
            <v>0</v>
          </cell>
          <cell r="H189">
            <v>188</v>
          </cell>
          <cell r="I189">
            <v>274</v>
          </cell>
          <cell r="J189">
            <v>0</v>
          </cell>
          <cell r="K189">
            <v>0</v>
          </cell>
          <cell r="L189">
            <v>0</v>
          </cell>
          <cell r="M189">
            <v>1</v>
          </cell>
          <cell r="N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10830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735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TS  </v>
          </cell>
          <cell r="E190">
            <v>1</v>
          </cell>
          <cell r="F190">
            <v>7973</v>
          </cell>
          <cell r="G190">
            <v>0</v>
          </cell>
          <cell r="H190">
            <v>188</v>
          </cell>
          <cell r="I190">
            <v>274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1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7973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735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TS  </v>
          </cell>
          <cell r="E191">
            <v>1</v>
          </cell>
          <cell r="F191">
            <v>9082</v>
          </cell>
          <cell r="G191">
            <v>0</v>
          </cell>
          <cell r="H191">
            <v>188</v>
          </cell>
          <cell r="I191">
            <v>274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9082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735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TS  </v>
          </cell>
          <cell r="E192">
            <v>1</v>
          </cell>
          <cell r="F192">
            <v>8880</v>
          </cell>
          <cell r="G192">
            <v>0</v>
          </cell>
          <cell r="H192">
            <v>188</v>
          </cell>
          <cell r="I192">
            <v>274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1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8880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735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TS  </v>
          </cell>
          <cell r="E193">
            <v>1</v>
          </cell>
          <cell r="F193">
            <v>12161</v>
          </cell>
          <cell r="G193">
            <v>0</v>
          </cell>
          <cell r="H193">
            <v>188</v>
          </cell>
          <cell r="I193">
            <v>274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12161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735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TS  </v>
          </cell>
          <cell r="E194">
            <v>1</v>
          </cell>
          <cell r="F194">
            <v>12021</v>
          </cell>
          <cell r="G194">
            <v>0</v>
          </cell>
          <cell r="H194">
            <v>188</v>
          </cell>
          <cell r="I194">
            <v>274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1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12021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735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TS  </v>
          </cell>
          <cell r="E195">
            <v>1</v>
          </cell>
          <cell r="F195">
            <v>14403</v>
          </cell>
          <cell r="G195">
            <v>0</v>
          </cell>
          <cell r="H195">
            <v>188</v>
          </cell>
          <cell r="I195">
            <v>274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14403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735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TS  </v>
          </cell>
          <cell r="E196">
            <v>1</v>
          </cell>
          <cell r="F196">
            <v>14054</v>
          </cell>
          <cell r="G196">
            <v>0</v>
          </cell>
          <cell r="H196">
            <v>188</v>
          </cell>
          <cell r="I196">
            <v>274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14054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735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TS  </v>
          </cell>
          <cell r="E197">
            <v>1</v>
          </cell>
          <cell r="F197">
            <v>12207</v>
          </cell>
          <cell r="G197">
            <v>0</v>
          </cell>
          <cell r="H197">
            <v>188</v>
          </cell>
          <cell r="I197">
            <v>274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12207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735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TS  </v>
          </cell>
          <cell r="E198">
            <v>1</v>
          </cell>
          <cell r="F198">
            <v>11092</v>
          </cell>
          <cell r="G198">
            <v>0</v>
          </cell>
          <cell r="H198">
            <v>188</v>
          </cell>
          <cell r="I198">
            <v>274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11092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735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TS  </v>
          </cell>
          <cell r="E199">
            <v>1</v>
          </cell>
          <cell r="F199">
            <v>9416</v>
          </cell>
          <cell r="G199">
            <v>0</v>
          </cell>
          <cell r="H199">
            <v>188</v>
          </cell>
          <cell r="I199">
            <v>274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9416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735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TS  </v>
          </cell>
          <cell r="E200">
            <v>1</v>
          </cell>
          <cell r="F200">
            <v>8541</v>
          </cell>
          <cell r="G200">
            <v>0</v>
          </cell>
          <cell r="H200">
            <v>188</v>
          </cell>
          <cell r="I200">
            <v>274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1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8541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735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TS  </v>
          </cell>
          <cell r="E201">
            <v>1</v>
          </cell>
          <cell r="F201">
            <v>8613</v>
          </cell>
          <cell r="G201">
            <v>0</v>
          </cell>
          <cell r="H201">
            <v>188</v>
          </cell>
          <cell r="I201">
            <v>274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8613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735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TS  </v>
          </cell>
          <cell r="E202">
            <v>1</v>
          </cell>
          <cell r="F202">
            <v>6341</v>
          </cell>
          <cell r="G202">
            <v>0</v>
          </cell>
          <cell r="H202">
            <v>188</v>
          </cell>
          <cell r="I202">
            <v>274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1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6341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735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TS  </v>
          </cell>
          <cell r="E203">
            <v>1</v>
          </cell>
          <cell r="F203">
            <v>7222</v>
          </cell>
          <cell r="G203">
            <v>0</v>
          </cell>
          <cell r="H203">
            <v>188</v>
          </cell>
          <cell r="I203">
            <v>274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7222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735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TS  </v>
          </cell>
          <cell r="E204">
            <v>1</v>
          </cell>
          <cell r="F204">
            <v>7062</v>
          </cell>
          <cell r="G204">
            <v>0</v>
          </cell>
          <cell r="H204">
            <v>188</v>
          </cell>
          <cell r="I204">
            <v>274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1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7062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735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TS  </v>
          </cell>
          <cell r="E205">
            <v>1</v>
          </cell>
          <cell r="F205">
            <v>9671</v>
          </cell>
          <cell r="G205">
            <v>0</v>
          </cell>
          <cell r="H205">
            <v>188</v>
          </cell>
          <cell r="I205">
            <v>274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9671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735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TS  </v>
          </cell>
          <cell r="E206">
            <v>1</v>
          </cell>
          <cell r="F206">
            <v>9560</v>
          </cell>
          <cell r="G206">
            <v>0</v>
          </cell>
          <cell r="H206">
            <v>188</v>
          </cell>
          <cell r="I206">
            <v>274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9560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735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TS  </v>
          </cell>
          <cell r="E207">
            <v>1</v>
          </cell>
          <cell r="F207">
            <v>11454</v>
          </cell>
          <cell r="G207">
            <v>0</v>
          </cell>
          <cell r="H207">
            <v>188</v>
          </cell>
          <cell r="I207">
            <v>274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1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11454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735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TS  </v>
          </cell>
          <cell r="E208">
            <v>1</v>
          </cell>
          <cell r="F208">
            <v>10258</v>
          </cell>
          <cell r="G208">
            <v>0</v>
          </cell>
          <cell r="H208">
            <v>375</v>
          </cell>
          <cell r="I208">
            <v>279</v>
          </cell>
          <cell r="J208">
            <v>1</v>
          </cell>
          <cell r="K208">
            <v>0</v>
          </cell>
          <cell r="L208">
            <v>0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10258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329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TS  </v>
          </cell>
          <cell r="E209">
            <v>1</v>
          </cell>
          <cell r="F209">
            <v>9190</v>
          </cell>
          <cell r="G209">
            <v>0</v>
          </cell>
          <cell r="H209">
            <v>375</v>
          </cell>
          <cell r="I209">
            <v>279</v>
          </cell>
          <cell r="J209">
            <v>1</v>
          </cell>
          <cell r="K209">
            <v>0</v>
          </cell>
          <cell r="L209">
            <v>0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9190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329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TS  </v>
          </cell>
          <cell r="E210">
            <v>1</v>
          </cell>
          <cell r="F210">
            <v>10112</v>
          </cell>
          <cell r="G210">
            <v>0</v>
          </cell>
          <cell r="H210">
            <v>375</v>
          </cell>
          <cell r="I210">
            <v>279</v>
          </cell>
          <cell r="J210">
            <v>1</v>
          </cell>
          <cell r="K210">
            <v>0</v>
          </cell>
          <cell r="L210">
            <v>0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10112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329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TS  </v>
          </cell>
          <cell r="E211">
            <v>1</v>
          </cell>
          <cell r="F211">
            <v>9358</v>
          </cell>
          <cell r="G211">
            <v>0</v>
          </cell>
          <cell r="H211">
            <v>375</v>
          </cell>
          <cell r="I211">
            <v>279</v>
          </cell>
          <cell r="J211">
            <v>1</v>
          </cell>
          <cell r="K211">
            <v>0</v>
          </cell>
          <cell r="L211">
            <v>0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9358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329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TS  </v>
          </cell>
          <cell r="E212">
            <v>1</v>
          </cell>
          <cell r="F212">
            <v>10131</v>
          </cell>
          <cell r="G212">
            <v>0</v>
          </cell>
          <cell r="H212">
            <v>375</v>
          </cell>
          <cell r="I212">
            <v>279</v>
          </cell>
          <cell r="J212">
            <v>1</v>
          </cell>
          <cell r="K212">
            <v>0</v>
          </cell>
          <cell r="L212">
            <v>0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10131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329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TS  </v>
          </cell>
          <cell r="E213">
            <v>1</v>
          </cell>
          <cell r="F213">
            <v>9506</v>
          </cell>
          <cell r="G213">
            <v>0</v>
          </cell>
          <cell r="H213">
            <v>375</v>
          </cell>
          <cell r="I213">
            <v>279</v>
          </cell>
          <cell r="J213">
            <v>1</v>
          </cell>
          <cell r="K213">
            <v>0</v>
          </cell>
          <cell r="L213">
            <v>0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9506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329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TS  </v>
          </cell>
          <cell r="E214">
            <v>1</v>
          </cell>
          <cell r="F214">
            <v>9932</v>
          </cell>
          <cell r="G214">
            <v>0</v>
          </cell>
          <cell r="H214">
            <v>375</v>
          </cell>
          <cell r="I214">
            <v>279</v>
          </cell>
          <cell r="J214">
            <v>1</v>
          </cell>
          <cell r="K214">
            <v>0</v>
          </cell>
          <cell r="L214">
            <v>0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9932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329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TS  </v>
          </cell>
          <cell r="E215">
            <v>1</v>
          </cell>
          <cell r="F215">
            <v>9397</v>
          </cell>
          <cell r="G215">
            <v>0</v>
          </cell>
          <cell r="H215">
            <v>375</v>
          </cell>
          <cell r="I215">
            <v>279</v>
          </cell>
          <cell r="J215">
            <v>1</v>
          </cell>
          <cell r="K215">
            <v>0</v>
          </cell>
          <cell r="L215">
            <v>0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9397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329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TS  </v>
          </cell>
          <cell r="E216">
            <v>1</v>
          </cell>
          <cell r="F216">
            <v>9539</v>
          </cell>
          <cell r="G216">
            <v>0</v>
          </cell>
          <cell r="H216">
            <v>375</v>
          </cell>
          <cell r="I216">
            <v>279</v>
          </cell>
          <cell r="J216">
            <v>1</v>
          </cell>
          <cell r="K216">
            <v>0</v>
          </cell>
          <cell r="L216">
            <v>0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9539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329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TS  </v>
          </cell>
          <cell r="E217">
            <v>1</v>
          </cell>
          <cell r="F217">
            <v>8257</v>
          </cell>
          <cell r="G217">
            <v>0</v>
          </cell>
          <cell r="H217">
            <v>375</v>
          </cell>
          <cell r="I217">
            <v>279</v>
          </cell>
          <cell r="J217">
            <v>1</v>
          </cell>
          <cell r="K217">
            <v>0</v>
          </cell>
          <cell r="L217">
            <v>0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8257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329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TS  </v>
          </cell>
          <cell r="E218">
            <v>1</v>
          </cell>
          <cell r="F218">
            <v>9787</v>
          </cell>
          <cell r="G218">
            <v>0</v>
          </cell>
          <cell r="H218">
            <v>375</v>
          </cell>
          <cell r="I218">
            <v>279</v>
          </cell>
          <cell r="J218">
            <v>1</v>
          </cell>
          <cell r="K218">
            <v>0</v>
          </cell>
          <cell r="L218">
            <v>0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9787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329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TS  </v>
          </cell>
          <cell r="E219">
            <v>1</v>
          </cell>
          <cell r="F219">
            <v>10150</v>
          </cell>
          <cell r="G219">
            <v>0</v>
          </cell>
          <cell r="H219">
            <v>375</v>
          </cell>
          <cell r="I219">
            <v>279</v>
          </cell>
          <cell r="J219">
            <v>1</v>
          </cell>
          <cell r="K219">
            <v>0</v>
          </cell>
          <cell r="L219">
            <v>0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10150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329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81237</v>
          </cell>
          <cell r="G220">
            <v>0</v>
          </cell>
          <cell r="H220">
            <v>188</v>
          </cell>
          <cell r="I220">
            <v>341</v>
          </cell>
          <cell r="J220">
            <v>0</v>
          </cell>
          <cell r="K220">
            <v>0</v>
          </cell>
          <cell r="L220">
            <v>1</v>
          </cell>
          <cell r="M220">
            <v>1</v>
          </cell>
          <cell r="N220">
            <v>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20000</v>
          </cell>
          <cell r="U220">
            <v>61237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3100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67360</v>
          </cell>
          <cell r="G221">
            <v>0</v>
          </cell>
          <cell r="H221">
            <v>188</v>
          </cell>
          <cell r="I221">
            <v>341</v>
          </cell>
          <cell r="J221">
            <v>0</v>
          </cell>
          <cell r="K221">
            <v>0</v>
          </cell>
          <cell r="L221">
            <v>1</v>
          </cell>
          <cell r="M221">
            <v>1</v>
          </cell>
          <cell r="N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20000</v>
          </cell>
          <cell r="U221">
            <v>47360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3100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66237</v>
          </cell>
          <cell r="G222">
            <v>0</v>
          </cell>
          <cell r="H222">
            <v>188</v>
          </cell>
          <cell r="I222">
            <v>341</v>
          </cell>
          <cell r="J222">
            <v>0</v>
          </cell>
          <cell r="K222">
            <v>0</v>
          </cell>
          <cell r="L222">
            <v>1</v>
          </cell>
          <cell r="M222">
            <v>1</v>
          </cell>
          <cell r="N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20000</v>
          </cell>
          <cell r="U222">
            <v>46237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3100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54518</v>
          </cell>
          <cell r="G223">
            <v>0</v>
          </cell>
          <cell r="H223">
            <v>188</v>
          </cell>
          <cell r="I223">
            <v>341</v>
          </cell>
          <cell r="J223">
            <v>0</v>
          </cell>
          <cell r="K223">
            <v>0</v>
          </cell>
          <cell r="L223">
            <v>1</v>
          </cell>
          <cell r="M223">
            <v>1</v>
          </cell>
          <cell r="N223">
            <v>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20000</v>
          </cell>
          <cell r="U223">
            <v>34518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3100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45939</v>
          </cell>
          <cell r="G224">
            <v>0</v>
          </cell>
          <cell r="H224">
            <v>188</v>
          </cell>
          <cell r="I224">
            <v>341</v>
          </cell>
          <cell r="J224">
            <v>0</v>
          </cell>
          <cell r="K224">
            <v>0</v>
          </cell>
          <cell r="L224">
            <v>1</v>
          </cell>
          <cell r="M224">
            <v>1</v>
          </cell>
          <cell r="N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20000</v>
          </cell>
          <cell r="U224">
            <v>25939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3100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28188</v>
          </cell>
          <cell r="G225">
            <v>0</v>
          </cell>
          <cell r="H225">
            <v>188</v>
          </cell>
          <cell r="I225">
            <v>341</v>
          </cell>
          <cell r="J225">
            <v>0</v>
          </cell>
          <cell r="K225">
            <v>0</v>
          </cell>
          <cell r="L225">
            <v>1</v>
          </cell>
          <cell r="M225">
            <v>1</v>
          </cell>
          <cell r="N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20000</v>
          </cell>
          <cell r="U225">
            <v>8188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3100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25372</v>
          </cell>
          <cell r="G226">
            <v>0</v>
          </cell>
          <cell r="H226">
            <v>188</v>
          </cell>
          <cell r="I226">
            <v>341</v>
          </cell>
          <cell r="J226">
            <v>0</v>
          </cell>
          <cell r="K226">
            <v>0</v>
          </cell>
          <cell r="L226">
            <v>1</v>
          </cell>
          <cell r="M226">
            <v>1</v>
          </cell>
          <cell r="N226">
            <v>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20000</v>
          </cell>
          <cell r="U226">
            <v>5372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3100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10980</v>
          </cell>
          <cell r="G227">
            <v>0</v>
          </cell>
          <cell r="H227">
            <v>188</v>
          </cell>
          <cell r="I227">
            <v>341</v>
          </cell>
          <cell r="J227">
            <v>0</v>
          </cell>
          <cell r="K227">
            <v>0</v>
          </cell>
          <cell r="L227">
            <v>1</v>
          </cell>
          <cell r="M227">
            <v>1</v>
          </cell>
          <cell r="N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10980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3100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6118</v>
          </cell>
          <cell r="G228">
            <v>0</v>
          </cell>
          <cell r="H228">
            <v>188</v>
          </cell>
          <cell r="I228">
            <v>341</v>
          </cell>
          <cell r="J228">
            <v>0</v>
          </cell>
          <cell r="K228">
            <v>0</v>
          </cell>
          <cell r="L228">
            <v>1</v>
          </cell>
          <cell r="M228">
            <v>1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6118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3100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10116</v>
          </cell>
          <cell r="G229">
            <v>0</v>
          </cell>
          <cell r="H229">
            <v>188</v>
          </cell>
          <cell r="I229">
            <v>341</v>
          </cell>
          <cell r="J229">
            <v>0</v>
          </cell>
          <cell r="K229">
            <v>0</v>
          </cell>
          <cell r="L229">
            <v>1</v>
          </cell>
          <cell r="M229">
            <v>1</v>
          </cell>
          <cell r="N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10116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3100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52411</v>
          </cell>
          <cell r="G230">
            <v>0</v>
          </cell>
          <cell r="H230">
            <v>188</v>
          </cell>
          <cell r="I230">
            <v>341</v>
          </cell>
          <cell r="J230">
            <v>0</v>
          </cell>
          <cell r="K230">
            <v>0</v>
          </cell>
          <cell r="L230">
            <v>1</v>
          </cell>
          <cell r="M230">
            <v>1</v>
          </cell>
          <cell r="N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20000</v>
          </cell>
          <cell r="U230">
            <v>32411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3100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77576</v>
          </cell>
          <cell r="G231">
            <v>0</v>
          </cell>
          <cell r="H231">
            <v>188</v>
          </cell>
          <cell r="I231">
            <v>341</v>
          </cell>
          <cell r="J231">
            <v>0</v>
          </cell>
          <cell r="K231">
            <v>0</v>
          </cell>
          <cell r="L231">
            <v>1</v>
          </cell>
          <cell r="M231">
            <v>1</v>
          </cell>
          <cell r="N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20000</v>
          </cell>
          <cell r="U231">
            <v>57576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3100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37769</v>
          </cell>
          <cell r="G232">
            <v>0</v>
          </cell>
          <cell r="H232">
            <v>188</v>
          </cell>
          <cell r="I232">
            <v>548</v>
          </cell>
          <cell r="J232">
            <v>0</v>
          </cell>
          <cell r="K232">
            <v>0</v>
          </cell>
          <cell r="L232">
            <v>0</v>
          </cell>
          <cell r="M232">
            <v>2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20000</v>
          </cell>
          <cell r="U232">
            <v>17769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</v>
          </cell>
          <cell r="AB232">
            <v>1700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34114</v>
          </cell>
          <cell r="G233">
            <v>0</v>
          </cell>
          <cell r="H233">
            <v>188</v>
          </cell>
          <cell r="I233">
            <v>548</v>
          </cell>
          <cell r="J233">
            <v>0</v>
          </cell>
          <cell r="K233">
            <v>0</v>
          </cell>
          <cell r="L233">
            <v>0</v>
          </cell>
          <cell r="M233">
            <v>2</v>
          </cell>
          <cell r="N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20000</v>
          </cell>
          <cell r="U233">
            <v>14114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</v>
          </cell>
          <cell r="AB233">
            <v>1700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36728</v>
          </cell>
          <cell r="G234">
            <v>0</v>
          </cell>
          <cell r="H234">
            <v>188</v>
          </cell>
          <cell r="I234">
            <v>548</v>
          </cell>
          <cell r="J234">
            <v>0</v>
          </cell>
          <cell r="K234">
            <v>0</v>
          </cell>
          <cell r="L234">
            <v>0</v>
          </cell>
          <cell r="M234">
            <v>2</v>
          </cell>
          <cell r="N234">
            <v>2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20000</v>
          </cell>
          <cell r="U234">
            <v>16728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</v>
          </cell>
          <cell r="AB234">
            <v>1700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34500</v>
          </cell>
          <cell r="G235">
            <v>0</v>
          </cell>
          <cell r="H235">
            <v>188</v>
          </cell>
          <cell r="I235">
            <v>548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20000</v>
          </cell>
          <cell r="U235">
            <v>14500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</v>
          </cell>
          <cell r="AB235">
            <v>1700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19271</v>
          </cell>
          <cell r="G236">
            <v>0</v>
          </cell>
          <cell r="H236">
            <v>188</v>
          </cell>
          <cell r="I236">
            <v>548</v>
          </cell>
          <cell r="J236">
            <v>0</v>
          </cell>
          <cell r="K236">
            <v>0</v>
          </cell>
          <cell r="L236">
            <v>0</v>
          </cell>
          <cell r="M236">
            <v>2</v>
          </cell>
          <cell r="N236">
            <v>2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19271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1700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3554</v>
          </cell>
          <cell r="G237">
            <v>0</v>
          </cell>
          <cell r="H237">
            <v>188</v>
          </cell>
          <cell r="I237">
            <v>548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2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3554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1700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7539</v>
          </cell>
          <cell r="G238">
            <v>0</v>
          </cell>
          <cell r="H238">
            <v>188</v>
          </cell>
          <cell r="I238">
            <v>548</v>
          </cell>
          <cell r="J238">
            <v>0</v>
          </cell>
          <cell r="K238">
            <v>0</v>
          </cell>
          <cell r="L238">
            <v>0</v>
          </cell>
          <cell r="M238">
            <v>2</v>
          </cell>
          <cell r="N238">
            <v>2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7539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1700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1746</v>
          </cell>
          <cell r="G239">
            <v>0</v>
          </cell>
          <cell r="H239">
            <v>188</v>
          </cell>
          <cell r="I239">
            <v>548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1746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1700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4100</v>
          </cell>
          <cell r="G240">
            <v>0</v>
          </cell>
          <cell r="H240">
            <v>188</v>
          </cell>
          <cell r="I240">
            <v>548</v>
          </cell>
          <cell r="J240">
            <v>0</v>
          </cell>
          <cell r="K240">
            <v>0</v>
          </cell>
          <cell r="L240">
            <v>0</v>
          </cell>
          <cell r="M240">
            <v>2</v>
          </cell>
          <cell r="N240">
            <v>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4100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1700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21896</v>
          </cell>
          <cell r="G241">
            <v>0</v>
          </cell>
          <cell r="H241">
            <v>188</v>
          </cell>
          <cell r="I241">
            <v>548</v>
          </cell>
          <cell r="J241">
            <v>0</v>
          </cell>
          <cell r="K241">
            <v>0</v>
          </cell>
          <cell r="L241">
            <v>0</v>
          </cell>
          <cell r="M241">
            <v>2</v>
          </cell>
          <cell r="N241">
            <v>2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20000</v>
          </cell>
          <cell r="U241">
            <v>1896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</v>
          </cell>
          <cell r="AB241">
            <v>1700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35068</v>
          </cell>
          <cell r="G242">
            <v>0</v>
          </cell>
          <cell r="H242">
            <v>188</v>
          </cell>
          <cell r="I242">
            <v>548</v>
          </cell>
          <cell r="J242">
            <v>0</v>
          </cell>
          <cell r="K242">
            <v>0</v>
          </cell>
          <cell r="L242">
            <v>0</v>
          </cell>
          <cell r="M242">
            <v>2</v>
          </cell>
          <cell r="N242">
            <v>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20000</v>
          </cell>
          <cell r="U242">
            <v>15068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</v>
          </cell>
          <cell r="AB242">
            <v>1700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37368</v>
          </cell>
          <cell r="G243">
            <v>0</v>
          </cell>
          <cell r="H243">
            <v>188</v>
          </cell>
          <cell r="I243">
            <v>548</v>
          </cell>
          <cell r="J243">
            <v>0</v>
          </cell>
          <cell r="K243">
            <v>0</v>
          </cell>
          <cell r="L243">
            <v>0</v>
          </cell>
          <cell r="M243">
            <v>2</v>
          </cell>
          <cell r="N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20000</v>
          </cell>
          <cell r="U243">
            <v>17368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</v>
          </cell>
          <cell r="AB243">
            <v>1700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68245</v>
          </cell>
          <cell r="G244">
            <v>0</v>
          </cell>
          <cell r="H244">
            <v>375</v>
          </cell>
          <cell r="I244">
            <v>341</v>
          </cell>
          <cell r="J244">
            <v>0</v>
          </cell>
          <cell r="K244">
            <v>0</v>
          </cell>
          <cell r="L244">
            <v>1</v>
          </cell>
          <cell r="M244">
            <v>1</v>
          </cell>
          <cell r="N244">
            <v>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20000</v>
          </cell>
          <cell r="U244">
            <v>48245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1700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61640</v>
          </cell>
          <cell r="G245">
            <v>0</v>
          </cell>
          <cell r="H245">
            <v>375</v>
          </cell>
          <cell r="I245">
            <v>341</v>
          </cell>
          <cell r="J245">
            <v>0</v>
          </cell>
          <cell r="K245">
            <v>0</v>
          </cell>
          <cell r="L245">
            <v>1</v>
          </cell>
          <cell r="M245">
            <v>1</v>
          </cell>
          <cell r="N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20000</v>
          </cell>
          <cell r="U245">
            <v>41640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1700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66364</v>
          </cell>
          <cell r="G246">
            <v>0</v>
          </cell>
          <cell r="H246">
            <v>375</v>
          </cell>
          <cell r="I246">
            <v>341</v>
          </cell>
          <cell r="J246">
            <v>0</v>
          </cell>
          <cell r="K246">
            <v>0</v>
          </cell>
          <cell r="L246">
            <v>1</v>
          </cell>
          <cell r="M246">
            <v>1</v>
          </cell>
          <cell r="N246">
            <v>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20000</v>
          </cell>
          <cell r="U246">
            <v>46364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1700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62339</v>
          </cell>
          <cell r="G247">
            <v>0</v>
          </cell>
          <cell r="H247">
            <v>375</v>
          </cell>
          <cell r="I247">
            <v>341</v>
          </cell>
          <cell r="J247">
            <v>0</v>
          </cell>
          <cell r="K247">
            <v>0</v>
          </cell>
          <cell r="L247">
            <v>1</v>
          </cell>
          <cell r="M247">
            <v>1</v>
          </cell>
          <cell r="N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20000</v>
          </cell>
          <cell r="U247">
            <v>42339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1700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34821</v>
          </cell>
          <cell r="G248">
            <v>0</v>
          </cell>
          <cell r="H248">
            <v>375</v>
          </cell>
          <cell r="I248">
            <v>341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20000</v>
          </cell>
          <cell r="U248">
            <v>14821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1700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6421</v>
          </cell>
          <cell r="G249">
            <v>0</v>
          </cell>
          <cell r="H249">
            <v>375</v>
          </cell>
          <cell r="I249">
            <v>341</v>
          </cell>
          <cell r="J249">
            <v>0</v>
          </cell>
          <cell r="K249">
            <v>0</v>
          </cell>
          <cell r="L249">
            <v>1</v>
          </cell>
          <cell r="M249">
            <v>1</v>
          </cell>
          <cell r="N249">
            <v>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6421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1700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13622</v>
          </cell>
          <cell r="G250">
            <v>0</v>
          </cell>
          <cell r="H250">
            <v>375</v>
          </cell>
          <cell r="I250">
            <v>341</v>
          </cell>
          <cell r="J250">
            <v>0</v>
          </cell>
          <cell r="K250">
            <v>0</v>
          </cell>
          <cell r="L250">
            <v>1</v>
          </cell>
          <cell r="M250">
            <v>1</v>
          </cell>
          <cell r="N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13622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1700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3155</v>
          </cell>
          <cell r="G251">
            <v>0</v>
          </cell>
          <cell r="H251">
            <v>375</v>
          </cell>
          <cell r="I251">
            <v>341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3155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1700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7408</v>
          </cell>
          <cell r="G252">
            <v>0</v>
          </cell>
          <cell r="H252">
            <v>375</v>
          </cell>
          <cell r="I252">
            <v>341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7408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1700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39565</v>
          </cell>
          <cell r="G253">
            <v>0</v>
          </cell>
          <cell r="H253">
            <v>375</v>
          </cell>
          <cell r="I253">
            <v>341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20000</v>
          </cell>
          <cell r="U253">
            <v>19565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1700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63366</v>
          </cell>
          <cell r="G254">
            <v>0</v>
          </cell>
          <cell r="H254">
            <v>375</v>
          </cell>
          <cell r="I254">
            <v>341</v>
          </cell>
          <cell r="J254">
            <v>0</v>
          </cell>
          <cell r="K254">
            <v>0</v>
          </cell>
          <cell r="L254">
            <v>1</v>
          </cell>
          <cell r="M254">
            <v>1</v>
          </cell>
          <cell r="N254">
            <v>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20000</v>
          </cell>
          <cell r="U254">
            <v>43366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1700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67521</v>
          </cell>
          <cell r="G255">
            <v>0</v>
          </cell>
          <cell r="H255">
            <v>375</v>
          </cell>
          <cell r="I255">
            <v>341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20000</v>
          </cell>
          <cell r="U255">
            <v>47521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1700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TS  </v>
          </cell>
          <cell r="E256">
            <v>1</v>
          </cell>
          <cell r="F256">
            <v>17073</v>
          </cell>
          <cell r="G256">
            <v>0</v>
          </cell>
          <cell r="H256">
            <v>188</v>
          </cell>
          <cell r="I256">
            <v>274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17073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438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TS  </v>
          </cell>
          <cell r="E257">
            <v>1</v>
          </cell>
          <cell r="F257">
            <v>15421</v>
          </cell>
          <cell r="G257">
            <v>0</v>
          </cell>
          <cell r="H257">
            <v>188</v>
          </cell>
          <cell r="I257">
            <v>274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15421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</v>
          </cell>
          <cell r="AB257">
            <v>438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TS  </v>
          </cell>
          <cell r="E258">
            <v>1</v>
          </cell>
          <cell r="F258">
            <v>17073</v>
          </cell>
          <cell r="G258">
            <v>0</v>
          </cell>
          <cell r="H258">
            <v>188</v>
          </cell>
          <cell r="I258">
            <v>274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17073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</v>
          </cell>
          <cell r="AB258">
            <v>438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TS  </v>
          </cell>
          <cell r="E259">
            <v>1</v>
          </cell>
          <cell r="F259">
            <v>24540</v>
          </cell>
          <cell r="G259">
            <v>0</v>
          </cell>
          <cell r="H259">
            <v>188</v>
          </cell>
          <cell r="I259">
            <v>274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20000</v>
          </cell>
          <cell r="U259">
            <v>4540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</v>
          </cell>
          <cell r="AB259">
            <v>438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TS  </v>
          </cell>
          <cell r="E260">
            <v>1</v>
          </cell>
          <cell r="F260">
            <v>23263</v>
          </cell>
          <cell r="G260">
            <v>0</v>
          </cell>
          <cell r="H260">
            <v>188</v>
          </cell>
          <cell r="I260">
            <v>274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20000</v>
          </cell>
          <cell r="U260">
            <v>3263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</v>
          </cell>
          <cell r="AB260">
            <v>438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TS  </v>
          </cell>
          <cell r="E261">
            <v>1</v>
          </cell>
          <cell r="F261">
            <v>18645</v>
          </cell>
          <cell r="G261">
            <v>0</v>
          </cell>
          <cell r="H261">
            <v>188</v>
          </cell>
          <cell r="I261">
            <v>274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18645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1</v>
          </cell>
          <cell r="AB261">
            <v>438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TS  </v>
          </cell>
          <cell r="E262">
            <v>1</v>
          </cell>
          <cell r="F262">
            <v>14083</v>
          </cell>
          <cell r="G262">
            <v>0</v>
          </cell>
          <cell r="H262">
            <v>188</v>
          </cell>
          <cell r="I262">
            <v>274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14083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438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TS  </v>
          </cell>
          <cell r="E263">
            <v>1</v>
          </cell>
          <cell r="F263">
            <v>13896</v>
          </cell>
          <cell r="G263">
            <v>0</v>
          </cell>
          <cell r="H263">
            <v>188</v>
          </cell>
          <cell r="I263">
            <v>274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13896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</v>
          </cell>
          <cell r="AB263">
            <v>438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TS  </v>
          </cell>
          <cell r="E264">
            <v>1</v>
          </cell>
          <cell r="F264">
            <v>16250</v>
          </cell>
          <cell r="G264">
            <v>0</v>
          </cell>
          <cell r="H264">
            <v>188</v>
          </cell>
          <cell r="I264">
            <v>274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16250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</v>
          </cell>
          <cell r="AB264">
            <v>438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TS  </v>
          </cell>
          <cell r="E265">
            <v>1</v>
          </cell>
          <cell r="F265">
            <v>18703</v>
          </cell>
          <cell r="G265">
            <v>0</v>
          </cell>
          <cell r="H265">
            <v>188</v>
          </cell>
          <cell r="I265">
            <v>274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18703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</v>
          </cell>
          <cell r="AB265">
            <v>438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TS  </v>
          </cell>
          <cell r="E266">
            <v>1</v>
          </cell>
          <cell r="F266">
            <v>16347</v>
          </cell>
          <cell r="G266">
            <v>0</v>
          </cell>
          <cell r="H266">
            <v>188</v>
          </cell>
          <cell r="I266">
            <v>274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16347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438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TS  </v>
          </cell>
          <cell r="E267">
            <v>1</v>
          </cell>
          <cell r="F267">
            <v>16892</v>
          </cell>
          <cell r="G267">
            <v>0</v>
          </cell>
          <cell r="H267">
            <v>188</v>
          </cell>
          <cell r="I267">
            <v>274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16892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438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1</v>
          </cell>
          <cell r="F268">
            <v>10210</v>
          </cell>
          <cell r="G268">
            <v>0</v>
          </cell>
          <cell r="H268">
            <v>375</v>
          </cell>
          <cell r="I268">
            <v>274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10210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</v>
          </cell>
          <cell r="AA268">
            <v>0</v>
          </cell>
          <cell r="AB268">
            <v>438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1</v>
          </cell>
          <cell r="F269">
            <v>9222</v>
          </cell>
          <cell r="G269">
            <v>0</v>
          </cell>
          <cell r="H269">
            <v>375</v>
          </cell>
          <cell r="I269">
            <v>274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9222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</v>
          </cell>
          <cell r="AA269">
            <v>0</v>
          </cell>
          <cell r="AB269">
            <v>438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1</v>
          </cell>
          <cell r="F270">
            <v>10210</v>
          </cell>
          <cell r="G270">
            <v>0</v>
          </cell>
          <cell r="H270">
            <v>375</v>
          </cell>
          <cell r="I270">
            <v>274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10210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</v>
          </cell>
          <cell r="AA270">
            <v>0</v>
          </cell>
          <cell r="AB270">
            <v>438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1</v>
          </cell>
          <cell r="F271">
            <v>14676</v>
          </cell>
          <cell r="G271">
            <v>0</v>
          </cell>
          <cell r="H271">
            <v>375</v>
          </cell>
          <cell r="I271">
            <v>274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14676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</v>
          </cell>
          <cell r="AA271">
            <v>0</v>
          </cell>
          <cell r="AB271">
            <v>438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1</v>
          </cell>
          <cell r="F272">
            <v>13912</v>
          </cell>
          <cell r="G272">
            <v>0</v>
          </cell>
          <cell r="H272">
            <v>375</v>
          </cell>
          <cell r="I272">
            <v>274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13912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</v>
          </cell>
          <cell r="AA272">
            <v>0</v>
          </cell>
          <cell r="AB272">
            <v>438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1</v>
          </cell>
          <cell r="F273">
            <v>11150</v>
          </cell>
          <cell r="G273">
            <v>0</v>
          </cell>
          <cell r="H273">
            <v>375</v>
          </cell>
          <cell r="I273">
            <v>274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11150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</v>
          </cell>
          <cell r="AA273">
            <v>0</v>
          </cell>
          <cell r="AB273">
            <v>438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1</v>
          </cell>
          <cell r="F274">
            <v>8422</v>
          </cell>
          <cell r="G274">
            <v>0</v>
          </cell>
          <cell r="H274">
            <v>375</v>
          </cell>
          <cell r="I274">
            <v>274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8422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</v>
          </cell>
          <cell r="AA274">
            <v>0</v>
          </cell>
          <cell r="AB274">
            <v>438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1</v>
          </cell>
          <cell r="F275">
            <v>8310</v>
          </cell>
          <cell r="G275">
            <v>0</v>
          </cell>
          <cell r="H275">
            <v>375</v>
          </cell>
          <cell r="I275">
            <v>274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8310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</v>
          </cell>
          <cell r="AA275">
            <v>0</v>
          </cell>
          <cell r="AB275">
            <v>438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1</v>
          </cell>
          <cell r="F276">
            <v>9718</v>
          </cell>
          <cell r="G276">
            <v>0</v>
          </cell>
          <cell r="H276">
            <v>375</v>
          </cell>
          <cell r="I276">
            <v>274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9718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</v>
          </cell>
          <cell r="AA276">
            <v>0</v>
          </cell>
          <cell r="AB276">
            <v>438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1</v>
          </cell>
          <cell r="F277">
            <v>11185</v>
          </cell>
          <cell r="G277">
            <v>0</v>
          </cell>
          <cell r="H277">
            <v>375</v>
          </cell>
          <cell r="I277">
            <v>274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11185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</v>
          </cell>
          <cell r="AA277">
            <v>0</v>
          </cell>
          <cell r="AB277">
            <v>438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1</v>
          </cell>
          <cell r="F278">
            <v>9776</v>
          </cell>
          <cell r="G278">
            <v>0</v>
          </cell>
          <cell r="H278">
            <v>375</v>
          </cell>
          <cell r="I278">
            <v>274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9776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</v>
          </cell>
          <cell r="AA278">
            <v>0</v>
          </cell>
          <cell r="AB278">
            <v>438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1</v>
          </cell>
          <cell r="F279">
            <v>10102</v>
          </cell>
          <cell r="G279">
            <v>0</v>
          </cell>
          <cell r="H279">
            <v>375</v>
          </cell>
          <cell r="I279">
            <v>274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10102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</v>
          </cell>
          <cell r="AA279">
            <v>0</v>
          </cell>
          <cell r="AB279">
            <v>438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  </v>
          </cell>
          <cell r="E280">
            <v>1</v>
          </cell>
          <cell r="F280">
            <v>10258</v>
          </cell>
          <cell r="G280">
            <v>0</v>
          </cell>
          <cell r="H280">
            <v>375</v>
          </cell>
          <cell r="I280">
            <v>274</v>
          </cell>
          <cell r="J280">
            <v>0</v>
          </cell>
          <cell r="K280">
            <v>0</v>
          </cell>
          <cell r="L280">
            <v>0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10258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</v>
          </cell>
          <cell r="AA280">
            <v>0</v>
          </cell>
          <cell r="AB280">
            <v>329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  </v>
          </cell>
          <cell r="E281">
            <v>1</v>
          </cell>
          <cell r="F281">
            <v>9266</v>
          </cell>
          <cell r="G281">
            <v>0</v>
          </cell>
          <cell r="H281">
            <v>375</v>
          </cell>
          <cell r="I281">
            <v>274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9266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</v>
          </cell>
          <cell r="AA281">
            <v>0</v>
          </cell>
          <cell r="AB281">
            <v>329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  </v>
          </cell>
          <cell r="E282">
            <v>1</v>
          </cell>
          <cell r="F282">
            <v>10258</v>
          </cell>
          <cell r="G282">
            <v>0</v>
          </cell>
          <cell r="H282">
            <v>375</v>
          </cell>
          <cell r="I282">
            <v>274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10258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</v>
          </cell>
          <cell r="AA282">
            <v>0</v>
          </cell>
          <cell r="AB282">
            <v>329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  </v>
          </cell>
          <cell r="E283">
            <v>1</v>
          </cell>
          <cell r="F283">
            <v>9927</v>
          </cell>
          <cell r="G283">
            <v>0</v>
          </cell>
          <cell r="H283">
            <v>375</v>
          </cell>
          <cell r="I283">
            <v>274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9927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</v>
          </cell>
          <cell r="AA283">
            <v>0</v>
          </cell>
          <cell r="AB283">
            <v>329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  </v>
          </cell>
          <cell r="E284">
            <v>1</v>
          </cell>
          <cell r="F284">
            <v>10245</v>
          </cell>
          <cell r="G284">
            <v>0</v>
          </cell>
          <cell r="H284">
            <v>375</v>
          </cell>
          <cell r="I284">
            <v>274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10245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</v>
          </cell>
          <cell r="AA284">
            <v>0</v>
          </cell>
          <cell r="AB284">
            <v>329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  </v>
          </cell>
          <cell r="E285">
            <v>1</v>
          </cell>
          <cell r="F285">
            <v>9914</v>
          </cell>
          <cell r="G285">
            <v>0</v>
          </cell>
          <cell r="H285">
            <v>375</v>
          </cell>
          <cell r="I285">
            <v>274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>
            <v>1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9914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</v>
          </cell>
          <cell r="AA285">
            <v>0</v>
          </cell>
          <cell r="AB285">
            <v>329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  </v>
          </cell>
          <cell r="E286">
            <v>1</v>
          </cell>
          <cell r="F286">
            <v>10245</v>
          </cell>
          <cell r="G286">
            <v>0</v>
          </cell>
          <cell r="H286">
            <v>375</v>
          </cell>
          <cell r="I286">
            <v>274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10245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</v>
          </cell>
          <cell r="AA286">
            <v>0</v>
          </cell>
          <cell r="AB286">
            <v>329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  </v>
          </cell>
          <cell r="E287">
            <v>1</v>
          </cell>
          <cell r="F287">
            <v>10245</v>
          </cell>
          <cell r="G287">
            <v>0</v>
          </cell>
          <cell r="H287">
            <v>375</v>
          </cell>
          <cell r="I287">
            <v>274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10245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</v>
          </cell>
          <cell r="AA287">
            <v>0</v>
          </cell>
          <cell r="AB287">
            <v>329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  </v>
          </cell>
          <cell r="E288">
            <v>1</v>
          </cell>
          <cell r="F288">
            <v>9914</v>
          </cell>
          <cell r="G288">
            <v>0</v>
          </cell>
          <cell r="H288">
            <v>375</v>
          </cell>
          <cell r="I288">
            <v>274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9914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</v>
          </cell>
          <cell r="AA288">
            <v>0</v>
          </cell>
          <cell r="AB288">
            <v>329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  </v>
          </cell>
          <cell r="E289">
            <v>1</v>
          </cell>
          <cell r="F289">
            <v>20742</v>
          </cell>
          <cell r="G289">
            <v>0</v>
          </cell>
          <cell r="H289">
            <v>375</v>
          </cell>
          <cell r="I289">
            <v>274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20000</v>
          </cell>
          <cell r="U289">
            <v>742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</v>
          </cell>
          <cell r="AA289">
            <v>0</v>
          </cell>
          <cell r="AB289">
            <v>329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  </v>
          </cell>
          <cell r="E290">
            <v>1</v>
          </cell>
          <cell r="F290">
            <v>9355</v>
          </cell>
          <cell r="G290">
            <v>0</v>
          </cell>
          <cell r="H290">
            <v>375</v>
          </cell>
          <cell r="I290">
            <v>274</v>
          </cell>
          <cell r="J290">
            <v>0</v>
          </cell>
          <cell r="K290">
            <v>0</v>
          </cell>
          <cell r="L290">
            <v>0</v>
          </cell>
          <cell r="M290">
            <v>1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9355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</v>
          </cell>
          <cell r="AA290">
            <v>0</v>
          </cell>
          <cell r="AB290">
            <v>329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  </v>
          </cell>
          <cell r="E291">
            <v>1</v>
          </cell>
          <cell r="F291">
            <v>10150</v>
          </cell>
          <cell r="G291">
            <v>0</v>
          </cell>
          <cell r="H291">
            <v>375</v>
          </cell>
          <cell r="I291">
            <v>274</v>
          </cell>
          <cell r="J291">
            <v>0</v>
          </cell>
          <cell r="K291">
            <v>0</v>
          </cell>
          <cell r="L291">
            <v>0</v>
          </cell>
          <cell r="M291">
            <v>1</v>
          </cell>
          <cell r="N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10150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</v>
          </cell>
          <cell r="AA291">
            <v>0</v>
          </cell>
          <cell r="AB291">
            <v>329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 xml:space="preserve"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 xml:space="preserve"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 xml:space="preserve"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 xml:space="preserve"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 xml:space="preserve"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 xml:space="preserve"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 xml:space="preserve"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 xml:space="preserve"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 xml:space="preserve"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 xml:space="preserve"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 xml:space="preserve"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 xml:space="preserve"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4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874792</v>
          </cell>
          <cell r="F4">
            <v>17566977</v>
          </cell>
          <cell r="G4">
            <v>0</v>
          </cell>
          <cell r="H4">
            <v>0</v>
          </cell>
          <cell r="I4">
            <v>5062151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13423173</v>
          </cell>
          <cell r="U4">
            <v>4143804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875916</v>
          </cell>
          <cell r="F5">
            <v>13792838</v>
          </cell>
          <cell r="G5">
            <v>0</v>
          </cell>
          <cell r="H5">
            <v>0</v>
          </cell>
          <cell r="I5">
            <v>5068656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10741233</v>
          </cell>
          <cell r="U5">
            <v>3051605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876939</v>
          </cell>
          <cell r="F6">
            <v>9947357</v>
          </cell>
          <cell r="G6">
            <v>0</v>
          </cell>
          <cell r="H6">
            <v>0</v>
          </cell>
          <cell r="I6">
            <v>5074576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7892357</v>
          </cell>
          <cell r="U6">
            <v>2055000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877198</v>
          </cell>
          <cell r="F7">
            <v>7587104</v>
          </cell>
          <cell r="G7">
            <v>0</v>
          </cell>
          <cell r="H7">
            <v>0</v>
          </cell>
          <cell r="I7">
            <v>5076074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6097647</v>
          </cell>
          <cell r="U7">
            <v>1489457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877369</v>
          </cell>
          <cell r="F8">
            <v>3783955</v>
          </cell>
          <cell r="G8">
            <v>0</v>
          </cell>
          <cell r="H8">
            <v>0</v>
          </cell>
          <cell r="I8">
            <v>5077064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3153734</v>
          </cell>
          <cell r="U8">
            <v>630221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877532</v>
          </cell>
          <cell r="F9">
            <v>2682313</v>
          </cell>
          <cell r="G9">
            <v>0</v>
          </cell>
          <cell r="H9">
            <v>0</v>
          </cell>
          <cell r="I9">
            <v>5078007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2292856</v>
          </cell>
          <cell r="U9">
            <v>389457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877408</v>
          </cell>
          <cell r="F10">
            <v>2312857</v>
          </cell>
          <cell r="G10">
            <v>0</v>
          </cell>
          <cell r="H10">
            <v>0</v>
          </cell>
          <cell r="I10">
            <v>5077289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2003574</v>
          </cell>
          <cell r="U10">
            <v>309283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877186</v>
          </cell>
          <cell r="F11">
            <v>2165425</v>
          </cell>
          <cell r="G11">
            <v>0</v>
          </cell>
          <cell r="H11">
            <v>0</v>
          </cell>
          <cell r="I11">
            <v>5076005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1888036</v>
          </cell>
          <cell r="U11">
            <v>277389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877613</v>
          </cell>
          <cell r="F12">
            <v>3031313</v>
          </cell>
          <cell r="G12">
            <v>0</v>
          </cell>
          <cell r="H12">
            <v>0</v>
          </cell>
          <cell r="I12">
            <v>5078476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2565888</v>
          </cell>
          <cell r="U12">
            <v>465425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879045</v>
          </cell>
          <cell r="F13">
            <v>5774054</v>
          </cell>
          <cell r="G13">
            <v>0</v>
          </cell>
          <cell r="H13">
            <v>0</v>
          </cell>
          <cell r="I13">
            <v>5086762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4701230</v>
          </cell>
          <cell r="U13">
            <v>1072824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880843</v>
          </cell>
          <cell r="F14">
            <v>10033504</v>
          </cell>
          <cell r="G14">
            <v>0</v>
          </cell>
          <cell r="H14">
            <v>0</v>
          </cell>
          <cell r="I14">
            <v>5097167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7959046</v>
          </cell>
          <cell r="U14">
            <v>2074458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883424</v>
          </cell>
          <cell r="F15">
            <v>14537065</v>
          </cell>
          <cell r="G15">
            <v>0</v>
          </cell>
          <cell r="H15">
            <v>0</v>
          </cell>
          <cell r="I15">
            <v>5112102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11286814</v>
          </cell>
          <cell r="U15">
            <v>3250251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 xml:space="preserve">GS  </v>
          </cell>
          <cell r="E16">
            <v>26535</v>
          </cell>
          <cell r="F16">
            <v>561040</v>
          </cell>
          <cell r="G16">
            <v>0</v>
          </cell>
          <cell r="H16">
            <v>0</v>
          </cell>
          <cell r="I16">
            <v>308475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423429</v>
          </cell>
          <cell r="U16">
            <v>137611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 xml:space="preserve">GS  </v>
          </cell>
          <cell r="E17">
            <v>26559</v>
          </cell>
          <cell r="F17">
            <v>497749</v>
          </cell>
          <cell r="G17">
            <v>0</v>
          </cell>
          <cell r="H17">
            <v>0</v>
          </cell>
          <cell r="I17">
            <v>308754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380231</v>
          </cell>
          <cell r="U17">
            <v>117518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 xml:space="preserve">GS  </v>
          </cell>
          <cell r="E18">
            <v>26607</v>
          </cell>
          <cell r="F18">
            <v>410636</v>
          </cell>
          <cell r="G18">
            <v>0</v>
          </cell>
          <cell r="H18">
            <v>0</v>
          </cell>
          <cell r="I18">
            <v>309312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318925</v>
          </cell>
          <cell r="U18">
            <v>91711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 xml:space="preserve">GS  </v>
          </cell>
          <cell r="E19">
            <v>26612</v>
          </cell>
          <cell r="F19">
            <v>293470</v>
          </cell>
          <cell r="G19">
            <v>0</v>
          </cell>
          <cell r="H19">
            <v>0</v>
          </cell>
          <cell r="I19">
            <v>309370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233515</v>
          </cell>
          <cell r="U19">
            <v>59955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 xml:space="preserve">GS  </v>
          </cell>
          <cell r="E20">
            <v>26641</v>
          </cell>
          <cell r="F20">
            <v>184913</v>
          </cell>
          <cell r="G20">
            <v>0</v>
          </cell>
          <cell r="H20">
            <v>0</v>
          </cell>
          <cell r="I20">
            <v>309707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152099</v>
          </cell>
          <cell r="U20">
            <v>32814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 xml:space="preserve">GS  </v>
          </cell>
          <cell r="E21">
            <v>26649</v>
          </cell>
          <cell r="F21">
            <v>106351</v>
          </cell>
          <cell r="G21">
            <v>0</v>
          </cell>
          <cell r="H21">
            <v>0</v>
          </cell>
          <cell r="I21">
            <v>309800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92219</v>
          </cell>
          <cell r="U21">
            <v>14132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 xml:space="preserve">GS  </v>
          </cell>
          <cell r="E22">
            <v>26628</v>
          </cell>
          <cell r="F22">
            <v>77461</v>
          </cell>
          <cell r="G22">
            <v>0</v>
          </cell>
          <cell r="H22">
            <v>0</v>
          </cell>
          <cell r="I22">
            <v>309556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70057</v>
          </cell>
          <cell r="U22">
            <v>7404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 xml:space="preserve">GS  </v>
          </cell>
          <cell r="E23">
            <v>26612</v>
          </cell>
          <cell r="F23">
            <v>66477</v>
          </cell>
          <cell r="G23">
            <v>0</v>
          </cell>
          <cell r="H23">
            <v>0</v>
          </cell>
          <cell r="I23">
            <v>309370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61614</v>
          </cell>
          <cell r="U23">
            <v>4863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 xml:space="preserve">GS  </v>
          </cell>
          <cell r="E24">
            <v>26602</v>
          </cell>
          <cell r="F24">
            <v>101420</v>
          </cell>
          <cell r="G24">
            <v>0</v>
          </cell>
          <cell r="H24">
            <v>0</v>
          </cell>
          <cell r="I24">
            <v>309254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88423</v>
          </cell>
          <cell r="U24">
            <v>12997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 xml:space="preserve">GS  </v>
          </cell>
          <cell r="E25">
            <v>26689</v>
          </cell>
          <cell r="F25">
            <v>216764</v>
          </cell>
          <cell r="G25">
            <v>0</v>
          </cell>
          <cell r="H25">
            <v>0</v>
          </cell>
          <cell r="I25">
            <v>310265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176199</v>
          </cell>
          <cell r="U25">
            <v>40565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 xml:space="preserve">GS  </v>
          </cell>
          <cell r="E26">
            <v>26783</v>
          </cell>
          <cell r="F26">
            <v>376381</v>
          </cell>
          <cell r="G26">
            <v>0</v>
          </cell>
          <cell r="H26">
            <v>0</v>
          </cell>
          <cell r="I26">
            <v>311358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294411</v>
          </cell>
          <cell r="U26">
            <v>81970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 xml:space="preserve"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312299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FS  </v>
          </cell>
          <cell r="E28">
            <v>672</v>
          </cell>
          <cell r="F28">
            <v>813732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129570</v>
          </cell>
          <cell r="U28">
            <v>390203</v>
          </cell>
          <cell r="V28">
            <v>293959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FS  </v>
          </cell>
          <cell r="E29">
            <v>672</v>
          </cell>
          <cell r="F29">
            <v>685859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126908</v>
          </cell>
          <cell r="U29">
            <v>335473</v>
          </cell>
          <cell r="V29">
            <v>223478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FS  </v>
          </cell>
          <cell r="E30">
            <v>672</v>
          </cell>
          <cell r="F30">
            <v>572042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123378</v>
          </cell>
          <cell r="U30">
            <v>285465</v>
          </cell>
          <cell r="V30">
            <v>163199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FS  </v>
          </cell>
          <cell r="E31">
            <v>672</v>
          </cell>
          <cell r="F31">
            <v>544029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122290</v>
          </cell>
          <cell r="U31">
            <v>272989</v>
          </cell>
          <cell r="V31">
            <v>148750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FS  </v>
          </cell>
          <cell r="E32">
            <v>672</v>
          </cell>
          <cell r="F32">
            <v>458653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118309</v>
          </cell>
          <cell r="U32">
            <v>234596</v>
          </cell>
          <cell r="V32">
            <v>105748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FS  </v>
          </cell>
          <cell r="E33">
            <v>672</v>
          </cell>
          <cell r="F33">
            <v>442851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117449</v>
          </cell>
          <cell r="U33">
            <v>227433</v>
          </cell>
          <cell r="V33">
            <v>97969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FS  </v>
          </cell>
          <cell r="E34">
            <v>672</v>
          </cell>
          <cell r="F34">
            <v>419515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116100</v>
          </cell>
          <cell r="U34">
            <v>216825</v>
          </cell>
          <cell r="V34">
            <v>86590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FS  </v>
          </cell>
          <cell r="E35">
            <v>672</v>
          </cell>
          <cell r="F35">
            <v>434853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116997</v>
          </cell>
          <cell r="U35">
            <v>223801</v>
          </cell>
          <cell r="V35">
            <v>94055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FS  </v>
          </cell>
          <cell r="E36">
            <v>672</v>
          </cell>
          <cell r="F36">
            <v>515589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121081</v>
          </cell>
          <cell r="U36">
            <v>260260</v>
          </cell>
          <cell r="V36">
            <v>134248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FS  </v>
          </cell>
          <cell r="E37">
            <v>672</v>
          </cell>
          <cell r="F37">
            <v>588938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123988</v>
          </cell>
          <cell r="U37">
            <v>292959</v>
          </cell>
          <cell r="V37">
            <v>171991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FS  </v>
          </cell>
          <cell r="E38">
            <v>672</v>
          </cell>
          <cell r="F38">
            <v>638707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125603</v>
          </cell>
          <cell r="U38">
            <v>314894</v>
          </cell>
          <cell r="V38">
            <v>198210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FS  </v>
          </cell>
          <cell r="E39">
            <v>672</v>
          </cell>
          <cell r="F39">
            <v>695373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127148</v>
          </cell>
          <cell r="U39">
            <v>339600</v>
          </cell>
          <cell r="V39">
            <v>228625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75</v>
          </cell>
          <cell r="F40">
            <v>147883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78921</v>
          </cell>
          <cell r="U40">
            <v>65788</v>
          </cell>
          <cell r="V40">
            <v>3174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75</v>
          </cell>
          <cell r="F41">
            <v>136408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73700</v>
          </cell>
          <cell r="U41">
            <v>58710</v>
          </cell>
          <cell r="V41">
            <v>3998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75</v>
          </cell>
          <cell r="F42">
            <v>128652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70032</v>
          </cell>
          <cell r="U42">
            <v>53925</v>
          </cell>
          <cell r="V42">
            <v>4695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75</v>
          </cell>
          <cell r="F43">
            <v>128171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69800</v>
          </cell>
          <cell r="U43">
            <v>53628</v>
          </cell>
          <cell r="V43">
            <v>4743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75</v>
          </cell>
          <cell r="F44">
            <v>131307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71300</v>
          </cell>
          <cell r="U44">
            <v>55563</v>
          </cell>
          <cell r="V44">
            <v>4444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75</v>
          </cell>
          <cell r="F45">
            <v>118608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65117</v>
          </cell>
          <cell r="U45">
            <v>47725</v>
          </cell>
          <cell r="V45">
            <v>5766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75</v>
          </cell>
          <cell r="F46">
            <v>160664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84440</v>
          </cell>
          <cell r="U46">
            <v>73667</v>
          </cell>
          <cell r="V46">
            <v>2557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75</v>
          </cell>
          <cell r="F47">
            <v>205412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101285</v>
          </cell>
          <cell r="U47">
            <v>101210</v>
          </cell>
          <cell r="V47">
            <v>2917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75</v>
          </cell>
          <cell r="F48">
            <v>172646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89327</v>
          </cell>
          <cell r="U48">
            <v>81049</v>
          </cell>
          <cell r="V48">
            <v>2270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75</v>
          </cell>
          <cell r="F49">
            <v>181736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92849</v>
          </cell>
          <cell r="U49">
            <v>86646</v>
          </cell>
          <cell r="V49">
            <v>2241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75</v>
          </cell>
          <cell r="F50">
            <v>146391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78256</v>
          </cell>
          <cell r="U50">
            <v>64868</v>
          </cell>
          <cell r="V50">
            <v>3267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75</v>
          </cell>
          <cell r="F51">
            <v>155416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82212</v>
          </cell>
          <cell r="U51">
            <v>70433</v>
          </cell>
          <cell r="V51">
            <v>2771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 xml:space="preserve">FT1 </v>
          </cell>
          <cell r="E52">
            <v>1</v>
          </cell>
          <cell r="F52">
            <v>16266</v>
          </cell>
          <cell r="G52">
            <v>0</v>
          </cell>
          <cell r="H52">
            <v>375</v>
          </cell>
          <cell r="I52">
            <v>244</v>
          </cell>
          <cell r="J52">
            <v>0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6266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 xml:space="preserve">FT1 </v>
          </cell>
          <cell r="E53">
            <v>1</v>
          </cell>
          <cell r="F53">
            <v>12599</v>
          </cell>
          <cell r="G53">
            <v>0</v>
          </cell>
          <cell r="H53">
            <v>375</v>
          </cell>
          <cell r="I53">
            <v>244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2599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 xml:space="preserve">FT1 </v>
          </cell>
          <cell r="E54">
            <v>1</v>
          </cell>
          <cell r="F54">
            <v>13975</v>
          </cell>
          <cell r="G54">
            <v>0</v>
          </cell>
          <cell r="H54">
            <v>375</v>
          </cell>
          <cell r="I54">
            <v>244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3975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 xml:space="preserve">FT1 </v>
          </cell>
          <cell r="E55">
            <v>1</v>
          </cell>
          <cell r="F55">
            <v>14397</v>
          </cell>
          <cell r="G55">
            <v>0</v>
          </cell>
          <cell r="H55">
            <v>375</v>
          </cell>
          <cell r="I55">
            <v>244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4397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 xml:space="preserve">FT1 </v>
          </cell>
          <cell r="E56">
            <v>1</v>
          </cell>
          <cell r="F56">
            <v>16084</v>
          </cell>
          <cell r="G56">
            <v>0</v>
          </cell>
          <cell r="H56">
            <v>375</v>
          </cell>
          <cell r="I56">
            <v>244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6084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 xml:space="preserve">FT1 </v>
          </cell>
          <cell r="E57">
            <v>1</v>
          </cell>
          <cell r="F57">
            <v>17189</v>
          </cell>
          <cell r="G57">
            <v>0</v>
          </cell>
          <cell r="H57">
            <v>375</v>
          </cell>
          <cell r="I57">
            <v>244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7189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 xml:space="preserve">FT1 </v>
          </cell>
          <cell r="E58">
            <v>1</v>
          </cell>
          <cell r="F58">
            <v>12888</v>
          </cell>
          <cell r="G58">
            <v>0</v>
          </cell>
          <cell r="H58">
            <v>375</v>
          </cell>
          <cell r="I58">
            <v>244</v>
          </cell>
          <cell r="J58">
            <v>0</v>
          </cell>
          <cell r="K58">
            <v>0</v>
          </cell>
          <cell r="L58">
            <v>0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2888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 xml:space="preserve">FT1 </v>
          </cell>
          <cell r="E59">
            <v>1</v>
          </cell>
          <cell r="F59">
            <v>14888</v>
          </cell>
          <cell r="G59">
            <v>0</v>
          </cell>
          <cell r="H59">
            <v>375</v>
          </cell>
          <cell r="I59">
            <v>244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4888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 xml:space="preserve">FT1 </v>
          </cell>
          <cell r="E60">
            <v>1</v>
          </cell>
          <cell r="F60">
            <v>10859</v>
          </cell>
          <cell r="G60">
            <v>0</v>
          </cell>
          <cell r="H60">
            <v>375</v>
          </cell>
          <cell r="I60">
            <v>244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859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 xml:space="preserve">FT1 </v>
          </cell>
          <cell r="E61">
            <v>1</v>
          </cell>
          <cell r="F61">
            <v>11271</v>
          </cell>
          <cell r="G61">
            <v>0</v>
          </cell>
          <cell r="H61">
            <v>375</v>
          </cell>
          <cell r="I61">
            <v>244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1271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 xml:space="preserve">FT1 </v>
          </cell>
          <cell r="E62">
            <v>1</v>
          </cell>
          <cell r="F62">
            <v>12915</v>
          </cell>
          <cell r="G62">
            <v>0</v>
          </cell>
          <cell r="H62">
            <v>375</v>
          </cell>
          <cell r="I62">
            <v>244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2915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 xml:space="preserve">FT1 </v>
          </cell>
          <cell r="E63">
            <v>1</v>
          </cell>
          <cell r="F63">
            <v>17270</v>
          </cell>
          <cell r="G63">
            <v>0</v>
          </cell>
          <cell r="H63">
            <v>375</v>
          </cell>
          <cell r="I63">
            <v>244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7270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29220</v>
          </cell>
          <cell r="G64">
            <v>0</v>
          </cell>
          <cell r="H64">
            <v>375</v>
          </cell>
          <cell r="I64">
            <v>244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19220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25381</v>
          </cell>
          <cell r="G65">
            <v>0</v>
          </cell>
          <cell r="H65">
            <v>375</v>
          </cell>
          <cell r="I65">
            <v>244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15381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23062</v>
          </cell>
          <cell r="G66">
            <v>0</v>
          </cell>
          <cell r="H66">
            <v>375</v>
          </cell>
          <cell r="I66">
            <v>244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13062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19576</v>
          </cell>
          <cell r="G67">
            <v>0</v>
          </cell>
          <cell r="H67">
            <v>375</v>
          </cell>
          <cell r="I67">
            <v>244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9576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17757</v>
          </cell>
          <cell r="G68">
            <v>0</v>
          </cell>
          <cell r="H68">
            <v>375</v>
          </cell>
          <cell r="I68">
            <v>244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7757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17907</v>
          </cell>
          <cell r="G69">
            <v>0</v>
          </cell>
          <cell r="H69">
            <v>375</v>
          </cell>
          <cell r="I69">
            <v>244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7907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13183</v>
          </cell>
          <cell r="G70">
            <v>0</v>
          </cell>
          <cell r="H70">
            <v>375</v>
          </cell>
          <cell r="I70">
            <v>244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3183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15016</v>
          </cell>
          <cell r="G71">
            <v>0</v>
          </cell>
          <cell r="H71">
            <v>375</v>
          </cell>
          <cell r="I71">
            <v>244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5016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14683</v>
          </cell>
          <cell r="G72">
            <v>0</v>
          </cell>
          <cell r="H72">
            <v>375</v>
          </cell>
          <cell r="I72">
            <v>244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4683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20107</v>
          </cell>
          <cell r="G73">
            <v>0</v>
          </cell>
          <cell r="H73">
            <v>375</v>
          </cell>
          <cell r="I73">
            <v>244</v>
          </cell>
          <cell r="J73">
            <v>0</v>
          </cell>
          <cell r="K73">
            <v>0</v>
          </cell>
          <cell r="L73">
            <v>0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10107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19876</v>
          </cell>
          <cell r="G74">
            <v>0</v>
          </cell>
          <cell r="H74">
            <v>375</v>
          </cell>
          <cell r="I74">
            <v>244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9876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23814</v>
          </cell>
          <cell r="G75">
            <v>0</v>
          </cell>
          <cell r="H75">
            <v>375</v>
          </cell>
          <cell r="I75">
            <v>244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13814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17672</v>
          </cell>
          <cell r="G76">
            <v>0</v>
          </cell>
          <cell r="H76">
            <v>188</v>
          </cell>
          <cell r="I76">
            <v>244</v>
          </cell>
          <cell r="J76">
            <v>0</v>
          </cell>
          <cell r="K76">
            <v>0</v>
          </cell>
          <cell r="L76">
            <v>0</v>
          </cell>
          <cell r="M76">
            <v>1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7672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15350</v>
          </cell>
          <cell r="G77">
            <v>0</v>
          </cell>
          <cell r="H77">
            <v>188</v>
          </cell>
          <cell r="I77">
            <v>244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5350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13948</v>
          </cell>
          <cell r="G78">
            <v>0</v>
          </cell>
          <cell r="H78">
            <v>188</v>
          </cell>
          <cell r="I78">
            <v>244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3948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11840</v>
          </cell>
          <cell r="G79">
            <v>0</v>
          </cell>
          <cell r="H79">
            <v>188</v>
          </cell>
          <cell r="I79">
            <v>244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1840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10739</v>
          </cell>
          <cell r="G80">
            <v>0</v>
          </cell>
          <cell r="H80">
            <v>188</v>
          </cell>
          <cell r="I80">
            <v>244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1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739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10830</v>
          </cell>
          <cell r="G81">
            <v>0</v>
          </cell>
          <cell r="H81">
            <v>188</v>
          </cell>
          <cell r="I81">
            <v>244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830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7973</v>
          </cell>
          <cell r="G82">
            <v>0</v>
          </cell>
          <cell r="H82">
            <v>188</v>
          </cell>
          <cell r="I82">
            <v>244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7973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9082</v>
          </cell>
          <cell r="G83">
            <v>0</v>
          </cell>
          <cell r="H83">
            <v>188</v>
          </cell>
          <cell r="I83">
            <v>244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9082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8880</v>
          </cell>
          <cell r="G84">
            <v>0</v>
          </cell>
          <cell r="H84">
            <v>188</v>
          </cell>
          <cell r="I84">
            <v>244</v>
          </cell>
          <cell r="J84">
            <v>0</v>
          </cell>
          <cell r="K84">
            <v>0</v>
          </cell>
          <cell r="L84">
            <v>0</v>
          </cell>
          <cell r="M84">
            <v>1</v>
          </cell>
          <cell r="N84">
            <v>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8880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12161</v>
          </cell>
          <cell r="G85">
            <v>0</v>
          </cell>
          <cell r="H85">
            <v>188</v>
          </cell>
          <cell r="I85">
            <v>244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2161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12021</v>
          </cell>
          <cell r="G86">
            <v>0</v>
          </cell>
          <cell r="H86">
            <v>188</v>
          </cell>
          <cell r="I86">
            <v>244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1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2021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14403</v>
          </cell>
          <cell r="G87">
            <v>0</v>
          </cell>
          <cell r="H87">
            <v>188</v>
          </cell>
          <cell r="I87">
            <v>244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4403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14054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1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4054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12207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2207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11092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1092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9416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9416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8541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8541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8613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8613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6341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6341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7222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7222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7062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7062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9671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9671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9560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9560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11454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1454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10258</v>
          </cell>
          <cell r="G100">
            <v>0</v>
          </cell>
          <cell r="H100">
            <v>375</v>
          </cell>
          <cell r="I100">
            <v>249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2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258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9190</v>
          </cell>
          <cell r="G101">
            <v>0</v>
          </cell>
          <cell r="H101">
            <v>375</v>
          </cell>
          <cell r="I101">
            <v>249</v>
          </cell>
          <cell r="J101">
            <v>1</v>
          </cell>
          <cell r="K101">
            <v>0</v>
          </cell>
          <cell r="L101">
            <v>0</v>
          </cell>
          <cell r="M101">
            <v>1</v>
          </cell>
          <cell r="N101">
            <v>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9190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10112</v>
          </cell>
          <cell r="G102">
            <v>0</v>
          </cell>
          <cell r="H102">
            <v>375</v>
          </cell>
          <cell r="I102">
            <v>249</v>
          </cell>
          <cell r="J102">
            <v>1</v>
          </cell>
          <cell r="K102">
            <v>0</v>
          </cell>
          <cell r="L102">
            <v>0</v>
          </cell>
          <cell r="M102">
            <v>1</v>
          </cell>
          <cell r="N102">
            <v>2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9358</v>
          </cell>
          <cell r="G103">
            <v>0</v>
          </cell>
          <cell r="H103">
            <v>375</v>
          </cell>
          <cell r="I103">
            <v>249</v>
          </cell>
          <cell r="J103">
            <v>1</v>
          </cell>
          <cell r="K103">
            <v>0</v>
          </cell>
          <cell r="L103">
            <v>0</v>
          </cell>
          <cell r="M103">
            <v>1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9358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10131</v>
          </cell>
          <cell r="G104">
            <v>0</v>
          </cell>
          <cell r="H104">
            <v>375</v>
          </cell>
          <cell r="I104">
            <v>249</v>
          </cell>
          <cell r="J104">
            <v>1</v>
          </cell>
          <cell r="K104">
            <v>0</v>
          </cell>
          <cell r="L104">
            <v>0</v>
          </cell>
          <cell r="M104">
            <v>1</v>
          </cell>
          <cell r="N104">
            <v>2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131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9506</v>
          </cell>
          <cell r="G105">
            <v>0</v>
          </cell>
          <cell r="H105">
            <v>375</v>
          </cell>
          <cell r="I105">
            <v>249</v>
          </cell>
          <cell r="J105">
            <v>1</v>
          </cell>
          <cell r="K105">
            <v>0</v>
          </cell>
          <cell r="L105">
            <v>0</v>
          </cell>
          <cell r="M105">
            <v>1</v>
          </cell>
          <cell r="N105">
            <v>2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9506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9932</v>
          </cell>
          <cell r="G106">
            <v>0</v>
          </cell>
          <cell r="H106">
            <v>375</v>
          </cell>
          <cell r="I106">
            <v>249</v>
          </cell>
          <cell r="J106">
            <v>1</v>
          </cell>
          <cell r="K106">
            <v>0</v>
          </cell>
          <cell r="L106">
            <v>0</v>
          </cell>
          <cell r="M106">
            <v>1</v>
          </cell>
          <cell r="N106">
            <v>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9932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9397</v>
          </cell>
          <cell r="G107">
            <v>0</v>
          </cell>
          <cell r="H107">
            <v>375</v>
          </cell>
          <cell r="I107">
            <v>249</v>
          </cell>
          <cell r="J107">
            <v>1</v>
          </cell>
          <cell r="K107">
            <v>0</v>
          </cell>
          <cell r="L107">
            <v>0</v>
          </cell>
          <cell r="M107">
            <v>1</v>
          </cell>
          <cell r="N107">
            <v>2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9397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9539</v>
          </cell>
          <cell r="G108">
            <v>0</v>
          </cell>
          <cell r="H108">
            <v>375</v>
          </cell>
          <cell r="I108">
            <v>249</v>
          </cell>
          <cell r="J108">
            <v>1</v>
          </cell>
          <cell r="K108">
            <v>0</v>
          </cell>
          <cell r="L108">
            <v>0</v>
          </cell>
          <cell r="M108">
            <v>1</v>
          </cell>
          <cell r="N108">
            <v>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9539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8257</v>
          </cell>
          <cell r="G109">
            <v>0</v>
          </cell>
          <cell r="H109">
            <v>375</v>
          </cell>
          <cell r="I109">
            <v>249</v>
          </cell>
          <cell r="J109">
            <v>1</v>
          </cell>
          <cell r="K109">
            <v>0</v>
          </cell>
          <cell r="L109">
            <v>0</v>
          </cell>
          <cell r="M109">
            <v>1</v>
          </cell>
          <cell r="N109">
            <v>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8257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9787</v>
          </cell>
          <cell r="G110">
            <v>0</v>
          </cell>
          <cell r="H110">
            <v>375</v>
          </cell>
          <cell r="I110">
            <v>249</v>
          </cell>
          <cell r="J110">
            <v>1</v>
          </cell>
          <cell r="K110">
            <v>0</v>
          </cell>
          <cell r="L110">
            <v>0</v>
          </cell>
          <cell r="M110">
            <v>1</v>
          </cell>
          <cell r="N110">
            <v>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9787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10150</v>
          </cell>
          <cell r="G111">
            <v>0</v>
          </cell>
          <cell r="H111">
            <v>375</v>
          </cell>
          <cell r="I111">
            <v>249</v>
          </cell>
          <cell r="J111">
            <v>1</v>
          </cell>
          <cell r="K111">
            <v>0</v>
          </cell>
          <cell r="L111">
            <v>0</v>
          </cell>
          <cell r="M111">
            <v>1</v>
          </cell>
          <cell r="N111">
            <v>2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150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43652</v>
          </cell>
          <cell r="G112">
            <v>0</v>
          </cell>
          <cell r="H112">
            <v>375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33652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39428</v>
          </cell>
          <cell r="G113">
            <v>0</v>
          </cell>
          <cell r="H113">
            <v>375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2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29428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43652</v>
          </cell>
          <cell r="G114">
            <v>0</v>
          </cell>
          <cell r="H114">
            <v>375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33652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48279</v>
          </cell>
          <cell r="G115">
            <v>0</v>
          </cell>
          <cell r="H115">
            <v>375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38279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49889</v>
          </cell>
          <cell r="G116">
            <v>0</v>
          </cell>
          <cell r="H116">
            <v>375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2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39889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48279</v>
          </cell>
          <cell r="G117">
            <v>0</v>
          </cell>
          <cell r="H117">
            <v>375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38279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49889</v>
          </cell>
          <cell r="G118">
            <v>0</v>
          </cell>
          <cell r="H118">
            <v>375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2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39889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49889</v>
          </cell>
          <cell r="G119">
            <v>0</v>
          </cell>
          <cell r="H119">
            <v>375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2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39889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48279</v>
          </cell>
          <cell r="G120">
            <v>0</v>
          </cell>
          <cell r="H120">
            <v>375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38279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49889</v>
          </cell>
          <cell r="G121">
            <v>0</v>
          </cell>
          <cell r="H121">
            <v>375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39889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41796</v>
          </cell>
          <cell r="G122">
            <v>0</v>
          </cell>
          <cell r="H122">
            <v>375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2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31796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43189</v>
          </cell>
          <cell r="G123">
            <v>0</v>
          </cell>
          <cell r="H123">
            <v>375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2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33189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219553</v>
          </cell>
          <cell r="G124">
            <v>0</v>
          </cell>
          <cell r="H124">
            <v>375</v>
          </cell>
          <cell r="I124">
            <v>732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3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112500</v>
          </cell>
          <cell r="V124">
            <v>97053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205020</v>
          </cell>
          <cell r="G125">
            <v>0</v>
          </cell>
          <cell r="H125">
            <v>375</v>
          </cell>
          <cell r="I125">
            <v>732</v>
          </cell>
          <cell r="J125">
            <v>0</v>
          </cell>
          <cell r="K125">
            <v>0</v>
          </cell>
          <cell r="L125">
            <v>0</v>
          </cell>
          <cell r="M125">
            <v>3</v>
          </cell>
          <cell r="N125">
            <v>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10000</v>
          </cell>
          <cell r="U125">
            <v>112500</v>
          </cell>
          <cell r="V125">
            <v>82520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211954</v>
          </cell>
          <cell r="G126">
            <v>0</v>
          </cell>
          <cell r="H126">
            <v>375</v>
          </cell>
          <cell r="I126">
            <v>732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3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112500</v>
          </cell>
          <cell r="V126">
            <v>89454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180319</v>
          </cell>
          <cell r="G127">
            <v>0</v>
          </cell>
          <cell r="H127">
            <v>375</v>
          </cell>
          <cell r="I127">
            <v>732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3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10000</v>
          </cell>
          <cell r="U127">
            <v>112500</v>
          </cell>
          <cell r="V127">
            <v>57819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169385</v>
          </cell>
          <cell r="G128">
            <v>0</v>
          </cell>
          <cell r="H128">
            <v>375</v>
          </cell>
          <cell r="I128">
            <v>732</v>
          </cell>
          <cell r="J128">
            <v>0</v>
          </cell>
          <cell r="K128">
            <v>0</v>
          </cell>
          <cell r="L128">
            <v>0</v>
          </cell>
          <cell r="M128">
            <v>3</v>
          </cell>
          <cell r="N128">
            <v>3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112500</v>
          </cell>
          <cell r="V128">
            <v>46885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157702</v>
          </cell>
          <cell r="G129">
            <v>0</v>
          </cell>
          <cell r="H129">
            <v>375</v>
          </cell>
          <cell r="I129">
            <v>732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10000</v>
          </cell>
          <cell r="U129">
            <v>112500</v>
          </cell>
          <cell r="V129">
            <v>35202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166855</v>
          </cell>
          <cell r="G130">
            <v>0</v>
          </cell>
          <cell r="H130">
            <v>375</v>
          </cell>
          <cell r="I130">
            <v>732</v>
          </cell>
          <cell r="J130">
            <v>0</v>
          </cell>
          <cell r="K130">
            <v>0</v>
          </cell>
          <cell r="L130">
            <v>0</v>
          </cell>
          <cell r="M130">
            <v>3</v>
          </cell>
          <cell r="N130">
            <v>3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112500</v>
          </cell>
          <cell r="V130">
            <v>44355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182189</v>
          </cell>
          <cell r="G131">
            <v>0</v>
          </cell>
          <cell r="H131">
            <v>375</v>
          </cell>
          <cell r="I131">
            <v>732</v>
          </cell>
          <cell r="J131">
            <v>0</v>
          </cell>
          <cell r="K131">
            <v>0</v>
          </cell>
          <cell r="L131">
            <v>0</v>
          </cell>
          <cell r="M131">
            <v>3</v>
          </cell>
          <cell r="N131">
            <v>3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112500</v>
          </cell>
          <cell r="V131">
            <v>59689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178200</v>
          </cell>
          <cell r="G132">
            <v>0</v>
          </cell>
          <cell r="H132">
            <v>375</v>
          </cell>
          <cell r="I132">
            <v>732</v>
          </cell>
          <cell r="J132">
            <v>0</v>
          </cell>
          <cell r="K132">
            <v>0</v>
          </cell>
          <cell r="L132">
            <v>0</v>
          </cell>
          <cell r="M132">
            <v>3</v>
          </cell>
          <cell r="N132">
            <v>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10000</v>
          </cell>
          <cell r="U132">
            <v>112500</v>
          </cell>
          <cell r="V132">
            <v>55700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176005</v>
          </cell>
          <cell r="G133">
            <v>0</v>
          </cell>
          <cell r="H133">
            <v>375</v>
          </cell>
          <cell r="I133">
            <v>732</v>
          </cell>
          <cell r="J133">
            <v>0</v>
          </cell>
          <cell r="K133">
            <v>0</v>
          </cell>
          <cell r="L133">
            <v>0</v>
          </cell>
          <cell r="M133">
            <v>3</v>
          </cell>
          <cell r="N133">
            <v>3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112500</v>
          </cell>
          <cell r="V133">
            <v>53505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215394</v>
          </cell>
          <cell r="G134">
            <v>0</v>
          </cell>
          <cell r="H134">
            <v>375</v>
          </cell>
          <cell r="I134">
            <v>732</v>
          </cell>
          <cell r="J134">
            <v>0</v>
          </cell>
          <cell r="K134">
            <v>0</v>
          </cell>
          <cell r="L134">
            <v>0</v>
          </cell>
          <cell r="M134">
            <v>3</v>
          </cell>
          <cell r="N134">
            <v>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10000</v>
          </cell>
          <cell r="U134">
            <v>112500</v>
          </cell>
          <cell r="V134">
            <v>92894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227840</v>
          </cell>
          <cell r="G135">
            <v>0</v>
          </cell>
          <cell r="H135">
            <v>375</v>
          </cell>
          <cell r="I135">
            <v>732</v>
          </cell>
          <cell r="J135">
            <v>0</v>
          </cell>
          <cell r="K135">
            <v>0</v>
          </cell>
          <cell r="L135">
            <v>0</v>
          </cell>
          <cell r="M135">
            <v>3</v>
          </cell>
          <cell r="N135">
            <v>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112500</v>
          </cell>
          <cell r="V135">
            <v>105340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16391</v>
          </cell>
          <cell r="G136">
            <v>0</v>
          </cell>
          <cell r="H136">
            <v>188</v>
          </cell>
          <cell r="I136">
            <v>299</v>
          </cell>
          <cell r="J136">
            <v>0</v>
          </cell>
          <cell r="K136">
            <v>0</v>
          </cell>
          <cell r="L136">
            <v>1</v>
          </cell>
          <cell r="M136">
            <v>1</v>
          </cell>
          <cell r="N136">
            <v>2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10000</v>
          </cell>
          <cell r="U136">
            <v>6391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15306</v>
          </cell>
          <cell r="G137">
            <v>0</v>
          </cell>
          <cell r="H137">
            <v>188</v>
          </cell>
          <cell r="I137">
            <v>299</v>
          </cell>
          <cell r="J137">
            <v>0</v>
          </cell>
          <cell r="K137">
            <v>0</v>
          </cell>
          <cell r="L137">
            <v>1</v>
          </cell>
          <cell r="M137">
            <v>1</v>
          </cell>
          <cell r="N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10000</v>
          </cell>
          <cell r="U137">
            <v>5306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15823</v>
          </cell>
          <cell r="G138">
            <v>0</v>
          </cell>
          <cell r="H138">
            <v>188</v>
          </cell>
          <cell r="I138">
            <v>299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10000</v>
          </cell>
          <cell r="U138">
            <v>5823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13462</v>
          </cell>
          <cell r="G139">
            <v>0</v>
          </cell>
          <cell r="H139">
            <v>188</v>
          </cell>
          <cell r="I139">
            <v>299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10000</v>
          </cell>
          <cell r="U139">
            <v>3462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12645</v>
          </cell>
          <cell r="G140">
            <v>0</v>
          </cell>
          <cell r="H140">
            <v>188</v>
          </cell>
          <cell r="I140">
            <v>299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2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2645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11773</v>
          </cell>
          <cell r="G141">
            <v>0</v>
          </cell>
          <cell r="H141">
            <v>188</v>
          </cell>
          <cell r="I141">
            <v>299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1773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12456</v>
          </cell>
          <cell r="G142">
            <v>0</v>
          </cell>
          <cell r="H142">
            <v>188</v>
          </cell>
          <cell r="I142">
            <v>299</v>
          </cell>
          <cell r="J142">
            <v>0</v>
          </cell>
          <cell r="K142">
            <v>0</v>
          </cell>
          <cell r="L142">
            <v>1</v>
          </cell>
          <cell r="M142">
            <v>1</v>
          </cell>
          <cell r="N142">
            <v>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2456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13601</v>
          </cell>
          <cell r="G143">
            <v>0</v>
          </cell>
          <cell r="H143">
            <v>188</v>
          </cell>
          <cell r="I143">
            <v>299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2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3601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13303</v>
          </cell>
          <cell r="G144">
            <v>0</v>
          </cell>
          <cell r="H144">
            <v>188</v>
          </cell>
          <cell r="I144">
            <v>299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3303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13140</v>
          </cell>
          <cell r="G145">
            <v>0</v>
          </cell>
          <cell r="H145">
            <v>188</v>
          </cell>
          <cell r="I145">
            <v>299</v>
          </cell>
          <cell r="J145">
            <v>0</v>
          </cell>
          <cell r="K145">
            <v>0</v>
          </cell>
          <cell r="L145">
            <v>1</v>
          </cell>
          <cell r="M145">
            <v>1</v>
          </cell>
          <cell r="N145">
            <v>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3140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16080</v>
          </cell>
          <cell r="G146">
            <v>0</v>
          </cell>
          <cell r="H146">
            <v>188</v>
          </cell>
          <cell r="I146">
            <v>299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6080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17009</v>
          </cell>
          <cell r="G147">
            <v>0</v>
          </cell>
          <cell r="H147">
            <v>188</v>
          </cell>
          <cell r="I147">
            <v>299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7009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10258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1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258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0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9266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9266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10258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258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9927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9927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0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10245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1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245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0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9914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9914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0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10245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1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245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10245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245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9914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1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9914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20742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10742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0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9355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9355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0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10150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1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150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0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329238</v>
          </cell>
          <cell r="G160">
            <v>0</v>
          </cell>
          <cell r="H160">
            <v>375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112500</v>
          </cell>
          <cell r="V160">
            <v>206738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0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237964</v>
          </cell>
          <cell r="G161">
            <v>0</v>
          </cell>
          <cell r="H161">
            <v>375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2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112500</v>
          </cell>
          <cell r="V161">
            <v>115464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0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171348</v>
          </cell>
          <cell r="G162">
            <v>0</v>
          </cell>
          <cell r="H162">
            <v>375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2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112500</v>
          </cell>
          <cell r="V162">
            <v>48848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0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141628</v>
          </cell>
          <cell r="G163">
            <v>0</v>
          </cell>
          <cell r="H163">
            <v>375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10000</v>
          </cell>
          <cell r="U163">
            <v>112500</v>
          </cell>
          <cell r="V163">
            <v>19128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0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325015</v>
          </cell>
          <cell r="G164">
            <v>0</v>
          </cell>
          <cell r="H164">
            <v>375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10000</v>
          </cell>
          <cell r="U164">
            <v>112500</v>
          </cell>
          <cell r="V164">
            <v>202515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0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334915</v>
          </cell>
          <cell r="G165">
            <v>0</v>
          </cell>
          <cell r="H165">
            <v>375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10000</v>
          </cell>
          <cell r="U165">
            <v>112500</v>
          </cell>
          <cell r="V165">
            <v>212415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0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471317</v>
          </cell>
          <cell r="G166">
            <v>0</v>
          </cell>
          <cell r="H166">
            <v>375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2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10000</v>
          </cell>
          <cell r="U166">
            <v>112500</v>
          </cell>
          <cell r="V166">
            <v>348817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0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503706</v>
          </cell>
          <cell r="G167">
            <v>0</v>
          </cell>
          <cell r="H167">
            <v>375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10000</v>
          </cell>
          <cell r="U167">
            <v>112500</v>
          </cell>
          <cell r="V167">
            <v>381206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437238</v>
          </cell>
          <cell r="G168">
            <v>0</v>
          </cell>
          <cell r="H168">
            <v>375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10000</v>
          </cell>
          <cell r="U168">
            <v>112500</v>
          </cell>
          <cell r="V168">
            <v>314738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440100</v>
          </cell>
          <cell r="G169">
            <v>0</v>
          </cell>
          <cell r="H169">
            <v>375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2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10000</v>
          </cell>
          <cell r="U169">
            <v>112500</v>
          </cell>
          <cell r="V169">
            <v>317600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378819</v>
          </cell>
          <cell r="G170">
            <v>0</v>
          </cell>
          <cell r="H170">
            <v>375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2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10000</v>
          </cell>
          <cell r="U170">
            <v>112500</v>
          </cell>
          <cell r="V170">
            <v>256319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0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278367</v>
          </cell>
          <cell r="G171">
            <v>0</v>
          </cell>
          <cell r="H171">
            <v>375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2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112500</v>
          </cell>
          <cell r="V171">
            <v>155867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284195</v>
          </cell>
          <cell r="G172">
            <v>0</v>
          </cell>
          <cell r="H172">
            <v>188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112500</v>
          </cell>
          <cell r="V172">
            <v>161695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</v>
          </cell>
          <cell r="AB172">
            <v>0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205409</v>
          </cell>
          <cell r="G173">
            <v>0</v>
          </cell>
          <cell r="H173">
            <v>188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112500</v>
          </cell>
          <cell r="V173">
            <v>82909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</v>
          </cell>
          <cell r="AB173">
            <v>0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147906</v>
          </cell>
          <cell r="G174">
            <v>0</v>
          </cell>
          <cell r="H174">
            <v>188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112500</v>
          </cell>
          <cell r="V174">
            <v>25406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</v>
          </cell>
          <cell r="AB174">
            <v>0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122252</v>
          </cell>
          <cell r="G175">
            <v>0</v>
          </cell>
          <cell r="H175">
            <v>188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112252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</v>
          </cell>
          <cell r="AB175">
            <v>0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280550</v>
          </cell>
          <cell r="G176">
            <v>0</v>
          </cell>
          <cell r="H176">
            <v>188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112500</v>
          </cell>
          <cell r="V176">
            <v>158050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</v>
          </cell>
          <cell r="AB176">
            <v>0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289095</v>
          </cell>
          <cell r="G177">
            <v>0</v>
          </cell>
          <cell r="H177">
            <v>188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112500</v>
          </cell>
          <cell r="V177">
            <v>166595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</v>
          </cell>
          <cell r="AB177">
            <v>0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406837</v>
          </cell>
          <cell r="G178">
            <v>0</v>
          </cell>
          <cell r="H178">
            <v>188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112500</v>
          </cell>
          <cell r="V178">
            <v>284337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434794</v>
          </cell>
          <cell r="G179">
            <v>0</v>
          </cell>
          <cell r="H179">
            <v>188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112500</v>
          </cell>
          <cell r="V179">
            <v>312294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</v>
          </cell>
          <cell r="AB179">
            <v>0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377420</v>
          </cell>
          <cell r="G180">
            <v>0</v>
          </cell>
          <cell r="H180">
            <v>188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112500</v>
          </cell>
          <cell r="V180">
            <v>254920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</v>
          </cell>
          <cell r="AB180">
            <v>0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379890</v>
          </cell>
          <cell r="G181">
            <v>0</v>
          </cell>
          <cell r="H181">
            <v>188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112500</v>
          </cell>
          <cell r="V181">
            <v>257390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1</v>
          </cell>
          <cell r="AB181">
            <v>0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326993</v>
          </cell>
          <cell r="G182">
            <v>0</v>
          </cell>
          <cell r="H182">
            <v>188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112500</v>
          </cell>
          <cell r="V182">
            <v>204493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</v>
          </cell>
          <cell r="AB182">
            <v>0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240284</v>
          </cell>
          <cell r="G183">
            <v>0</v>
          </cell>
          <cell r="H183">
            <v>188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112500</v>
          </cell>
          <cell r="V183">
            <v>117784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</v>
          </cell>
          <cell r="AB183">
            <v>0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81237</v>
          </cell>
          <cell r="G184">
            <v>0</v>
          </cell>
          <cell r="H184">
            <v>188</v>
          </cell>
          <cell r="I184">
            <v>299</v>
          </cell>
          <cell r="J184">
            <v>0</v>
          </cell>
          <cell r="K184">
            <v>0</v>
          </cell>
          <cell r="L184">
            <v>1</v>
          </cell>
          <cell r="M184">
            <v>1</v>
          </cell>
          <cell r="N184">
            <v>2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71237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67360</v>
          </cell>
          <cell r="G185">
            <v>0</v>
          </cell>
          <cell r="H185">
            <v>188</v>
          </cell>
          <cell r="I185">
            <v>299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2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57360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66237</v>
          </cell>
          <cell r="G186">
            <v>0</v>
          </cell>
          <cell r="H186">
            <v>188</v>
          </cell>
          <cell r="I186">
            <v>299</v>
          </cell>
          <cell r="J186">
            <v>0</v>
          </cell>
          <cell r="K186">
            <v>0</v>
          </cell>
          <cell r="L186">
            <v>1</v>
          </cell>
          <cell r="M186">
            <v>1</v>
          </cell>
          <cell r="N186">
            <v>2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56237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54518</v>
          </cell>
          <cell r="G187">
            <v>0</v>
          </cell>
          <cell r="H187">
            <v>188</v>
          </cell>
          <cell r="I187">
            <v>299</v>
          </cell>
          <cell r="J187">
            <v>0</v>
          </cell>
          <cell r="K187">
            <v>0</v>
          </cell>
          <cell r="L187">
            <v>1</v>
          </cell>
          <cell r="M187">
            <v>1</v>
          </cell>
          <cell r="N187">
            <v>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44518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45939</v>
          </cell>
          <cell r="G188">
            <v>0</v>
          </cell>
          <cell r="H188">
            <v>188</v>
          </cell>
          <cell r="I188">
            <v>299</v>
          </cell>
          <cell r="J188">
            <v>0</v>
          </cell>
          <cell r="K188">
            <v>0</v>
          </cell>
          <cell r="L188">
            <v>1</v>
          </cell>
          <cell r="M188">
            <v>1</v>
          </cell>
          <cell r="N188">
            <v>2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35939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28188</v>
          </cell>
          <cell r="G189">
            <v>0</v>
          </cell>
          <cell r="H189">
            <v>188</v>
          </cell>
          <cell r="I189">
            <v>299</v>
          </cell>
          <cell r="J189">
            <v>0</v>
          </cell>
          <cell r="K189">
            <v>0</v>
          </cell>
          <cell r="L189">
            <v>1</v>
          </cell>
          <cell r="M189">
            <v>1</v>
          </cell>
          <cell r="N189">
            <v>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18188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25372</v>
          </cell>
          <cell r="G190">
            <v>0</v>
          </cell>
          <cell r="H190">
            <v>188</v>
          </cell>
          <cell r="I190">
            <v>299</v>
          </cell>
          <cell r="J190">
            <v>0</v>
          </cell>
          <cell r="K190">
            <v>0</v>
          </cell>
          <cell r="L190">
            <v>1</v>
          </cell>
          <cell r="M190">
            <v>1</v>
          </cell>
          <cell r="N190">
            <v>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15372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10980</v>
          </cell>
          <cell r="G191">
            <v>0</v>
          </cell>
          <cell r="H191">
            <v>188</v>
          </cell>
          <cell r="I191">
            <v>299</v>
          </cell>
          <cell r="J191">
            <v>0</v>
          </cell>
          <cell r="K191">
            <v>0</v>
          </cell>
          <cell r="L191">
            <v>1</v>
          </cell>
          <cell r="M191">
            <v>1</v>
          </cell>
          <cell r="N191">
            <v>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980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6118</v>
          </cell>
          <cell r="G192">
            <v>0</v>
          </cell>
          <cell r="H192">
            <v>188</v>
          </cell>
          <cell r="I192">
            <v>299</v>
          </cell>
          <cell r="J192">
            <v>0</v>
          </cell>
          <cell r="K192">
            <v>0</v>
          </cell>
          <cell r="L192">
            <v>1</v>
          </cell>
          <cell r="M192">
            <v>1</v>
          </cell>
          <cell r="N192">
            <v>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6118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10116</v>
          </cell>
          <cell r="G193">
            <v>0</v>
          </cell>
          <cell r="H193">
            <v>188</v>
          </cell>
          <cell r="I193">
            <v>299</v>
          </cell>
          <cell r="J193">
            <v>0</v>
          </cell>
          <cell r="K193">
            <v>0</v>
          </cell>
          <cell r="L193">
            <v>1</v>
          </cell>
          <cell r="M193">
            <v>1</v>
          </cell>
          <cell r="N193">
            <v>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116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52411</v>
          </cell>
          <cell r="G194">
            <v>0</v>
          </cell>
          <cell r="H194">
            <v>188</v>
          </cell>
          <cell r="I194">
            <v>299</v>
          </cell>
          <cell r="J194">
            <v>0</v>
          </cell>
          <cell r="K194">
            <v>0</v>
          </cell>
          <cell r="L194">
            <v>1</v>
          </cell>
          <cell r="M194">
            <v>1</v>
          </cell>
          <cell r="N194">
            <v>2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42411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77576</v>
          </cell>
          <cell r="G195">
            <v>0</v>
          </cell>
          <cell r="H195">
            <v>188</v>
          </cell>
          <cell r="I195">
            <v>299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2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67576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37769</v>
          </cell>
          <cell r="G196">
            <v>0</v>
          </cell>
          <cell r="H196">
            <v>188</v>
          </cell>
          <cell r="I196">
            <v>488</v>
          </cell>
          <cell r="J196">
            <v>0</v>
          </cell>
          <cell r="K196">
            <v>0</v>
          </cell>
          <cell r="L196">
            <v>0</v>
          </cell>
          <cell r="M196">
            <v>2</v>
          </cell>
          <cell r="N196">
            <v>2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27769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0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34114</v>
          </cell>
          <cell r="G197">
            <v>0</v>
          </cell>
          <cell r="H197">
            <v>188</v>
          </cell>
          <cell r="I197">
            <v>488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24114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0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36728</v>
          </cell>
          <cell r="G198">
            <v>0</v>
          </cell>
          <cell r="H198">
            <v>188</v>
          </cell>
          <cell r="I198">
            <v>488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26728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0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34500</v>
          </cell>
          <cell r="G199">
            <v>0</v>
          </cell>
          <cell r="H199">
            <v>188</v>
          </cell>
          <cell r="I199">
            <v>488</v>
          </cell>
          <cell r="J199">
            <v>0</v>
          </cell>
          <cell r="K199">
            <v>0</v>
          </cell>
          <cell r="L199">
            <v>0</v>
          </cell>
          <cell r="M199">
            <v>2</v>
          </cell>
          <cell r="N199">
            <v>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24500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0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19271</v>
          </cell>
          <cell r="G200">
            <v>0</v>
          </cell>
          <cell r="H200">
            <v>188</v>
          </cell>
          <cell r="I200">
            <v>488</v>
          </cell>
          <cell r="J200">
            <v>0</v>
          </cell>
          <cell r="K200">
            <v>0</v>
          </cell>
          <cell r="L200">
            <v>0</v>
          </cell>
          <cell r="M200">
            <v>2</v>
          </cell>
          <cell r="N200">
            <v>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9271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0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3554</v>
          </cell>
          <cell r="G201">
            <v>0</v>
          </cell>
          <cell r="H201">
            <v>188</v>
          </cell>
          <cell r="I201">
            <v>488</v>
          </cell>
          <cell r="J201">
            <v>0</v>
          </cell>
          <cell r="K201">
            <v>0</v>
          </cell>
          <cell r="L201">
            <v>0</v>
          </cell>
          <cell r="M201">
            <v>2</v>
          </cell>
          <cell r="N201">
            <v>2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3554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0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7539</v>
          </cell>
          <cell r="G202">
            <v>0</v>
          </cell>
          <cell r="H202">
            <v>188</v>
          </cell>
          <cell r="I202">
            <v>488</v>
          </cell>
          <cell r="J202">
            <v>0</v>
          </cell>
          <cell r="K202">
            <v>0</v>
          </cell>
          <cell r="L202">
            <v>0</v>
          </cell>
          <cell r="M202">
            <v>2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7539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0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1746</v>
          </cell>
          <cell r="G203">
            <v>0</v>
          </cell>
          <cell r="H203">
            <v>188</v>
          </cell>
          <cell r="I203">
            <v>488</v>
          </cell>
          <cell r="J203">
            <v>0</v>
          </cell>
          <cell r="K203">
            <v>0</v>
          </cell>
          <cell r="L203">
            <v>0</v>
          </cell>
          <cell r="M203">
            <v>2</v>
          </cell>
          <cell r="N203">
            <v>2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1746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0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4100</v>
          </cell>
          <cell r="G204">
            <v>0</v>
          </cell>
          <cell r="H204">
            <v>188</v>
          </cell>
          <cell r="I204">
            <v>488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4100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0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21896</v>
          </cell>
          <cell r="G205">
            <v>0</v>
          </cell>
          <cell r="H205">
            <v>188</v>
          </cell>
          <cell r="I205">
            <v>488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2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11896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0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35068</v>
          </cell>
          <cell r="G206">
            <v>0</v>
          </cell>
          <cell r="H206">
            <v>188</v>
          </cell>
          <cell r="I206">
            <v>488</v>
          </cell>
          <cell r="J206">
            <v>0</v>
          </cell>
          <cell r="K206">
            <v>0</v>
          </cell>
          <cell r="L206">
            <v>0</v>
          </cell>
          <cell r="M206">
            <v>2</v>
          </cell>
          <cell r="N206">
            <v>2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25068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0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37368</v>
          </cell>
          <cell r="G207">
            <v>0</v>
          </cell>
          <cell r="H207">
            <v>188</v>
          </cell>
          <cell r="I207">
            <v>488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27368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0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68245</v>
          </cell>
          <cell r="G208">
            <v>0</v>
          </cell>
          <cell r="H208">
            <v>375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58245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0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61640</v>
          </cell>
          <cell r="G209">
            <v>0</v>
          </cell>
          <cell r="H209">
            <v>375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51640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66364</v>
          </cell>
          <cell r="G210">
            <v>0</v>
          </cell>
          <cell r="H210">
            <v>375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56364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62339</v>
          </cell>
          <cell r="G211">
            <v>0</v>
          </cell>
          <cell r="H211">
            <v>375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52339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34821</v>
          </cell>
          <cell r="G212">
            <v>0</v>
          </cell>
          <cell r="H212">
            <v>375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24821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0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6421</v>
          </cell>
          <cell r="G213">
            <v>0</v>
          </cell>
          <cell r="H213">
            <v>375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6421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13622</v>
          </cell>
          <cell r="G214">
            <v>0</v>
          </cell>
          <cell r="H214">
            <v>375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3622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3155</v>
          </cell>
          <cell r="G215">
            <v>0</v>
          </cell>
          <cell r="H215">
            <v>375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3155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0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7408</v>
          </cell>
          <cell r="G216">
            <v>0</v>
          </cell>
          <cell r="H216">
            <v>375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7408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0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39565</v>
          </cell>
          <cell r="G217">
            <v>0</v>
          </cell>
          <cell r="H217">
            <v>375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29565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0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63366</v>
          </cell>
          <cell r="G218">
            <v>0</v>
          </cell>
          <cell r="H218">
            <v>375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53366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0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67521</v>
          </cell>
          <cell r="G219">
            <v>0</v>
          </cell>
          <cell r="H219">
            <v>375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57521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17073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1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7073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15421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5421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17073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1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7073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24540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14540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23263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10000</v>
          </cell>
          <cell r="U224">
            <v>13263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18645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1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10000</v>
          </cell>
          <cell r="U225">
            <v>8645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14083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1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10000</v>
          </cell>
          <cell r="U226">
            <v>4083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13896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10000</v>
          </cell>
          <cell r="U227">
            <v>3896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16250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1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6250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18703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8703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16347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1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6347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16892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6892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10210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210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9222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9222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10210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210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14676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1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4676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13912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3912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11150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1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1150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8422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1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8422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8310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1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8310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9718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9718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11185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1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1185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9776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9776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10102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102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>FT1L</v>
          </cell>
          <cell r="E244">
            <v>1</v>
          </cell>
          <cell r="F244">
            <v>1862163</v>
          </cell>
          <cell r="G244">
            <v>0</v>
          </cell>
          <cell r="H244">
            <v>0</v>
          </cell>
          <cell r="I244">
            <v>226410</v>
          </cell>
          <cell r="J244">
            <v>0</v>
          </cell>
          <cell r="K244">
            <v>0</v>
          </cell>
          <cell r="L244">
            <v>0</v>
          </cell>
          <cell r="M244">
            <v>3</v>
          </cell>
          <cell r="N244">
            <v>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112500</v>
          </cell>
          <cell r="V244">
            <v>477500</v>
          </cell>
          <cell r="W244">
            <v>1262163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>FT1L</v>
          </cell>
          <cell r="E245">
            <v>1</v>
          </cell>
          <cell r="F245">
            <v>1720005</v>
          </cell>
          <cell r="G245">
            <v>0</v>
          </cell>
          <cell r="H245">
            <v>0</v>
          </cell>
          <cell r="I245">
            <v>226410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3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112500</v>
          </cell>
          <cell r="V245">
            <v>477500</v>
          </cell>
          <cell r="W245">
            <v>1120005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>FT1L</v>
          </cell>
          <cell r="E246">
            <v>1</v>
          </cell>
          <cell r="F246">
            <v>1758950</v>
          </cell>
          <cell r="G246">
            <v>0</v>
          </cell>
          <cell r="H246">
            <v>0</v>
          </cell>
          <cell r="I246">
            <v>226410</v>
          </cell>
          <cell r="J246">
            <v>0</v>
          </cell>
          <cell r="K246">
            <v>0</v>
          </cell>
          <cell r="L246">
            <v>0</v>
          </cell>
          <cell r="M246">
            <v>3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112500</v>
          </cell>
          <cell r="V246">
            <v>477500</v>
          </cell>
          <cell r="W246">
            <v>1158950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>FT1L</v>
          </cell>
          <cell r="E247">
            <v>1</v>
          </cell>
          <cell r="F247">
            <v>1358472</v>
          </cell>
          <cell r="G247">
            <v>0</v>
          </cell>
          <cell r="H247">
            <v>0</v>
          </cell>
          <cell r="I247">
            <v>226410</v>
          </cell>
          <cell r="J247">
            <v>0</v>
          </cell>
          <cell r="K247">
            <v>0</v>
          </cell>
          <cell r="L247">
            <v>0</v>
          </cell>
          <cell r="M247">
            <v>3</v>
          </cell>
          <cell r="N247">
            <v>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112500</v>
          </cell>
          <cell r="V247">
            <v>477500</v>
          </cell>
          <cell r="W247">
            <v>758472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>FT1L</v>
          </cell>
          <cell r="E248">
            <v>1</v>
          </cell>
          <cell r="F248">
            <v>1473530</v>
          </cell>
          <cell r="G248">
            <v>0</v>
          </cell>
          <cell r="H248">
            <v>0</v>
          </cell>
          <cell r="I248">
            <v>226410</v>
          </cell>
          <cell r="J248">
            <v>0</v>
          </cell>
          <cell r="K248">
            <v>0</v>
          </cell>
          <cell r="L248">
            <v>0</v>
          </cell>
          <cell r="M248">
            <v>3</v>
          </cell>
          <cell r="N248">
            <v>3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112500</v>
          </cell>
          <cell r="V248">
            <v>477500</v>
          </cell>
          <cell r="W248">
            <v>873530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>FT1L</v>
          </cell>
          <cell r="E249">
            <v>1</v>
          </cell>
          <cell r="F249">
            <v>1231166</v>
          </cell>
          <cell r="G249">
            <v>0</v>
          </cell>
          <cell r="H249">
            <v>0</v>
          </cell>
          <cell r="I249">
            <v>226410</v>
          </cell>
          <cell r="J249">
            <v>0</v>
          </cell>
          <cell r="K249">
            <v>0</v>
          </cell>
          <cell r="L249">
            <v>0</v>
          </cell>
          <cell r="M249">
            <v>3</v>
          </cell>
          <cell r="N249">
            <v>3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112500</v>
          </cell>
          <cell r="V249">
            <v>477500</v>
          </cell>
          <cell r="W249">
            <v>631166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>FT1L</v>
          </cell>
          <cell r="E250">
            <v>1</v>
          </cell>
          <cell r="F250">
            <v>1447811</v>
          </cell>
          <cell r="G250">
            <v>0</v>
          </cell>
          <cell r="H250">
            <v>0</v>
          </cell>
          <cell r="I250">
            <v>226410</v>
          </cell>
          <cell r="J250">
            <v>0</v>
          </cell>
          <cell r="K250">
            <v>0</v>
          </cell>
          <cell r="L250">
            <v>0</v>
          </cell>
          <cell r="M250">
            <v>3</v>
          </cell>
          <cell r="N250">
            <v>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112500</v>
          </cell>
          <cell r="V250">
            <v>477500</v>
          </cell>
          <cell r="W250">
            <v>847811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>FT1L</v>
          </cell>
          <cell r="E251">
            <v>1</v>
          </cell>
          <cell r="F251">
            <v>1640967</v>
          </cell>
          <cell r="G251">
            <v>0</v>
          </cell>
          <cell r="H251">
            <v>0</v>
          </cell>
          <cell r="I251">
            <v>226410</v>
          </cell>
          <cell r="J251">
            <v>0</v>
          </cell>
          <cell r="K251">
            <v>0</v>
          </cell>
          <cell r="L251">
            <v>0</v>
          </cell>
          <cell r="M251">
            <v>3</v>
          </cell>
          <cell r="N251">
            <v>3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112500</v>
          </cell>
          <cell r="V251">
            <v>477500</v>
          </cell>
          <cell r="W251">
            <v>1040967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>FT1L</v>
          </cell>
          <cell r="E252">
            <v>1</v>
          </cell>
          <cell r="F252">
            <v>2027722</v>
          </cell>
          <cell r="G252">
            <v>0</v>
          </cell>
          <cell r="H252">
            <v>0</v>
          </cell>
          <cell r="I252">
            <v>226410</v>
          </cell>
          <cell r="J252">
            <v>0</v>
          </cell>
          <cell r="K252">
            <v>0</v>
          </cell>
          <cell r="L252">
            <v>0</v>
          </cell>
          <cell r="M252">
            <v>3</v>
          </cell>
          <cell r="N252">
            <v>3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112500</v>
          </cell>
          <cell r="V252">
            <v>477500</v>
          </cell>
          <cell r="W252">
            <v>1427722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>FT1L</v>
          </cell>
          <cell r="E253">
            <v>1</v>
          </cell>
          <cell r="F253">
            <v>1170012</v>
          </cell>
          <cell r="G253">
            <v>0</v>
          </cell>
          <cell r="H253">
            <v>0</v>
          </cell>
          <cell r="I253">
            <v>226410</v>
          </cell>
          <cell r="J253">
            <v>0</v>
          </cell>
          <cell r="K253">
            <v>0</v>
          </cell>
          <cell r="L253">
            <v>0</v>
          </cell>
          <cell r="M253">
            <v>3</v>
          </cell>
          <cell r="N253">
            <v>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112500</v>
          </cell>
          <cell r="V253">
            <v>477500</v>
          </cell>
          <cell r="W253">
            <v>570012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>FT1L</v>
          </cell>
          <cell r="E254">
            <v>1</v>
          </cell>
          <cell r="F254">
            <v>1547705</v>
          </cell>
          <cell r="G254">
            <v>0</v>
          </cell>
          <cell r="H254">
            <v>0</v>
          </cell>
          <cell r="I254">
            <v>226410</v>
          </cell>
          <cell r="J254">
            <v>0</v>
          </cell>
          <cell r="K254">
            <v>0</v>
          </cell>
          <cell r="L254">
            <v>0</v>
          </cell>
          <cell r="M254">
            <v>3</v>
          </cell>
          <cell r="N254">
            <v>3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112500</v>
          </cell>
          <cell r="V254">
            <v>477500</v>
          </cell>
          <cell r="W254">
            <v>947705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>FT1L</v>
          </cell>
          <cell r="E255">
            <v>1</v>
          </cell>
          <cell r="F255">
            <v>1601199</v>
          </cell>
          <cell r="G255">
            <v>0</v>
          </cell>
          <cell r="H255">
            <v>0</v>
          </cell>
          <cell r="I255">
            <v>226410</v>
          </cell>
          <cell r="J255">
            <v>0</v>
          </cell>
          <cell r="K255">
            <v>0</v>
          </cell>
          <cell r="L255">
            <v>0</v>
          </cell>
          <cell r="M255">
            <v>3</v>
          </cell>
          <cell r="N255">
            <v>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112500</v>
          </cell>
          <cell r="V255">
            <v>477500</v>
          </cell>
          <cell r="W255">
            <v>1001199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>FT2C</v>
          </cell>
          <cell r="E256">
            <v>1</v>
          </cell>
          <cell r="F256">
            <v>12060</v>
          </cell>
          <cell r="G256">
            <v>0</v>
          </cell>
          <cell r="H256">
            <v>567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12060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>FT2C</v>
          </cell>
          <cell r="E257">
            <v>1</v>
          </cell>
          <cell r="F257">
            <v>7094</v>
          </cell>
          <cell r="G257">
            <v>0</v>
          </cell>
          <cell r="H257">
            <v>567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7094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>FT2C</v>
          </cell>
          <cell r="E258">
            <v>1</v>
          </cell>
          <cell r="F258">
            <v>13968</v>
          </cell>
          <cell r="G258">
            <v>0</v>
          </cell>
          <cell r="H258">
            <v>567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13968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>FT2C</v>
          </cell>
          <cell r="E259">
            <v>1</v>
          </cell>
          <cell r="F259">
            <v>14189</v>
          </cell>
          <cell r="G259">
            <v>0</v>
          </cell>
          <cell r="H259">
            <v>567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14189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>FT2C</v>
          </cell>
          <cell r="E260">
            <v>1</v>
          </cell>
          <cell r="F260">
            <v>13798</v>
          </cell>
          <cell r="G260">
            <v>0</v>
          </cell>
          <cell r="H260">
            <v>567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13798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>FT2C</v>
          </cell>
          <cell r="E261">
            <v>1</v>
          </cell>
          <cell r="F261">
            <v>4218</v>
          </cell>
          <cell r="G261">
            <v>0</v>
          </cell>
          <cell r="H261">
            <v>567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4218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>FT2C</v>
          </cell>
          <cell r="E262">
            <v>1</v>
          </cell>
          <cell r="F262">
            <v>7352</v>
          </cell>
          <cell r="G262">
            <v>0</v>
          </cell>
          <cell r="H262">
            <v>567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>FT2C</v>
          </cell>
          <cell r="E263">
            <v>1</v>
          </cell>
          <cell r="F263">
            <v>8532</v>
          </cell>
          <cell r="G263">
            <v>0</v>
          </cell>
          <cell r="H263">
            <v>567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8532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>FT2C</v>
          </cell>
          <cell r="E264">
            <v>1</v>
          </cell>
          <cell r="F264">
            <v>10067</v>
          </cell>
          <cell r="G264">
            <v>0</v>
          </cell>
          <cell r="H264">
            <v>567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10067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>FT2C</v>
          </cell>
          <cell r="E265">
            <v>1</v>
          </cell>
          <cell r="F265">
            <v>14782</v>
          </cell>
          <cell r="G265">
            <v>0</v>
          </cell>
          <cell r="H265">
            <v>567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14782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>FT2C</v>
          </cell>
          <cell r="E266">
            <v>1</v>
          </cell>
          <cell r="F266">
            <v>17814</v>
          </cell>
          <cell r="G266">
            <v>0</v>
          </cell>
          <cell r="H266">
            <v>567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17814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>FT2C</v>
          </cell>
          <cell r="E267">
            <v>1</v>
          </cell>
          <cell r="F267">
            <v>16151</v>
          </cell>
          <cell r="G267">
            <v>0</v>
          </cell>
          <cell r="H267">
            <v>567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16151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MT  </v>
          </cell>
          <cell r="E268">
            <v>1</v>
          </cell>
          <cell r="F268">
            <v>2206</v>
          </cell>
          <cell r="G268">
            <v>0</v>
          </cell>
          <cell r="H268">
            <v>188</v>
          </cell>
          <cell r="I268">
            <v>244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2206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</v>
          </cell>
          <cell r="AB268">
            <v>250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MT  </v>
          </cell>
          <cell r="E269">
            <v>1</v>
          </cell>
          <cell r="F269">
            <v>3248</v>
          </cell>
          <cell r="G269">
            <v>0</v>
          </cell>
          <cell r="H269">
            <v>188</v>
          </cell>
          <cell r="I269">
            <v>244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3248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</v>
          </cell>
          <cell r="AB269">
            <v>250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MT  </v>
          </cell>
          <cell r="E270">
            <v>1</v>
          </cell>
          <cell r="F270">
            <v>3664</v>
          </cell>
          <cell r="G270">
            <v>0</v>
          </cell>
          <cell r="H270">
            <v>188</v>
          </cell>
          <cell r="I270">
            <v>244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3664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</v>
          </cell>
          <cell r="AB270">
            <v>250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MT  </v>
          </cell>
          <cell r="E271">
            <v>1</v>
          </cell>
          <cell r="F271">
            <v>1789</v>
          </cell>
          <cell r="G271">
            <v>0</v>
          </cell>
          <cell r="H271">
            <v>188</v>
          </cell>
          <cell r="I271">
            <v>244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1789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</v>
          </cell>
          <cell r="AB271">
            <v>250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MT  </v>
          </cell>
          <cell r="E272">
            <v>1</v>
          </cell>
          <cell r="F272">
            <v>1014</v>
          </cell>
          <cell r="G272">
            <v>0</v>
          </cell>
          <cell r="H272">
            <v>188</v>
          </cell>
          <cell r="I272">
            <v>244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1014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</v>
          </cell>
          <cell r="AB272">
            <v>250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MT  </v>
          </cell>
          <cell r="E273">
            <v>1</v>
          </cell>
          <cell r="F273">
            <v>1592</v>
          </cell>
          <cell r="G273">
            <v>0</v>
          </cell>
          <cell r="H273">
            <v>188</v>
          </cell>
          <cell r="I273">
            <v>244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1592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</v>
          </cell>
          <cell r="AB273">
            <v>250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MT  </v>
          </cell>
          <cell r="E274">
            <v>1</v>
          </cell>
          <cell r="F274">
            <v>856</v>
          </cell>
          <cell r="G274">
            <v>0</v>
          </cell>
          <cell r="H274">
            <v>188</v>
          </cell>
          <cell r="I274">
            <v>244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856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</v>
          </cell>
          <cell r="AB274">
            <v>250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MT  </v>
          </cell>
          <cell r="E275">
            <v>1</v>
          </cell>
          <cell r="F275">
            <v>865</v>
          </cell>
          <cell r="G275">
            <v>0</v>
          </cell>
          <cell r="H275">
            <v>188</v>
          </cell>
          <cell r="I275">
            <v>244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865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</v>
          </cell>
          <cell r="AB275">
            <v>250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MT  </v>
          </cell>
          <cell r="E276">
            <v>1</v>
          </cell>
          <cell r="F276">
            <v>930</v>
          </cell>
          <cell r="G276">
            <v>0</v>
          </cell>
          <cell r="H276">
            <v>188</v>
          </cell>
          <cell r="I276">
            <v>244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930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</v>
          </cell>
          <cell r="AB276">
            <v>250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MT  </v>
          </cell>
          <cell r="E277">
            <v>1</v>
          </cell>
          <cell r="F277">
            <v>1602</v>
          </cell>
          <cell r="G277">
            <v>0</v>
          </cell>
          <cell r="H277">
            <v>188</v>
          </cell>
          <cell r="I277">
            <v>244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1602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1</v>
          </cell>
          <cell r="AB277">
            <v>250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MT  </v>
          </cell>
          <cell r="E278">
            <v>1</v>
          </cell>
          <cell r="F278">
            <v>1673</v>
          </cell>
          <cell r="G278">
            <v>0</v>
          </cell>
          <cell r="H278">
            <v>188</v>
          </cell>
          <cell r="I278">
            <v>244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1673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1</v>
          </cell>
          <cell r="AB278">
            <v>250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MT  </v>
          </cell>
          <cell r="E279">
            <v>1</v>
          </cell>
          <cell r="F279">
            <v>3454</v>
          </cell>
          <cell r="G279">
            <v>0</v>
          </cell>
          <cell r="H279">
            <v>188</v>
          </cell>
          <cell r="I279">
            <v>244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3454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</v>
          </cell>
          <cell r="AB279">
            <v>250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  </v>
          </cell>
          <cell r="E280">
            <v>118</v>
          </cell>
          <cell r="F280">
            <v>2898209</v>
          </cell>
          <cell r="G280">
            <v>0</v>
          </cell>
          <cell r="H280">
            <v>39000</v>
          </cell>
          <cell r="I280">
            <v>26645</v>
          </cell>
          <cell r="J280">
            <v>1</v>
          </cell>
          <cell r="K280">
            <v>0</v>
          </cell>
          <cell r="L280">
            <v>50</v>
          </cell>
          <cell r="M280">
            <v>85</v>
          </cell>
          <cell r="N280">
            <v>137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1233493</v>
          </cell>
          <cell r="U280">
            <v>958149</v>
          </cell>
          <cell r="V280">
            <v>703487</v>
          </cell>
          <cell r="W280">
            <v>3080</v>
          </cell>
          <cell r="X280">
            <v>0</v>
          </cell>
          <cell r="Y280">
            <v>0</v>
          </cell>
          <cell r="Z280">
            <v>90</v>
          </cell>
          <cell r="AA280">
            <v>28</v>
          </cell>
          <cell r="AB280">
            <v>37772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  </v>
          </cell>
          <cell r="E281">
            <v>118</v>
          </cell>
          <cell r="F281">
            <v>2331534</v>
          </cell>
          <cell r="G281">
            <v>0</v>
          </cell>
          <cell r="H281">
            <v>39000</v>
          </cell>
          <cell r="I281">
            <v>26645</v>
          </cell>
          <cell r="J281">
            <v>1</v>
          </cell>
          <cell r="K281">
            <v>0</v>
          </cell>
          <cell r="L281">
            <v>50</v>
          </cell>
          <cell r="M281">
            <v>85</v>
          </cell>
          <cell r="N281">
            <v>137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1106036</v>
          </cell>
          <cell r="U281">
            <v>745024</v>
          </cell>
          <cell r="V281">
            <v>479119</v>
          </cell>
          <cell r="W281">
            <v>1355</v>
          </cell>
          <cell r="X281">
            <v>0</v>
          </cell>
          <cell r="Y281">
            <v>0</v>
          </cell>
          <cell r="Z281">
            <v>90</v>
          </cell>
          <cell r="AA281">
            <v>28</v>
          </cell>
          <cell r="AB281">
            <v>37772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  </v>
          </cell>
          <cell r="E282">
            <v>118</v>
          </cell>
          <cell r="F282">
            <v>2377607</v>
          </cell>
          <cell r="G282">
            <v>0</v>
          </cell>
          <cell r="H282">
            <v>39000</v>
          </cell>
          <cell r="I282">
            <v>26645</v>
          </cell>
          <cell r="J282">
            <v>1</v>
          </cell>
          <cell r="K282">
            <v>0</v>
          </cell>
          <cell r="L282">
            <v>50</v>
          </cell>
          <cell r="M282">
            <v>85</v>
          </cell>
          <cell r="N282">
            <v>137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1116735</v>
          </cell>
          <cell r="U282">
            <v>762384</v>
          </cell>
          <cell r="V282">
            <v>497362</v>
          </cell>
          <cell r="W282">
            <v>1126</v>
          </cell>
          <cell r="X282">
            <v>0</v>
          </cell>
          <cell r="Y282">
            <v>0</v>
          </cell>
          <cell r="Z282">
            <v>90</v>
          </cell>
          <cell r="AA282">
            <v>28</v>
          </cell>
          <cell r="AB282">
            <v>37772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  </v>
          </cell>
          <cell r="E283">
            <v>118</v>
          </cell>
          <cell r="F283">
            <v>2087789</v>
          </cell>
          <cell r="G283">
            <v>0</v>
          </cell>
          <cell r="H283">
            <v>39000</v>
          </cell>
          <cell r="I283">
            <v>26645</v>
          </cell>
          <cell r="J283">
            <v>1</v>
          </cell>
          <cell r="K283">
            <v>0</v>
          </cell>
          <cell r="L283">
            <v>50</v>
          </cell>
          <cell r="M283">
            <v>85</v>
          </cell>
          <cell r="N283">
            <v>137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1048464</v>
          </cell>
          <cell r="U283">
            <v>653104</v>
          </cell>
          <cell r="V283">
            <v>382604</v>
          </cell>
          <cell r="W283">
            <v>3617</v>
          </cell>
          <cell r="X283">
            <v>0</v>
          </cell>
          <cell r="Y283">
            <v>0</v>
          </cell>
          <cell r="Z283">
            <v>90</v>
          </cell>
          <cell r="AA283">
            <v>28</v>
          </cell>
          <cell r="AB283">
            <v>37772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  </v>
          </cell>
          <cell r="E284">
            <v>118</v>
          </cell>
          <cell r="F284">
            <v>2062318</v>
          </cell>
          <cell r="G284">
            <v>0</v>
          </cell>
          <cell r="H284">
            <v>39000</v>
          </cell>
          <cell r="I284">
            <v>26645</v>
          </cell>
          <cell r="J284">
            <v>1</v>
          </cell>
          <cell r="K284">
            <v>0</v>
          </cell>
          <cell r="L284">
            <v>50</v>
          </cell>
          <cell r="M284">
            <v>85</v>
          </cell>
          <cell r="N284">
            <v>137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1042355</v>
          </cell>
          <cell r="U284">
            <v>643491</v>
          </cell>
          <cell r="V284">
            <v>372518</v>
          </cell>
          <cell r="W284">
            <v>3954</v>
          </cell>
          <cell r="X284">
            <v>0</v>
          </cell>
          <cell r="Y284">
            <v>0</v>
          </cell>
          <cell r="Z284">
            <v>90</v>
          </cell>
          <cell r="AA284">
            <v>28</v>
          </cell>
          <cell r="AB284">
            <v>37772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  </v>
          </cell>
          <cell r="E285">
            <v>118</v>
          </cell>
          <cell r="F285">
            <v>2154307</v>
          </cell>
          <cell r="G285">
            <v>0</v>
          </cell>
          <cell r="H285">
            <v>39000</v>
          </cell>
          <cell r="I285">
            <v>26645</v>
          </cell>
          <cell r="J285">
            <v>1</v>
          </cell>
          <cell r="K285">
            <v>0</v>
          </cell>
          <cell r="L285">
            <v>50</v>
          </cell>
          <cell r="M285">
            <v>85</v>
          </cell>
          <cell r="N285">
            <v>137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1064336</v>
          </cell>
          <cell r="U285">
            <v>678202</v>
          </cell>
          <cell r="V285">
            <v>408943</v>
          </cell>
          <cell r="W285">
            <v>2826</v>
          </cell>
          <cell r="X285">
            <v>0</v>
          </cell>
          <cell r="Y285">
            <v>0</v>
          </cell>
          <cell r="Z285">
            <v>90</v>
          </cell>
          <cell r="AA285">
            <v>28</v>
          </cell>
          <cell r="AB285">
            <v>37772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  </v>
          </cell>
          <cell r="E286">
            <v>118</v>
          </cell>
          <cell r="F286">
            <v>2083308</v>
          </cell>
          <cell r="G286">
            <v>0</v>
          </cell>
          <cell r="H286">
            <v>39000</v>
          </cell>
          <cell r="I286">
            <v>26645</v>
          </cell>
          <cell r="J286">
            <v>1</v>
          </cell>
          <cell r="K286">
            <v>0</v>
          </cell>
          <cell r="L286">
            <v>50</v>
          </cell>
          <cell r="M286">
            <v>85</v>
          </cell>
          <cell r="N286">
            <v>137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1047391</v>
          </cell>
          <cell r="U286">
            <v>651413</v>
          </cell>
          <cell r="V286">
            <v>380830</v>
          </cell>
          <cell r="W286">
            <v>3674</v>
          </cell>
          <cell r="X286">
            <v>0</v>
          </cell>
          <cell r="Y286">
            <v>0</v>
          </cell>
          <cell r="Z286">
            <v>90</v>
          </cell>
          <cell r="AA286">
            <v>28</v>
          </cell>
          <cell r="AB286">
            <v>37772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  </v>
          </cell>
          <cell r="E287">
            <v>118</v>
          </cell>
          <cell r="F287">
            <v>2234054</v>
          </cell>
          <cell r="G287">
            <v>0</v>
          </cell>
          <cell r="H287">
            <v>39000</v>
          </cell>
          <cell r="I287">
            <v>26645</v>
          </cell>
          <cell r="J287">
            <v>1</v>
          </cell>
          <cell r="K287">
            <v>0</v>
          </cell>
          <cell r="L287">
            <v>50</v>
          </cell>
          <cell r="M287">
            <v>85</v>
          </cell>
          <cell r="N287">
            <v>137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1083206</v>
          </cell>
          <cell r="U287">
            <v>708279</v>
          </cell>
          <cell r="V287">
            <v>440521</v>
          </cell>
          <cell r="W287">
            <v>2048</v>
          </cell>
          <cell r="X287">
            <v>0</v>
          </cell>
          <cell r="Y287">
            <v>0</v>
          </cell>
          <cell r="Z287">
            <v>90</v>
          </cell>
          <cell r="AA287">
            <v>28</v>
          </cell>
          <cell r="AB287">
            <v>37772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  </v>
          </cell>
          <cell r="E288">
            <v>118</v>
          </cell>
          <cell r="F288">
            <v>2198849</v>
          </cell>
          <cell r="G288">
            <v>0</v>
          </cell>
          <cell r="H288">
            <v>39000</v>
          </cell>
          <cell r="I288">
            <v>26645</v>
          </cell>
          <cell r="J288">
            <v>1</v>
          </cell>
          <cell r="K288">
            <v>0</v>
          </cell>
          <cell r="L288">
            <v>50</v>
          </cell>
          <cell r="M288">
            <v>85</v>
          </cell>
          <cell r="N288">
            <v>137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1074897</v>
          </cell>
          <cell r="U288">
            <v>695003</v>
          </cell>
          <cell r="V288">
            <v>426581</v>
          </cell>
          <cell r="W288">
            <v>2368</v>
          </cell>
          <cell r="X288">
            <v>0</v>
          </cell>
          <cell r="Y288">
            <v>0</v>
          </cell>
          <cell r="Z288">
            <v>90</v>
          </cell>
          <cell r="AA288">
            <v>28</v>
          </cell>
          <cell r="AB288">
            <v>37772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  </v>
          </cell>
          <cell r="E289">
            <v>118</v>
          </cell>
          <cell r="F289">
            <v>2420453</v>
          </cell>
          <cell r="G289">
            <v>0</v>
          </cell>
          <cell r="H289">
            <v>39000</v>
          </cell>
          <cell r="I289">
            <v>26645</v>
          </cell>
          <cell r="J289">
            <v>1</v>
          </cell>
          <cell r="K289">
            <v>0</v>
          </cell>
          <cell r="L289">
            <v>50</v>
          </cell>
          <cell r="M289">
            <v>85</v>
          </cell>
          <cell r="N289">
            <v>137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1126632</v>
          </cell>
          <cell r="U289">
            <v>778523</v>
          </cell>
          <cell r="V289">
            <v>514327</v>
          </cell>
          <cell r="W289">
            <v>971</v>
          </cell>
          <cell r="X289">
            <v>0</v>
          </cell>
          <cell r="Y289">
            <v>0</v>
          </cell>
          <cell r="Z289">
            <v>90</v>
          </cell>
          <cell r="AA289">
            <v>28</v>
          </cell>
          <cell r="AB289">
            <v>37772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  </v>
          </cell>
          <cell r="E290">
            <v>118</v>
          </cell>
          <cell r="F290">
            <v>2354563</v>
          </cell>
          <cell r="G290">
            <v>0</v>
          </cell>
          <cell r="H290">
            <v>39000</v>
          </cell>
          <cell r="I290">
            <v>26645</v>
          </cell>
          <cell r="J290">
            <v>1</v>
          </cell>
          <cell r="K290">
            <v>0</v>
          </cell>
          <cell r="L290">
            <v>50</v>
          </cell>
          <cell r="M290">
            <v>85</v>
          </cell>
          <cell r="N290">
            <v>137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1111391</v>
          </cell>
          <cell r="U290">
            <v>753702</v>
          </cell>
          <cell r="V290">
            <v>488238</v>
          </cell>
          <cell r="W290">
            <v>1232</v>
          </cell>
          <cell r="X290">
            <v>0</v>
          </cell>
          <cell r="Y290">
            <v>0</v>
          </cell>
          <cell r="Z290">
            <v>90</v>
          </cell>
          <cell r="AA290">
            <v>28</v>
          </cell>
          <cell r="AB290">
            <v>37772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  </v>
          </cell>
          <cell r="E291">
            <v>118</v>
          </cell>
          <cell r="F291">
            <v>2777364</v>
          </cell>
          <cell r="G291">
            <v>0</v>
          </cell>
          <cell r="H291">
            <v>39000</v>
          </cell>
          <cell r="I291">
            <v>26645</v>
          </cell>
          <cell r="J291">
            <v>1</v>
          </cell>
          <cell r="K291">
            <v>0</v>
          </cell>
          <cell r="L291">
            <v>50</v>
          </cell>
          <cell r="M291">
            <v>85</v>
          </cell>
          <cell r="N291">
            <v>137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1207075</v>
          </cell>
          <cell r="U291">
            <v>912775</v>
          </cell>
          <cell r="V291">
            <v>655642</v>
          </cell>
          <cell r="W291">
            <v>1872</v>
          </cell>
          <cell r="X291">
            <v>0</v>
          </cell>
          <cell r="Y291">
            <v>0</v>
          </cell>
          <cell r="Z291">
            <v>90</v>
          </cell>
          <cell r="AA291">
            <v>28</v>
          </cell>
          <cell r="AB291">
            <v>37772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 xml:space="preserve"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 xml:space="preserve"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 xml:space="preserve"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 xml:space="preserve"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 xml:space="preserve"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 xml:space="preserve"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 xml:space="preserve"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 xml:space="preserve"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 xml:space="preserve"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 xml:space="preserve"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 xml:space="preserve"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 xml:space="preserve"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5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883424</v>
          </cell>
          <cell r="F4">
            <v>18678074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14202221</v>
          </cell>
          <cell r="U4">
            <v>1998605</v>
          </cell>
          <cell r="V4">
            <v>2477248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883424</v>
          </cell>
          <cell r="F5">
            <v>14527623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11279997</v>
          </cell>
          <cell r="U5">
            <v>1539564</v>
          </cell>
          <cell r="V5">
            <v>1708062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883424</v>
          </cell>
          <cell r="F6">
            <v>10339172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8190330</v>
          </cell>
          <cell r="U6">
            <v>1076285</v>
          </cell>
          <cell r="V6">
            <v>1072557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883424</v>
          </cell>
          <cell r="F7">
            <v>7817250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6275985</v>
          </cell>
          <cell r="U7">
            <v>797326</v>
          </cell>
          <cell r="V7">
            <v>743939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883424</v>
          </cell>
          <cell r="F8">
            <v>3824798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3186991</v>
          </cell>
          <cell r="U8">
            <v>355694</v>
          </cell>
          <cell r="V8">
            <v>282113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883424</v>
          </cell>
          <cell r="F9">
            <v>2657497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2274734</v>
          </cell>
          <cell r="U9">
            <v>226569</v>
          </cell>
          <cell r="V9">
            <v>156194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883424</v>
          </cell>
          <cell r="F10">
            <v>2241022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1948622</v>
          </cell>
          <cell r="U10">
            <v>180499</v>
          </cell>
          <cell r="V10">
            <v>111901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883424</v>
          </cell>
          <cell r="F11">
            <v>2087300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1828184</v>
          </cell>
          <cell r="U11">
            <v>163495</v>
          </cell>
          <cell r="V11">
            <v>95621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883424</v>
          </cell>
          <cell r="F12">
            <v>2969919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2519171</v>
          </cell>
          <cell r="U12">
            <v>261129</v>
          </cell>
          <cell r="V12">
            <v>189619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883424</v>
          </cell>
          <cell r="F13">
            <v>5751202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4684686</v>
          </cell>
          <cell r="U13">
            <v>568788</v>
          </cell>
          <cell r="V13">
            <v>497728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883424</v>
          </cell>
          <cell r="F14">
            <v>10190017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8078110</v>
          </cell>
          <cell r="U14">
            <v>1059787</v>
          </cell>
          <cell r="V14">
            <v>1052120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883424</v>
          </cell>
          <cell r="F15">
            <v>15020703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11635022</v>
          </cell>
          <cell r="U15">
            <v>1594101</v>
          </cell>
          <cell r="V15">
            <v>1791580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WY</v>
          </cell>
          <cell r="D16" t="str">
            <v xml:space="preserve">GS  </v>
          </cell>
          <cell r="E16">
            <v>26864</v>
          </cell>
          <cell r="F16">
            <v>567996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428679</v>
          </cell>
          <cell r="U16">
            <v>139317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WY</v>
          </cell>
          <cell r="D17" t="str">
            <v xml:space="preserve">GS  </v>
          </cell>
          <cell r="E17">
            <v>26864</v>
          </cell>
          <cell r="F17">
            <v>503465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384597</v>
          </cell>
          <cell r="U17">
            <v>118868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WY</v>
          </cell>
          <cell r="D18" t="str">
            <v xml:space="preserve">GS  </v>
          </cell>
          <cell r="E18">
            <v>26864</v>
          </cell>
          <cell r="F18">
            <v>414602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322006</v>
          </cell>
          <cell r="U18">
            <v>92596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WY</v>
          </cell>
          <cell r="D19" t="str">
            <v xml:space="preserve">GS  </v>
          </cell>
          <cell r="E19">
            <v>26864</v>
          </cell>
          <cell r="F19">
            <v>296249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235726</v>
          </cell>
          <cell r="U19">
            <v>60523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WY</v>
          </cell>
          <cell r="D20" t="str">
            <v xml:space="preserve">GS  </v>
          </cell>
          <cell r="E20">
            <v>26864</v>
          </cell>
          <cell r="F20">
            <v>186461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153372</v>
          </cell>
          <cell r="U20">
            <v>33089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WY</v>
          </cell>
          <cell r="D21" t="str">
            <v xml:space="preserve">GS  </v>
          </cell>
          <cell r="E21">
            <v>26864</v>
          </cell>
          <cell r="F21">
            <v>107209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92963</v>
          </cell>
          <cell r="U21">
            <v>14246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WY</v>
          </cell>
          <cell r="D22" t="str">
            <v xml:space="preserve">GS  </v>
          </cell>
          <cell r="E22">
            <v>26864</v>
          </cell>
          <cell r="F22">
            <v>78148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70678</v>
          </cell>
          <cell r="U22">
            <v>7470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WY</v>
          </cell>
          <cell r="D23" t="str">
            <v xml:space="preserve">GS  </v>
          </cell>
          <cell r="E23">
            <v>26864</v>
          </cell>
          <cell r="F23">
            <v>67106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62197</v>
          </cell>
          <cell r="U23">
            <v>4909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WY</v>
          </cell>
          <cell r="D24" t="str">
            <v xml:space="preserve">GS  </v>
          </cell>
          <cell r="E24">
            <v>26864</v>
          </cell>
          <cell r="F24">
            <v>102419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89294</v>
          </cell>
          <cell r="U24">
            <v>13125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WY</v>
          </cell>
          <cell r="D25" t="str">
            <v xml:space="preserve">GS  </v>
          </cell>
          <cell r="E25">
            <v>26864</v>
          </cell>
          <cell r="F25">
            <v>218185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177354</v>
          </cell>
          <cell r="U25">
            <v>40831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WY</v>
          </cell>
          <cell r="D26" t="str">
            <v xml:space="preserve">GS  </v>
          </cell>
          <cell r="E26">
            <v>26864</v>
          </cell>
          <cell r="F26">
            <v>377519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295301</v>
          </cell>
          <cell r="U26">
            <v>82218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WY</v>
          </cell>
          <cell r="D27" t="str">
            <v xml:space="preserve">GS  </v>
          </cell>
          <cell r="E27">
            <v>26864</v>
          </cell>
          <cell r="F27">
            <v>515959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393226</v>
          </cell>
          <cell r="U27">
            <v>122733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FS  </v>
          </cell>
          <cell r="E28">
            <v>672</v>
          </cell>
          <cell r="F28">
            <v>837598</v>
          </cell>
          <cell r="G28">
            <v>0</v>
          </cell>
          <cell r="H28">
            <v>0</v>
          </cell>
          <cell r="I28">
            <v>44514</v>
          </cell>
          <cell r="J28">
            <v>45</v>
          </cell>
          <cell r="K28">
            <v>146</v>
          </cell>
          <cell r="L28">
            <v>541</v>
          </cell>
          <cell r="M28">
            <v>47</v>
          </cell>
          <cell r="N28">
            <v>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129952</v>
          </cell>
          <cell r="U28">
            <v>400232</v>
          </cell>
          <cell r="V28">
            <v>307414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FS  </v>
          </cell>
          <cell r="E29">
            <v>672</v>
          </cell>
          <cell r="F29">
            <v>702998</v>
          </cell>
          <cell r="G29">
            <v>0</v>
          </cell>
          <cell r="H29">
            <v>0</v>
          </cell>
          <cell r="I29">
            <v>44514</v>
          </cell>
          <cell r="J29">
            <v>45</v>
          </cell>
          <cell r="K29">
            <v>146</v>
          </cell>
          <cell r="L29">
            <v>541</v>
          </cell>
          <cell r="M29">
            <v>47</v>
          </cell>
          <cell r="N29">
            <v>35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127334</v>
          </cell>
          <cell r="U29">
            <v>342902</v>
          </cell>
          <cell r="V29">
            <v>232762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FS  </v>
          </cell>
          <cell r="E30">
            <v>672</v>
          </cell>
          <cell r="F30">
            <v>582642</v>
          </cell>
          <cell r="G30">
            <v>0</v>
          </cell>
          <cell r="H30">
            <v>0</v>
          </cell>
          <cell r="I30">
            <v>44514</v>
          </cell>
          <cell r="J30">
            <v>45</v>
          </cell>
          <cell r="K30">
            <v>146</v>
          </cell>
          <cell r="L30">
            <v>541</v>
          </cell>
          <cell r="M30">
            <v>47</v>
          </cell>
          <cell r="N30">
            <v>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123765</v>
          </cell>
          <cell r="U30">
            <v>290169</v>
          </cell>
          <cell r="V30">
            <v>168708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FS  </v>
          </cell>
          <cell r="E31">
            <v>672</v>
          </cell>
          <cell r="F31">
            <v>552644</v>
          </cell>
          <cell r="G31">
            <v>0</v>
          </cell>
          <cell r="H31">
            <v>0</v>
          </cell>
          <cell r="I31">
            <v>44514</v>
          </cell>
          <cell r="J31">
            <v>45</v>
          </cell>
          <cell r="K31">
            <v>146</v>
          </cell>
          <cell r="L31">
            <v>541</v>
          </cell>
          <cell r="M31">
            <v>47</v>
          </cell>
          <cell r="N31">
            <v>35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122635</v>
          </cell>
          <cell r="U31">
            <v>276832</v>
          </cell>
          <cell r="V31">
            <v>153177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FS  </v>
          </cell>
          <cell r="E32">
            <v>672</v>
          </cell>
          <cell r="F32">
            <v>460678</v>
          </cell>
          <cell r="G32">
            <v>0</v>
          </cell>
          <cell r="H32">
            <v>0</v>
          </cell>
          <cell r="I32">
            <v>44514</v>
          </cell>
          <cell r="J32">
            <v>45</v>
          </cell>
          <cell r="K32">
            <v>146</v>
          </cell>
          <cell r="L32">
            <v>541</v>
          </cell>
          <cell r="M32">
            <v>47</v>
          </cell>
          <cell r="N32">
            <v>35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118416</v>
          </cell>
          <cell r="U32">
            <v>235513</v>
          </cell>
          <cell r="V32">
            <v>106749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FS  </v>
          </cell>
          <cell r="E33">
            <v>672</v>
          </cell>
          <cell r="F33">
            <v>440457</v>
          </cell>
          <cell r="G33">
            <v>0</v>
          </cell>
          <cell r="H33">
            <v>0</v>
          </cell>
          <cell r="I33">
            <v>44514</v>
          </cell>
          <cell r="J33">
            <v>45</v>
          </cell>
          <cell r="K33">
            <v>146</v>
          </cell>
          <cell r="L33">
            <v>541</v>
          </cell>
          <cell r="M33">
            <v>47</v>
          </cell>
          <cell r="N33">
            <v>35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117315</v>
          </cell>
          <cell r="U33">
            <v>226347</v>
          </cell>
          <cell r="V33">
            <v>96795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FS  </v>
          </cell>
          <cell r="E34">
            <v>672</v>
          </cell>
          <cell r="F34">
            <v>412241</v>
          </cell>
          <cell r="G34">
            <v>0</v>
          </cell>
          <cell r="H34">
            <v>0</v>
          </cell>
          <cell r="I34">
            <v>44514</v>
          </cell>
          <cell r="J34">
            <v>45</v>
          </cell>
          <cell r="K34">
            <v>146</v>
          </cell>
          <cell r="L34">
            <v>541</v>
          </cell>
          <cell r="M34">
            <v>47</v>
          </cell>
          <cell r="N34">
            <v>35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115659</v>
          </cell>
          <cell r="U34">
            <v>213511</v>
          </cell>
          <cell r="V34">
            <v>83071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FS  </v>
          </cell>
          <cell r="E35">
            <v>672</v>
          </cell>
          <cell r="F35">
            <v>426293</v>
          </cell>
          <cell r="G35">
            <v>0</v>
          </cell>
          <cell r="H35">
            <v>0</v>
          </cell>
          <cell r="I35">
            <v>44514</v>
          </cell>
          <cell r="J35">
            <v>45</v>
          </cell>
          <cell r="K35">
            <v>146</v>
          </cell>
          <cell r="L35">
            <v>541</v>
          </cell>
          <cell r="M35">
            <v>47</v>
          </cell>
          <cell r="N35">
            <v>35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116501</v>
          </cell>
          <cell r="U35">
            <v>219910</v>
          </cell>
          <cell r="V35">
            <v>89882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FS  </v>
          </cell>
          <cell r="E36">
            <v>672</v>
          </cell>
          <cell r="F36">
            <v>510615</v>
          </cell>
          <cell r="G36">
            <v>0</v>
          </cell>
          <cell r="H36">
            <v>0</v>
          </cell>
          <cell r="I36">
            <v>44514</v>
          </cell>
          <cell r="J36">
            <v>45</v>
          </cell>
          <cell r="K36">
            <v>146</v>
          </cell>
          <cell r="L36">
            <v>541</v>
          </cell>
          <cell r="M36">
            <v>47</v>
          </cell>
          <cell r="N36">
            <v>35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120858</v>
          </cell>
          <cell r="U36">
            <v>258027</v>
          </cell>
          <cell r="V36">
            <v>131730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FS  </v>
          </cell>
          <cell r="E37">
            <v>672</v>
          </cell>
          <cell r="F37">
            <v>587349</v>
          </cell>
          <cell r="G37">
            <v>0</v>
          </cell>
          <cell r="H37">
            <v>0</v>
          </cell>
          <cell r="I37">
            <v>44514</v>
          </cell>
          <cell r="J37">
            <v>45</v>
          </cell>
          <cell r="K37">
            <v>146</v>
          </cell>
          <cell r="L37">
            <v>541</v>
          </cell>
          <cell r="M37">
            <v>47</v>
          </cell>
          <cell r="N37">
            <v>35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123932</v>
          </cell>
          <cell r="U37">
            <v>292256</v>
          </cell>
          <cell r="V37">
            <v>171161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FS  </v>
          </cell>
          <cell r="E38">
            <v>672</v>
          </cell>
          <cell r="F38">
            <v>644048</v>
          </cell>
          <cell r="G38">
            <v>0</v>
          </cell>
          <cell r="H38">
            <v>0</v>
          </cell>
          <cell r="I38">
            <v>44514</v>
          </cell>
          <cell r="J38">
            <v>45</v>
          </cell>
          <cell r="K38">
            <v>146</v>
          </cell>
          <cell r="L38">
            <v>541</v>
          </cell>
          <cell r="M38">
            <v>47</v>
          </cell>
          <cell r="N38">
            <v>35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125762</v>
          </cell>
          <cell r="U38">
            <v>317235</v>
          </cell>
          <cell r="V38">
            <v>201051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FS  </v>
          </cell>
          <cell r="E39">
            <v>672</v>
          </cell>
          <cell r="F39">
            <v>708324</v>
          </cell>
          <cell r="G39">
            <v>0</v>
          </cell>
          <cell r="H39">
            <v>0</v>
          </cell>
          <cell r="I39">
            <v>44514</v>
          </cell>
          <cell r="J39">
            <v>45</v>
          </cell>
          <cell r="K39">
            <v>146</v>
          </cell>
          <cell r="L39">
            <v>541</v>
          </cell>
          <cell r="M39">
            <v>47</v>
          </cell>
          <cell r="N39">
            <v>35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127462</v>
          </cell>
          <cell r="U39">
            <v>345205</v>
          </cell>
          <cell r="V39">
            <v>235657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75</v>
          </cell>
          <cell r="F40">
            <v>148188</v>
          </cell>
          <cell r="G40">
            <v>0</v>
          </cell>
          <cell r="H40">
            <v>0</v>
          </cell>
          <cell r="I40">
            <v>12143</v>
          </cell>
          <cell r="J40">
            <v>1</v>
          </cell>
          <cell r="K40">
            <v>3</v>
          </cell>
          <cell r="L40">
            <v>49</v>
          </cell>
          <cell r="M40">
            <v>32</v>
          </cell>
          <cell r="N40">
            <v>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79056</v>
          </cell>
          <cell r="U40">
            <v>65976</v>
          </cell>
          <cell r="V40">
            <v>3156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75</v>
          </cell>
          <cell r="F41">
            <v>136579</v>
          </cell>
          <cell r="G41">
            <v>0</v>
          </cell>
          <cell r="H41">
            <v>0</v>
          </cell>
          <cell r="I41">
            <v>12143</v>
          </cell>
          <cell r="J41">
            <v>1</v>
          </cell>
          <cell r="K41">
            <v>3</v>
          </cell>
          <cell r="L41">
            <v>49</v>
          </cell>
          <cell r="M41">
            <v>32</v>
          </cell>
          <cell r="N41">
            <v>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73780</v>
          </cell>
          <cell r="U41">
            <v>58816</v>
          </cell>
          <cell r="V41">
            <v>3983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75</v>
          </cell>
          <cell r="F42">
            <v>128789</v>
          </cell>
          <cell r="G42">
            <v>0</v>
          </cell>
          <cell r="H42">
            <v>0</v>
          </cell>
          <cell r="I42">
            <v>12143</v>
          </cell>
          <cell r="J42">
            <v>1</v>
          </cell>
          <cell r="K42">
            <v>3</v>
          </cell>
          <cell r="L42">
            <v>49</v>
          </cell>
          <cell r="M42">
            <v>32</v>
          </cell>
          <cell r="N42">
            <v>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70097</v>
          </cell>
          <cell r="U42">
            <v>54009</v>
          </cell>
          <cell r="V42">
            <v>4683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75</v>
          </cell>
          <cell r="F43">
            <v>128320</v>
          </cell>
          <cell r="G43">
            <v>0</v>
          </cell>
          <cell r="H43">
            <v>0</v>
          </cell>
          <cell r="I43">
            <v>12143</v>
          </cell>
          <cell r="J43">
            <v>1</v>
          </cell>
          <cell r="K43">
            <v>3</v>
          </cell>
          <cell r="L43">
            <v>49</v>
          </cell>
          <cell r="M43">
            <v>32</v>
          </cell>
          <cell r="N43">
            <v>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69872</v>
          </cell>
          <cell r="U43">
            <v>53720</v>
          </cell>
          <cell r="V43">
            <v>4728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75</v>
          </cell>
          <cell r="F44">
            <v>131364</v>
          </cell>
          <cell r="G44">
            <v>0</v>
          </cell>
          <cell r="H44">
            <v>0</v>
          </cell>
          <cell r="I44">
            <v>12143</v>
          </cell>
          <cell r="J44">
            <v>1</v>
          </cell>
          <cell r="K44">
            <v>3</v>
          </cell>
          <cell r="L44">
            <v>49</v>
          </cell>
          <cell r="M44">
            <v>32</v>
          </cell>
          <cell r="N44">
            <v>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71327</v>
          </cell>
          <cell r="U44">
            <v>55598</v>
          </cell>
          <cell r="V44">
            <v>4439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75</v>
          </cell>
          <cell r="F45">
            <v>118596</v>
          </cell>
          <cell r="G45">
            <v>0</v>
          </cell>
          <cell r="H45">
            <v>0</v>
          </cell>
          <cell r="I45">
            <v>12143</v>
          </cell>
          <cell r="J45">
            <v>1</v>
          </cell>
          <cell r="K45">
            <v>3</v>
          </cell>
          <cell r="L45">
            <v>49</v>
          </cell>
          <cell r="M45">
            <v>32</v>
          </cell>
          <cell r="N45">
            <v>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65111</v>
          </cell>
          <cell r="U45">
            <v>47718</v>
          </cell>
          <cell r="V45">
            <v>5767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75</v>
          </cell>
          <cell r="F46">
            <v>160553</v>
          </cell>
          <cell r="G46">
            <v>0</v>
          </cell>
          <cell r="H46">
            <v>0</v>
          </cell>
          <cell r="I46">
            <v>12143</v>
          </cell>
          <cell r="J46">
            <v>1</v>
          </cell>
          <cell r="K46">
            <v>3</v>
          </cell>
          <cell r="L46">
            <v>49</v>
          </cell>
          <cell r="M46">
            <v>32</v>
          </cell>
          <cell r="N46">
            <v>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84393</v>
          </cell>
          <cell r="U46">
            <v>73599</v>
          </cell>
          <cell r="V46">
            <v>2561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75</v>
          </cell>
          <cell r="F47">
            <v>205229</v>
          </cell>
          <cell r="G47">
            <v>0</v>
          </cell>
          <cell r="H47">
            <v>0</v>
          </cell>
          <cell r="I47">
            <v>12143</v>
          </cell>
          <cell r="J47">
            <v>1</v>
          </cell>
          <cell r="K47">
            <v>3</v>
          </cell>
          <cell r="L47">
            <v>49</v>
          </cell>
          <cell r="M47">
            <v>32</v>
          </cell>
          <cell r="N47">
            <v>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101223</v>
          </cell>
          <cell r="U47">
            <v>101098</v>
          </cell>
          <cell r="V47">
            <v>2908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75</v>
          </cell>
          <cell r="F48">
            <v>172535</v>
          </cell>
          <cell r="G48">
            <v>0</v>
          </cell>
          <cell r="H48">
            <v>0</v>
          </cell>
          <cell r="I48">
            <v>12143</v>
          </cell>
          <cell r="J48">
            <v>1</v>
          </cell>
          <cell r="K48">
            <v>3</v>
          </cell>
          <cell r="L48">
            <v>49</v>
          </cell>
          <cell r="M48">
            <v>32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89283</v>
          </cell>
          <cell r="U48">
            <v>80981</v>
          </cell>
          <cell r="V48">
            <v>2271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75</v>
          </cell>
          <cell r="F49">
            <v>181704</v>
          </cell>
          <cell r="G49">
            <v>0</v>
          </cell>
          <cell r="H49">
            <v>0</v>
          </cell>
          <cell r="I49">
            <v>12143</v>
          </cell>
          <cell r="J49">
            <v>1</v>
          </cell>
          <cell r="K49">
            <v>3</v>
          </cell>
          <cell r="L49">
            <v>49</v>
          </cell>
          <cell r="M49">
            <v>32</v>
          </cell>
          <cell r="N49">
            <v>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92837</v>
          </cell>
          <cell r="U49">
            <v>86627</v>
          </cell>
          <cell r="V49">
            <v>2240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75</v>
          </cell>
          <cell r="F50">
            <v>146464</v>
          </cell>
          <cell r="G50">
            <v>0</v>
          </cell>
          <cell r="H50">
            <v>0</v>
          </cell>
          <cell r="I50">
            <v>12143</v>
          </cell>
          <cell r="J50">
            <v>1</v>
          </cell>
          <cell r="K50">
            <v>3</v>
          </cell>
          <cell r="L50">
            <v>49</v>
          </cell>
          <cell r="M50">
            <v>32</v>
          </cell>
          <cell r="N50">
            <v>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78289</v>
          </cell>
          <cell r="U50">
            <v>64913</v>
          </cell>
          <cell r="V50">
            <v>3262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75</v>
          </cell>
          <cell r="F51">
            <v>155590</v>
          </cell>
          <cell r="G51">
            <v>0</v>
          </cell>
          <cell r="H51">
            <v>0</v>
          </cell>
          <cell r="I51">
            <v>12143</v>
          </cell>
          <cell r="J51">
            <v>1</v>
          </cell>
          <cell r="K51">
            <v>3</v>
          </cell>
          <cell r="L51">
            <v>49</v>
          </cell>
          <cell r="M51">
            <v>32</v>
          </cell>
          <cell r="N51">
            <v>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82287</v>
          </cell>
          <cell r="U51">
            <v>70540</v>
          </cell>
          <cell r="V51">
            <v>2763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 xml:space="preserve">FT1 </v>
          </cell>
          <cell r="E52">
            <v>1</v>
          </cell>
          <cell r="F52">
            <v>43652</v>
          </cell>
          <cell r="G52">
            <v>0</v>
          </cell>
          <cell r="H52">
            <v>375</v>
          </cell>
          <cell r="I52">
            <v>488</v>
          </cell>
          <cell r="J52">
            <v>0</v>
          </cell>
          <cell r="K52">
            <v>0</v>
          </cell>
          <cell r="L52">
            <v>0</v>
          </cell>
          <cell r="M52">
            <v>2</v>
          </cell>
          <cell r="N52">
            <v>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33652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 xml:space="preserve">FT1 </v>
          </cell>
          <cell r="E53">
            <v>1</v>
          </cell>
          <cell r="F53">
            <v>39428</v>
          </cell>
          <cell r="G53">
            <v>0</v>
          </cell>
          <cell r="H53">
            <v>375</v>
          </cell>
          <cell r="I53">
            <v>488</v>
          </cell>
          <cell r="J53">
            <v>0</v>
          </cell>
          <cell r="K53">
            <v>0</v>
          </cell>
          <cell r="L53">
            <v>0</v>
          </cell>
          <cell r="M53">
            <v>2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29428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 xml:space="preserve">FT1 </v>
          </cell>
          <cell r="E54">
            <v>1</v>
          </cell>
          <cell r="F54">
            <v>43652</v>
          </cell>
          <cell r="G54">
            <v>0</v>
          </cell>
          <cell r="H54">
            <v>375</v>
          </cell>
          <cell r="I54">
            <v>488</v>
          </cell>
          <cell r="J54">
            <v>0</v>
          </cell>
          <cell r="K54">
            <v>0</v>
          </cell>
          <cell r="L54">
            <v>0</v>
          </cell>
          <cell r="M54">
            <v>2</v>
          </cell>
          <cell r="N54">
            <v>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33652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 xml:space="preserve">FT1 </v>
          </cell>
          <cell r="E55">
            <v>1</v>
          </cell>
          <cell r="F55">
            <v>48279</v>
          </cell>
          <cell r="G55">
            <v>0</v>
          </cell>
          <cell r="H55">
            <v>375</v>
          </cell>
          <cell r="I55">
            <v>488</v>
          </cell>
          <cell r="J55">
            <v>0</v>
          </cell>
          <cell r="K55">
            <v>0</v>
          </cell>
          <cell r="L55">
            <v>0</v>
          </cell>
          <cell r="M55">
            <v>2</v>
          </cell>
          <cell r="N55">
            <v>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38279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 xml:space="preserve">FT1 </v>
          </cell>
          <cell r="E56">
            <v>1</v>
          </cell>
          <cell r="F56">
            <v>49889</v>
          </cell>
          <cell r="G56">
            <v>0</v>
          </cell>
          <cell r="H56">
            <v>375</v>
          </cell>
          <cell r="I56">
            <v>488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39889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 xml:space="preserve">FT1 </v>
          </cell>
          <cell r="E57">
            <v>1</v>
          </cell>
          <cell r="F57">
            <v>48279</v>
          </cell>
          <cell r="G57">
            <v>0</v>
          </cell>
          <cell r="H57">
            <v>375</v>
          </cell>
          <cell r="I57">
            <v>488</v>
          </cell>
          <cell r="J57">
            <v>0</v>
          </cell>
          <cell r="K57">
            <v>0</v>
          </cell>
          <cell r="L57">
            <v>0</v>
          </cell>
          <cell r="M57">
            <v>2</v>
          </cell>
          <cell r="N57">
            <v>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38279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0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 xml:space="preserve">FT1 </v>
          </cell>
          <cell r="E58">
            <v>1</v>
          </cell>
          <cell r="F58">
            <v>49889</v>
          </cell>
          <cell r="G58">
            <v>0</v>
          </cell>
          <cell r="H58">
            <v>375</v>
          </cell>
          <cell r="I58">
            <v>488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39889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 xml:space="preserve">FT1 </v>
          </cell>
          <cell r="E59">
            <v>1</v>
          </cell>
          <cell r="F59">
            <v>49889</v>
          </cell>
          <cell r="G59">
            <v>0</v>
          </cell>
          <cell r="H59">
            <v>375</v>
          </cell>
          <cell r="I59">
            <v>488</v>
          </cell>
          <cell r="J59">
            <v>0</v>
          </cell>
          <cell r="K59">
            <v>0</v>
          </cell>
          <cell r="L59">
            <v>0</v>
          </cell>
          <cell r="M59">
            <v>2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39889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 xml:space="preserve">FT1 </v>
          </cell>
          <cell r="E60">
            <v>1</v>
          </cell>
          <cell r="F60">
            <v>48279</v>
          </cell>
          <cell r="G60">
            <v>0</v>
          </cell>
          <cell r="H60">
            <v>375</v>
          </cell>
          <cell r="I60">
            <v>488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2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38279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0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 xml:space="preserve">FT1 </v>
          </cell>
          <cell r="E61">
            <v>1</v>
          </cell>
          <cell r="F61">
            <v>49889</v>
          </cell>
          <cell r="G61">
            <v>0</v>
          </cell>
          <cell r="H61">
            <v>375</v>
          </cell>
          <cell r="I61">
            <v>488</v>
          </cell>
          <cell r="J61">
            <v>0</v>
          </cell>
          <cell r="K61">
            <v>0</v>
          </cell>
          <cell r="L61">
            <v>0</v>
          </cell>
          <cell r="M61">
            <v>2</v>
          </cell>
          <cell r="N61">
            <v>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39889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0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 xml:space="preserve">FT1 </v>
          </cell>
          <cell r="E62">
            <v>1</v>
          </cell>
          <cell r="F62">
            <v>41796</v>
          </cell>
          <cell r="G62">
            <v>0</v>
          </cell>
          <cell r="H62">
            <v>375</v>
          </cell>
          <cell r="I62">
            <v>488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31796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 xml:space="preserve">FT1 </v>
          </cell>
          <cell r="E63">
            <v>1</v>
          </cell>
          <cell r="F63">
            <v>43189</v>
          </cell>
          <cell r="G63">
            <v>0</v>
          </cell>
          <cell r="H63">
            <v>375</v>
          </cell>
          <cell r="I63">
            <v>488</v>
          </cell>
          <cell r="J63">
            <v>0</v>
          </cell>
          <cell r="K63">
            <v>0</v>
          </cell>
          <cell r="L63">
            <v>0</v>
          </cell>
          <cell r="M63">
            <v>2</v>
          </cell>
          <cell r="N63">
            <v>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33189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219553</v>
          </cell>
          <cell r="G64">
            <v>0</v>
          </cell>
          <cell r="H64">
            <v>375</v>
          </cell>
          <cell r="I64">
            <v>732</v>
          </cell>
          <cell r="J64">
            <v>0</v>
          </cell>
          <cell r="K64">
            <v>0</v>
          </cell>
          <cell r="L64">
            <v>0</v>
          </cell>
          <cell r="M64">
            <v>3</v>
          </cell>
          <cell r="N64">
            <v>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112500</v>
          </cell>
          <cell r="V64">
            <v>97053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>
            <v>0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205020</v>
          </cell>
          <cell r="G65">
            <v>0</v>
          </cell>
          <cell r="H65">
            <v>375</v>
          </cell>
          <cell r="I65">
            <v>732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3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112500</v>
          </cell>
          <cell r="V65">
            <v>82520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>
            <v>0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211954</v>
          </cell>
          <cell r="G66">
            <v>0</v>
          </cell>
          <cell r="H66">
            <v>375</v>
          </cell>
          <cell r="I66">
            <v>732</v>
          </cell>
          <cell r="J66">
            <v>0</v>
          </cell>
          <cell r="K66">
            <v>0</v>
          </cell>
          <cell r="L66">
            <v>0</v>
          </cell>
          <cell r="M66">
            <v>3</v>
          </cell>
          <cell r="N66">
            <v>3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112500</v>
          </cell>
          <cell r="V66">
            <v>89454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0</v>
          </cell>
          <cell r="AB66">
            <v>0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180319</v>
          </cell>
          <cell r="G67">
            <v>0</v>
          </cell>
          <cell r="H67">
            <v>375</v>
          </cell>
          <cell r="I67">
            <v>732</v>
          </cell>
          <cell r="J67">
            <v>0</v>
          </cell>
          <cell r="K67">
            <v>0</v>
          </cell>
          <cell r="L67">
            <v>0</v>
          </cell>
          <cell r="M67">
            <v>3</v>
          </cell>
          <cell r="N67">
            <v>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112500</v>
          </cell>
          <cell r="V67">
            <v>57819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169385</v>
          </cell>
          <cell r="G68">
            <v>0</v>
          </cell>
          <cell r="H68">
            <v>375</v>
          </cell>
          <cell r="I68">
            <v>732</v>
          </cell>
          <cell r="J68">
            <v>0</v>
          </cell>
          <cell r="K68">
            <v>0</v>
          </cell>
          <cell r="L68">
            <v>0</v>
          </cell>
          <cell r="M68">
            <v>3</v>
          </cell>
          <cell r="N68">
            <v>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112500</v>
          </cell>
          <cell r="V68">
            <v>46885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0</v>
          </cell>
          <cell r="AB68">
            <v>0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157702</v>
          </cell>
          <cell r="G69">
            <v>0</v>
          </cell>
          <cell r="H69">
            <v>375</v>
          </cell>
          <cell r="I69">
            <v>732</v>
          </cell>
          <cell r="J69">
            <v>0</v>
          </cell>
          <cell r="K69">
            <v>0</v>
          </cell>
          <cell r="L69">
            <v>0</v>
          </cell>
          <cell r="M69">
            <v>3</v>
          </cell>
          <cell r="N69">
            <v>3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10000</v>
          </cell>
          <cell r="U69">
            <v>112500</v>
          </cell>
          <cell r="V69">
            <v>35202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166855</v>
          </cell>
          <cell r="G70">
            <v>0</v>
          </cell>
          <cell r="H70">
            <v>375</v>
          </cell>
          <cell r="I70">
            <v>732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10000</v>
          </cell>
          <cell r="U70">
            <v>112500</v>
          </cell>
          <cell r="V70">
            <v>44355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182189</v>
          </cell>
          <cell r="G71">
            <v>0</v>
          </cell>
          <cell r="H71">
            <v>375</v>
          </cell>
          <cell r="I71">
            <v>732</v>
          </cell>
          <cell r="J71">
            <v>0</v>
          </cell>
          <cell r="K71">
            <v>0</v>
          </cell>
          <cell r="L71">
            <v>0</v>
          </cell>
          <cell r="M71">
            <v>3</v>
          </cell>
          <cell r="N71">
            <v>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10000</v>
          </cell>
          <cell r="U71">
            <v>112500</v>
          </cell>
          <cell r="V71">
            <v>59689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178200</v>
          </cell>
          <cell r="G72">
            <v>0</v>
          </cell>
          <cell r="H72">
            <v>375</v>
          </cell>
          <cell r="I72">
            <v>732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10000</v>
          </cell>
          <cell r="U72">
            <v>112500</v>
          </cell>
          <cell r="V72">
            <v>55700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176005</v>
          </cell>
          <cell r="G73">
            <v>0</v>
          </cell>
          <cell r="H73">
            <v>375</v>
          </cell>
          <cell r="I73">
            <v>732</v>
          </cell>
          <cell r="J73">
            <v>0</v>
          </cell>
          <cell r="K73">
            <v>0</v>
          </cell>
          <cell r="L73">
            <v>0</v>
          </cell>
          <cell r="M73">
            <v>3</v>
          </cell>
          <cell r="N73">
            <v>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112500</v>
          </cell>
          <cell r="V73">
            <v>53505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215394</v>
          </cell>
          <cell r="G74">
            <v>0</v>
          </cell>
          <cell r="H74">
            <v>375</v>
          </cell>
          <cell r="I74">
            <v>732</v>
          </cell>
          <cell r="J74">
            <v>0</v>
          </cell>
          <cell r="K74">
            <v>0</v>
          </cell>
          <cell r="L74">
            <v>0</v>
          </cell>
          <cell r="M74">
            <v>3</v>
          </cell>
          <cell r="N74">
            <v>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112500</v>
          </cell>
          <cell r="V74">
            <v>92894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227840</v>
          </cell>
          <cell r="G75">
            <v>0</v>
          </cell>
          <cell r="H75">
            <v>375</v>
          </cell>
          <cell r="I75">
            <v>732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112500</v>
          </cell>
          <cell r="V75">
            <v>105340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0</v>
          </cell>
          <cell r="AB75">
            <v>0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16391</v>
          </cell>
          <cell r="G76">
            <v>0</v>
          </cell>
          <cell r="H76">
            <v>188</v>
          </cell>
          <cell r="I76">
            <v>299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6391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0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15306</v>
          </cell>
          <cell r="G77">
            <v>0</v>
          </cell>
          <cell r="H77">
            <v>188</v>
          </cell>
          <cell r="I77">
            <v>299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5306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15823</v>
          </cell>
          <cell r="G78">
            <v>0</v>
          </cell>
          <cell r="H78">
            <v>188</v>
          </cell>
          <cell r="I78">
            <v>299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5823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13462</v>
          </cell>
          <cell r="G79">
            <v>0</v>
          </cell>
          <cell r="H79">
            <v>188</v>
          </cell>
          <cell r="I79">
            <v>299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3462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</v>
          </cell>
          <cell r="AB79">
            <v>0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12645</v>
          </cell>
          <cell r="G80">
            <v>0</v>
          </cell>
          <cell r="H80">
            <v>188</v>
          </cell>
          <cell r="I80">
            <v>299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2645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</v>
          </cell>
          <cell r="AB80">
            <v>0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11773</v>
          </cell>
          <cell r="G81">
            <v>0</v>
          </cell>
          <cell r="H81">
            <v>188</v>
          </cell>
          <cell r="I81">
            <v>299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10000</v>
          </cell>
          <cell r="U81">
            <v>1773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</v>
          </cell>
          <cell r="AB81">
            <v>0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12456</v>
          </cell>
          <cell r="G82">
            <v>0</v>
          </cell>
          <cell r="H82">
            <v>188</v>
          </cell>
          <cell r="I82">
            <v>299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2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10000</v>
          </cell>
          <cell r="U82">
            <v>2456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</v>
          </cell>
          <cell r="AB82">
            <v>0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13601</v>
          </cell>
          <cell r="G83">
            <v>0</v>
          </cell>
          <cell r="H83">
            <v>188</v>
          </cell>
          <cell r="I83">
            <v>299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10000</v>
          </cell>
          <cell r="U83">
            <v>3601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</v>
          </cell>
          <cell r="AB83">
            <v>0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13303</v>
          </cell>
          <cell r="G84">
            <v>0</v>
          </cell>
          <cell r="H84">
            <v>188</v>
          </cell>
          <cell r="I84">
            <v>299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10000</v>
          </cell>
          <cell r="U84">
            <v>3303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0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13140</v>
          </cell>
          <cell r="G85">
            <v>0</v>
          </cell>
          <cell r="H85">
            <v>188</v>
          </cell>
          <cell r="I85">
            <v>299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3140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</v>
          </cell>
          <cell r="AB85">
            <v>0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16080</v>
          </cell>
          <cell r="G86">
            <v>0</v>
          </cell>
          <cell r="H86">
            <v>188</v>
          </cell>
          <cell r="I86">
            <v>299</v>
          </cell>
          <cell r="J86">
            <v>0</v>
          </cell>
          <cell r="K86">
            <v>0</v>
          </cell>
          <cell r="L86">
            <v>1</v>
          </cell>
          <cell r="M86">
            <v>1</v>
          </cell>
          <cell r="N86">
            <v>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6080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</v>
          </cell>
          <cell r="AB86">
            <v>0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17009</v>
          </cell>
          <cell r="G87">
            <v>0</v>
          </cell>
          <cell r="H87">
            <v>188</v>
          </cell>
          <cell r="I87">
            <v>299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7009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</v>
          </cell>
          <cell r="AB87">
            <v>0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329238</v>
          </cell>
          <cell r="G88">
            <v>0</v>
          </cell>
          <cell r="H88">
            <v>375</v>
          </cell>
          <cell r="I88">
            <v>488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112500</v>
          </cell>
          <cell r="V88">
            <v>206738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>
            <v>0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237964</v>
          </cell>
          <cell r="G89">
            <v>0</v>
          </cell>
          <cell r="H89">
            <v>375</v>
          </cell>
          <cell r="I89">
            <v>488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10000</v>
          </cell>
          <cell r="U89">
            <v>112500</v>
          </cell>
          <cell r="V89">
            <v>115464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171348</v>
          </cell>
          <cell r="G90">
            <v>0</v>
          </cell>
          <cell r="H90">
            <v>375</v>
          </cell>
          <cell r="I90">
            <v>488</v>
          </cell>
          <cell r="J90">
            <v>0</v>
          </cell>
          <cell r="K90">
            <v>0</v>
          </cell>
          <cell r="L90">
            <v>0</v>
          </cell>
          <cell r="M90">
            <v>2</v>
          </cell>
          <cell r="N90">
            <v>2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10000</v>
          </cell>
          <cell r="U90">
            <v>112500</v>
          </cell>
          <cell r="V90">
            <v>48848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>
            <v>0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141628</v>
          </cell>
          <cell r="G91">
            <v>0</v>
          </cell>
          <cell r="H91">
            <v>375</v>
          </cell>
          <cell r="I91">
            <v>488</v>
          </cell>
          <cell r="J91">
            <v>0</v>
          </cell>
          <cell r="K91">
            <v>0</v>
          </cell>
          <cell r="L91">
            <v>0</v>
          </cell>
          <cell r="M91">
            <v>2</v>
          </cell>
          <cell r="N91">
            <v>2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10000</v>
          </cell>
          <cell r="U91">
            <v>112500</v>
          </cell>
          <cell r="V91">
            <v>19128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325015</v>
          </cell>
          <cell r="G92">
            <v>0</v>
          </cell>
          <cell r="H92">
            <v>375</v>
          </cell>
          <cell r="I92">
            <v>488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10000</v>
          </cell>
          <cell r="U92">
            <v>112500</v>
          </cell>
          <cell r="V92">
            <v>202515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0</v>
          </cell>
          <cell r="AB92">
            <v>0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334915</v>
          </cell>
          <cell r="G93">
            <v>0</v>
          </cell>
          <cell r="H93">
            <v>375</v>
          </cell>
          <cell r="I93">
            <v>488</v>
          </cell>
          <cell r="J93">
            <v>0</v>
          </cell>
          <cell r="K93">
            <v>0</v>
          </cell>
          <cell r="L93">
            <v>0</v>
          </cell>
          <cell r="M93">
            <v>2</v>
          </cell>
          <cell r="N93">
            <v>2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10000</v>
          </cell>
          <cell r="U93">
            <v>112500</v>
          </cell>
          <cell r="V93">
            <v>212415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0</v>
          </cell>
          <cell r="AB93">
            <v>0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471317</v>
          </cell>
          <cell r="G94">
            <v>0</v>
          </cell>
          <cell r="H94">
            <v>375</v>
          </cell>
          <cell r="I94">
            <v>488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10000</v>
          </cell>
          <cell r="U94">
            <v>112500</v>
          </cell>
          <cell r="V94">
            <v>348817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503706</v>
          </cell>
          <cell r="G95">
            <v>0</v>
          </cell>
          <cell r="H95">
            <v>375</v>
          </cell>
          <cell r="I95">
            <v>488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10000</v>
          </cell>
          <cell r="U95">
            <v>112500</v>
          </cell>
          <cell r="V95">
            <v>381206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437238</v>
          </cell>
          <cell r="G96">
            <v>0</v>
          </cell>
          <cell r="H96">
            <v>375</v>
          </cell>
          <cell r="I96">
            <v>488</v>
          </cell>
          <cell r="J96">
            <v>0</v>
          </cell>
          <cell r="K96">
            <v>0</v>
          </cell>
          <cell r="L96">
            <v>0</v>
          </cell>
          <cell r="M96">
            <v>2</v>
          </cell>
          <cell r="N96">
            <v>2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112500</v>
          </cell>
          <cell r="V96">
            <v>314738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440100</v>
          </cell>
          <cell r="G97">
            <v>0</v>
          </cell>
          <cell r="H97">
            <v>375</v>
          </cell>
          <cell r="I97">
            <v>488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2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112500</v>
          </cell>
          <cell r="V97">
            <v>317600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0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378819</v>
          </cell>
          <cell r="G98">
            <v>0</v>
          </cell>
          <cell r="H98">
            <v>375</v>
          </cell>
          <cell r="I98">
            <v>488</v>
          </cell>
          <cell r="J98">
            <v>0</v>
          </cell>
          <cell r="K98">
            <v>0</v>
          </cell>
          <cell r="L98">
            <v>0</v>
          </cell>
          <cell r="M98">
            <v>2</v>
          </cell>
          <cell r="N98">
            <v>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112500</v>
          </cell>
          <cell r="V98">
            <v>256319</v>
          </cell>
          <cell r="W98">
            <v>0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278367</v>
          </cell>
          <cell r="G99">
            <v>0</v>
          </cell>
          <cell r="H99">
            <v>375</v>
          </cell>
          <cell r="I99">
            <v>488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112500</v>
          </cell>
          <cell r="V99">
            <v>155867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0</v>
          </cell>
          <cell r="AB99">
            <v>0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284195</v>
          </cell>
          <cell r="G100">
            <v>0</v>
          </cell>
          <cell r="H100">
            <v>188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112500</v>
          </cell>
          <cell r="V100">
            <v>161695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</v>
          </cell>
          <cell r="AB100">
            <v>0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205409</v>
          </cell>
          <cell r="G101">
            <v>0</v>
          </cell>
          <cell r="H101">
            <v>188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112500</v>
          </cell>
          <cell r="V101">
            <v>82909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</v>
          </cell>
          <cell r="AB101">
            <v>0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147906</v>
          </cell>
          <cell r="G102">
            <v>0</v>
          </cell>
          <cell r="H102">
            <v>188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112500</v>
          </cell>
          <cell r="V102">
            <v>25406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</v>
          </cell>
          <cell r="AB102">
            <v>0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122252</v>
          </cell>
          <cell r="G103">
            <v>0</v>
          </cell>
          <cell r="H103">
            <v>188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112252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</v>
          </cell>
          <cell r="AB103">
            <v>0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280550</v>
          </cell>
          <cell r="G104">
            <v>0</v>
          </cell>
          <cell r="H104">
            <v>188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112500</v>
          </cell>
          <cell r="V104">
            <v>158050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</v>
          </cell>
          <cell r="AB104">
            <v>0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289095</v>
          </cell>
          <cell r="G105">
            <v>0</v>
          </cell>
          <cell r="H105">
            <v>188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112500</v>
          </cell>
          <cell r="V105">
            <v>166595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</v>
          </cell>
          <cell r="AB105">
            <v>0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406837</v>
          </cell>
          <cell r="G106">
            <v>0</v>
          </cell>
          <cell r="H106">
            <v>188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112500</v>
          </cell>
          <cell r="V106">
            <v>284337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</v>
          </cell>
          <cell r="AB106">
            <v>0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434794</v>
          </cell>
          <cell r="G107">
            <v>0</v>
          </cell>
          <cell r="H107">
            <v>188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112500</v>
          </cell>
          <cell r="V107">
            <v>312294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377420</v>
          </cell>
          <cell r="G108">
            <v>0</v>
          </cell>
          <cell r="H108">
            <v>188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1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112500</v>
          </cell>
          <cell r="V108">
            <v>254920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1</v>
          </cell>
          <cell r="AB108">
            <v>0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379890</v>
          </cell>
          <cell r="G109">
            <v>0</v>
          </cell>
          <cell r="H109">
            <v>188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112500</v>
          </cell>
          <cell r="V109">
            <v>257390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</v>
          </cell>
          <cell r="AB109">
            <v>0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326993</v>
          </cell>
          <cell r="G110">
            <v>0</v>
          </cell>
          <cell r="H110">
            <v>188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112500</v>
          </cell>
          <cell r="V110">
            <v>204493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</v>
          </cell>
          <cell r="AB110">
            <v>0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240284</v>
          </cell>
          <cell r="G111">
            <v>0</v>
          </cell>
          <cell r="H111">
            <v>188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112500</v>
          </cell>
          <cell r="V111">
            <v>117784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</v>
          </cell>
          <cell r="AB111">
            <v>0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>FT1L</v>
          </cell>
          <cell r="E112">
            <v>1</v>
          </cell>
          <cell r="F112">
            <v>1862163</v>
          </cell>
          <cell r="G112">
            <v>0</v>
          </cell>
          <cell r="H112">
            <v>0</v>
          </cell>
          <cell r="I112">
            <v>226410</v>
          </cell>
          <cell r="J112">
            <v>0</v>
          </cell>
          <cell r="K112">
            <v>0</v>
          </cell>
          <cell r="L112">
            <v>0</v>
          </cell>
          <cell r="M112">
            <v>3</v>
          </cell>
          <cell r="N112">
            <v>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112500</v>
          </cell>
          <cell r="V112">
            <v>477500</v>
          </cell>
          <cell r="W112">
            <v>1262163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>FT1L</v>
          </cell>
          <cell r="E113">
            <v>1</v>
          </cell>
          <cell r="F113">
            <v>1720005</v>
          </cell>
          <cell r="G113">
            <v>0</v>
          </cell>
          <cell r="H113">
            <v>0</v>
          </cell>
          <cell r="I113">
            <v>226410</v>
          </cell>
          <cell r="J113">
            <v>0</v>
          </cell>
          <cell r="K113">
            <v>0</v>
          </cell>
          <cell r="L113">
            <v>0</v>
          </cell>
          <cell r="M113">
            <v>3</v>
          </cell>
          <cell r="N113">
            <v>3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112500</v>
          </cell>
          <cell r="V113">
            <v>477500</v>
          </cell>
          <cell r="W113">
            <v>1120005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>FT1L</v>
          </cell>
          <cell r="E114">
            <v>1</v>
          </cell>
          <cell r="F114">
            <v>1758950</v>
          </cell>
          <cell r="G114">
            <v>0</v>
          </cell>
          <cell r="H114">
            <v>0</v>
          </cell>
          <cell r="I114">
            <v>226410</v>
          </cell>
          <cell r="J114">
            <v>0</v>
          </cell>
          <cell r="K114">
            <v>0</v>
          </cell>
          <cell r="L114">
            <v>0</v>
          </cell>
          <cell r="M114">
            <v>3</v>
          </cell>
          <cell r="N114">
            <v>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112500</v>
          </cell>
          <cell r="V114">
            <v>477500</v>
          </cell>
          <cell r="W114">
            <v>1158950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>FT1L</v>
          </cell>
          <cell r="E115">
            <v>1</v>
          </cell>
          <cell r="F115">
            <v>1358472</v>
          </cell>
          <cell r="G115">
            <v>0</v>
          </cell>
          <cell r="H115">
            <v>0</v>
          </cell>
          <cell r="I115">
            <v>226410</v>
          </cell>
          <cell r="J115">
            <v>0</v>
          </cell>
          <cell r="K115">
            <v>0</v>
          </cell>
          <cell r="L115">
            <v>0</v>
          </cell>
          <cell r="M115">
            <v>3</v>
          </cell>
          <cell r="N115">
            <v>3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112500</v>
          </cell>
          <cell r="V115">
            <v>477500</v>
          </cell>
          <cell r="W115">
            <v>758472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>FT1L</v>
          </cell>
          <cell r="E116">
            <v>1</v>
          </cell>
          <cell r="F116">
            <v>1473530</v>
          </cell>
          <cell r="G116">
            <v>0</v>
          </cell>
          <cell r="H116">
            <v>0</v>
          </cell>
          <cell r="I116">
            <v>226410</v>
          </cell>
          <cell r="J116">
            <v>0</v>
          </cell>
          <cell r="K116">
            <v>0</v>
          </cell>
          <cell r="L116">
            <v>0</v>
          </cell>
          <cell r="M116">
            <v>3</v>
          </cell>
          <cell r="N116">
            <v>3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112500</v>
          </cell>
          <cell r="V116">
            <v>477500</v>
          </cell>
          <cell r="W116">
            <v>873530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>FT1L</v>
          </cell>
          <cell r="E117">
            <v>1</v>
          </cell>
          <cell r="F117">
            <v>1231166</v>
          </cell>
          <cell r="G117">
            <v>0</v>
          </cell>
          <cell r="H117">
            <v>0</v>
          </cell>
          <cell r="I117">
            <v>226410</v>
          </cell>
          <cell r="J117">
            <v>0</v>
          </cell>
          <cell r="K117">
            <v>0</v>
          </cell>
          <cell r="L117">
            <v>0</v>
          </cell>
          <cell r="M117">
            <v>3</v>
          </cell>
          <cell r="N117">
            <v>3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112500</v>
          </cell>
          <cell r="V117">
            <v>477500</v>
          </cell>
          <cell r="W117">
            <v>631166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>FT1L</v>
          </cell>
          <cell r="E118">
            <v>1</v>
          </cell>
          <cell r="F118">
            <v>1447811</v>
          </cell>
          <cell r="G118">
            <v>0</v>
          </cell>
          <cell r="H118">
            <v>0</v>
          </cell>
          <cell r="I118">
            <v>226410</v>
          </cell>
          <cell r="J118">
            <v>0</v>
          </cell>
          <cell r="K118">
            <v>0</v>
          </cell>
          <cell r="L118">
            <v>0</v>
          </cell>
          <cell r="M118">
            <v>3</v>
          </cell>
          <cell r="N118">
            <v>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112500</v>
          </cell>
          <cell r="V118">
            <v>477500</v>
          </cell>
          <cell r="W118">
            <v>847811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>FT1L</v>
          </cell>
          <cell r="E119">
            <v>1</v>
          </cell>
          <cell r="F119">
            <v>1640967</v>
          </cell>
          <cell r="G119">
            <v>0</v>
          </cell>
          <cell r="H119">
            <v>0</v>
          </cell>
          <cell r="I119">
            <v>226410</v>
          </cell>
          <cell r="J119">
            <v>0</v>
          </cell>
          <cell r="K119">
            <v>0</v>
          </cell>
          <cell r="L119">
            <v>0</v>
          </cell>
          <cell r="M119">
            <v>3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112500</v>
          </cell>
          <cell r="V119">
            <v>477500</v>
          </cell>
          <cell r="W119">
            <v>1040967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>FT1L</v>
          </cell>
          <cell r="E120">
            <v>1</v>
          </cell>
          <cell r="F120">
            <v>2027722</v>
          </cell>
          <cell r="G120">
            <v>0</v>
          </cell>
          <cell r="H120">
            <v>0</v>
          </cell>
          <cell r="I120">
            <v>226410</v>
          </cell>
          <cell r="J120">
            <v>0</v>
          </cell>
          <cell r="K120">
            <v>0</v>
          </cell>
          <cell r="L120">
            <v>0</v>
          </cell>
          <cell r="M120">
            <v>3</v>
          </cell>
          <cell r="N120">
            <v>3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112500</v>
          </cell>
          <cell r="V120">
            <v>477500</v>
          </cell>
          <cell r="W120">
            <v>1427722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>FT1L</v>
          </cell>
          <cell r="E121">
            <v>1</v>
          </cell>
          <cell r="F121">
            <v>1170012</v>
          </cell>
          <cell r="G121">
            <v>0</v>
          </cell>
          <cell r="H121">
            <v>0</v>
          </cell>
          <cell r="I121">
            <v>226410</v>
          </cell>
          <cell r="J121">
            <v>0</v>
          </cell>
          <cell r="K121">
            <v>0</v>
          </cell>
          <cell r="L121">
            <v>0</v>
          </cell>
          <cell r="M121">
            <v>3</v>
          </cell>
          <cell r="N121">
            <v>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112500</v>
          </cell>
          <cell r="V121">
            <v>477500</v>
          </cell>
          <cell r="W121">
            <v>570012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>FT1L</v>
          </cell>
          <cell r="E122">
            <v>1</v>
          </cell>
          <cell r="F122">
            <v>1547705</v>
          </cell>
          <cell r="G122">
            <v>0</v>
          </cell>
          <cell r="H122">
            <v>0</v>
          </cell>
          <cell r="I122">
            <v>226410</v>
          </cell>
          <cell r="J122">
            <v>0</v>
          </cell>
          <cell r="K122">
            <v>0</v>
          </cell>
          <cell r="L122">
            <v>0</v>
          </cell>
          <cell r="M122">
            <v>3</v>
          </cell>
          <cell r="N122">
            <v>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112500</v>
          </cell>
          <cell r="V122">
            <v>477500</v>
          </cell>
          <cell r="W122">
            <v>947705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>FT1L</v>
          </cell>
          <cell r="E123">
            <v>1</v>
          </cell>
          <cell r="F123">
            <v>1601199</v>
          </cell>
          <cell r="G123">
            <v>0</v>
          </cell>
          <cell r="H123">
            <v>0</v>
          </cell>
          <cell r="I123">
            <v>226410</v>
          </cell>
          <cell r="J123">
            <v>0</v>
          </cell>
          <cell r="K123">
            <v>0</v>
          </cell>
          <cell r="L123">
            <v>0</v>
          </cell>
          <cell r="M123">
            <v>3</v>
          </cell>
          <cell r="N123">
            <v>3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112500</v>
          </cell>
          <cell r="V123">
            <v>477500</v>
          </cell>
          <cell r="W123">
            <v>1001199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>FT2C</v>
          </cell>
          <cell r="E124">
            <v>1</v>
          </cell>
          <cell r="F124">
            <v>12060</v>
          </cell>
          <cell r="G124">
            <v>0</v>
          </cell>
          <cell r="H124">
            <v>567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12060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0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>FT2C</v>
          </cell>
          <cell r="E125">
            <v>1</v>
          </cell>
          <cell r="F125">
            <v>7094</v>
          </cell>
          <cell r="G125">
            <v>0</v>
          </cell>
          <cell r="H125">
            <v>567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7094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>FT2C</v>
          </cell>
          <cell r="E126">
            <v>1</v>
          </cell>
          <cell r="F126">
            <v>13968</v>
          </cell>
          <cell r="G126">
            <v>0</v>
          </cell>
          <cell r="H126">
            <v>567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13968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0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>FT2C</v>
          </cell>
          <cell r="E127">
            <v>1</v>
          </cell>
          <cell r="F127">
            <v>14189</v>
          </cell>
          <cell r="G127">
            <v>0</v>
          </cell>
          <cell r="H127">
            <v>567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14189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>FT2C</v>
          </cell>
          <cell r="E128">
            <v>1</v>
          </cell>
          <cell r="F128">
            <v>13798</v>
          </cell>
          <cell r="G128">
            <v>0</v>
          </cell>
          <cell r="H128">
            <v>567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13798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>FT2C</v>
          </cell>
          <cell r="E129">
            <v>1</v>
          </cell>
          <cell r="F129">
            <v>4218</v>
          </cell>
          <cell r="G129">
            <v>0</v>
          </cell>
          <cell r="H129">
            <v>567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1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4218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>FT2C</v>
          </cell>
          <cell r="E130">
            <v>1</v>
          </cell>
          <cell r="F130">
            <v>7352</v>
          </cell>
          <cell r="G130">
            <v>0</v>
          </cell>
          <cell r="H130">
            <v>567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1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7352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>FT2C</v>
          </cell>
          <cell r="E131">
            <v>1</v>
          </cell>
          <cell r="F131">
            <v>8532</v>
          </cell>
          <cell r="G131">
            <v>0</v>
          </cell>
          <cell r="H131">
            <v>567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1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8532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>FT2C</v>
          </cell>
          <cell r="E132">
            <v>1</v>
          </cell>
          <cell r="F132">
            <v>10067</v>
          </cell>
          <cell r="G132">
            <v>0</v>
          </cell>
          <cell r="H132">
            <v>567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10067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0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>FT2C</v>
          </cell>
          <cell r="E133">
            <v>1</v>
          </cell>
          <cell r="F133">
            <v>14782</v>
          </cell>
          <cell r="G133">
            <v>0</v>
          </cell>
          <cell r="H133">
            <v>567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14782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>FT2C</v>
          </cell>
          <cell r="E134">
            <v>1</v>
          </cell>
          <cell r="F134">
            <v>17814</v>
          </cell>
          <cell r="G134">
            <v>0</v>
          </cell>
          <cell r="H134">
            <v>567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17814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0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>FT2C</v>
          </cell>
          <cell r="E135">
            <v>1</v>
          </cell>
          <cell r="F135">
            <v>16151</v>
          </cell>
          <cell r="G135">
            <v>0</v>
          </cell>
          <cell r="H135">
            <v>567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16151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0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MT  </v>
          </cell>
          <cell r="E136">
            <v>1</v>
          </cell>
          <cell r="F136">
            <v>2206</v>
          </cell>
          <cell r="G136">
            <v>0</v>
          </cell>
          <cell r="H136">
            <v>188</v>
          </cell>
          <cell r="I136">
            <v>244</v>
          </cell>
          <cell r="J136">
            <v>0</v>
          </cell>
          <cell r="K136">
            <v>0</v>
          </cell>
          <cell r="L136">
            <v>0</v>
          </cell>
          <cell r="M136">
            <v>1</v>
          </cell>
          <cell r="N136">
            <v>1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2206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250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MT  </v>
          </cell>
          <cell r="E137">
            <v>1</v>
          </cell>
          <cell r="F137">
            <v>3248</v>
          </cell>
          <cell r="G137">
            <v>0</v>
          </cell>
          <cell r="H137">
            <v>188</v>
          </cell>
          <cell r="I137">
            <v>244</v>
          </cell>
          <cell r="J137">
            <v>0</v>
          </cell>
          <cell r="K137">
            <v>0</v>
          </cell>
          <cell r="L137">
            <v>0</v>
          </cell>
          <cell r="M137">
            <v>1</v>
          </cell>
          <cell r="N137">
            <v>1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3248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250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MT  </v>
          </cell>
          <cell r="E138">
            <v>1</v>
          </cell>
          <cell r="F138">
            <v>3664</v>
          </cell>
          <cell r="G138">
            <v>0</v>
          </cell>
          <cell r="H138">
            <v>188</v>
          </cell>
          <cell r="I138">
            <v>244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3664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250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MT  </v>
          </cell>
          <cell r="E139">
            <v>1</v>
          </cell>
          <cell r="F139">
            <v>1789</v>
          </cell>
          <cell r="G139">
            <v>0</v>
          </cell>
          <cell r="H139">
            <v>188</v>
          </cell>
          <cell r="I139">
            <v>244</v>
          </cell>
          <cell r="J139">
            <v>0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1789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250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MT  </v>
          </cell>
          <cell r="E140">
            <v>1</v>
          </cell>
          <cell r="F140">
            <v>1014</v>
          </cell>
          <cell r="G140">
            <v>0</v>
          </cell>
          <cell r="H140">
            <v>188</v>
          </cell>
          <cell r="I140">
            <v>244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1014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250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MT  </v>
          </cell>
          <cell r="E141">
            <v>1</v>
          </cell>
          <cell r="F141">
            <v>1592</v>
          </cell>
          <cell r="G141">
            <v>0</v>
          </cell>
          <cell r="H141">
            <v>188</v>
          </cell>
          <cell r="I141">
            <v>244</v>
          </cell>
          <cell r="J141">
            <v>0</v>
          </cell>
          <cell r="K141">
            <v>0</v>
          </cell>
          <cell r="L141">
            <v>0</v>
          </cell>
          <cell r="M141">
            <v>1</v>
          </cell>
          <cell r="N141">
            <v>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1592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250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MT  </v>
          </cell>
          <cell r="E142">
            <v>1</v>
          </cell>
          <cell r="F142">
            <v>856</v>
          </cell>
          <cell r="G142">
            <v>0</v>
          </cell>
          <cell r="H142">
            <v>188</v>
          </cell>
          <cell r="I142">
            <v>244</v>
          </cell>
          <cell r="J142">
            <v>0</v>
          </cell>
          <cell r="K142">
            <v>0</v>
          </cell>
          <cell r="L142">
            <v>0</v>
          </cell>
          <cell r="M142">
            <v>1</v>
          </cell>
          <cell r="N142">
            <v>1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856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250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MT  </v>
          </cell>
          <cell r="E143">
            <v>1</v>
          </cell>
          <cell r="F143">
            <v>865</v>
          </cell>
          <cell r="G143">
            <v>0</v>
          </cell>
          <cell r="H143">
            <v>188</v>
          </cell>
          <cell r="I143">
            <v>244</v>
          </cell>
          <cell r="J143">
            <v>0</v>
          </cell>
          <cell r="K143">
            <v>0</v>
          </cell>
          <cell r="L143">
            <v>0</v>
          </cell>
          <cell r="M143">
            <v>1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865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250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MT  </v>
          </cell>
          <cell r="E144">
            <v>1</v>
          </cell>
          <cell r="F144">
            <v>930</v>
          </cell>
          <cell r="G144">
            <v>0</v>
          </cell>
          <cell r="H144">
            <v>188</v>
          </cell>
          <cell r="I144">
            <v>244</v>
          </cell>
          <cell r="J144">
            <v>0</v>
          </cell>
          <cell r="K144">
            <v>0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930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250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MT  </v>
          </cell>
          <cell r="E145">
            <v>1</v>
          </cell>
          <cell r="F145">
            <v>1602</v>
          </cell>
          <cell r="G145">
            <v>0</v>
          </cell>
          <cell r="H145">
            <v>188</v>
          </cell>
          <cell r="I145">
            <v>244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1602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250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MT  </v>
          </cell>
          <cell r="E146">
            <v>1</v>
          </cell>
          <cell r="F146">
            <v>1673</v>
          </cell>
          <cell r="G146">
            <v>0</v>
          </cell>
          <cell r="H146">
            <v>188</v>
          </cell>
          <cell r="I146">
            <v>244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1673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250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MT  </v>
          </cell>
          <cell r="E147">
            <v>1</v>
          </cell>
          <cell r="F147">
            <v>3454</v>
          </cell>
          <cell r="G147">
            <v>0</v>
          </cell>
          <cell r="H147">
            <v>188</v>
          </cell>
          <cell r="I147">
            <v>244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3454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250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TS  </v>
          </cell>
          <cell r="E148">
            <v>118</v>
          </cell>
          <cell r="F148">
            <v>2898302</v>
          </cell>
          <cell r="G148">
            <v>0</v>
          </cell>
          <cell r="H148">
            <v>39000</v>
          </cell>
          <cell r="I148">
            <v>26645</v>
          </cell>
          <cell r="J148">
            <v>1</v>
          </cell>
          <cell r="K148">
            <v>0</v>
          </cell>
          <cell r="L148">
            <v>50</v>
          </cell>
          <cell r="M148">
            <v>85</v>
          </cell>
          <cell r="N148">
            <v>137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1233513</v>
          </cell>
          <cell r="U148">
            <v>958184</v>
          </cell>
          <cell r="V148">
            <v>703523</v>
          </cell>
          <cell r="W148">
            <v>3082</v>
          </cell>
          <cell r="X148">
            <v>0</v>
          </cell>
          <cell r="Y148">
            <v>0</v>
          </cell>
          <cell r="Z148">
            <v>90</v>
          </cell>
          <cell r="AA148">
            <v>28</v>
          </cell>
          <cell r="AB148">
            <v>37772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TS  </v>
          </cell>
          <cell r="E149">
            <v>118</v>
          </cell>
          <cell r="F149">
            <v>2331590</v>
          </cell>
          <cell r="G149">
            <v>0</v>
          </cell>
          <cell r="H149">
            <v>39000</v>
          </cell>
          <cell r="I149">
            <v>26645</v>
          </cell>
          <cell r="J149">
            <v>1</v>
          </cell>
          <cell r="K149">
            <v>0</v>
          </cell>
          <cell r="L149">
            <v>50</v>
          </cell>
          <cell r="M149">
            <v>85</v>
          </cell>
          <cell r="N149">
            <v>137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1106049</v>
          </cell>
          <cell r="U149">
            <v>745045</v>
          </cell>
          <cell r="V149">
            <v>479141</v>
          </cell>
          <cell r="W149">
            <v>1355</v>
          </cell>
          <cell r="X149">
            <v>0</v>
          </cell>
          <cell r="Y149">
            <v>0</v>
          </cell>
          <cell r="Z149">
            <v>90</v>
          </cell>
          <cell r="AA149">
            <v>28</v>
          </cell>
          <cell r="AB149">
            <v>37772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TS  </v>
          </cell>
          <cell r="E150">
            <v>118</v>
          </cell>
          <cell r="F150">
            <v>2377646</v>
          </cell>
          <cell r="G150">
            <v>0</v>
          </cell>
          <cell r="H150">
            <v>39000</v>
          </cell>
          <cell r="I150">
            <v>26645</v>
          </cell>
          <cell r="J150">
            <v>1</v>
          </cell>
          <cell r="K150">
            <v>0</v>
          </cell>
          <cell r="L150">
            <v>50</v>
          </cell>
          <cell r="M150">
            <v>85</v>
          </cell>
          <cell r="N150">
            <v>137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1116744</v>
          </cell>
          <cell r="U150">
            <v>762398</v>
          </cell>
          <cell r="V150">
            <v>497377</v>
          </cell>
          <cell r="W150">
            <v>1127</v>
          </cell>
          <cell r="X150">
            <v>0</v>
          </cell>
          <cell r="Y150">
            <v>0</v>
          </cell>
          <cell r="Z150">
            <v>90</v>
          </cell>
          <cell r="AA150">
            <v>28</v>
          </cell>
          <cell r="AB150">
            <v>37772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TS  </v>
          </cell>
          <cell r="E151">
            <v>118</v>
          </cell>
          <cell r="F151">
            <v>2087797</v>
          </cell>
          <cell r="G151">
            <v>0</v>
          </cell>
          <cell r="H151">
            <v>39000</v>
          </cell>
          <cell r="I151">
            <v>26645</v>
          </cell>
          <cell r="J151">
            <v>1</v>
          </cell>
          <cell r="K151">
            <v>0</v>
          </cell>
          <cell r="L151">
            <v>50</v>
          </cell>
          <cell r="M151">
            <v>85</v>
          </cell>
          <cell r="N151">
            <v>137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1048466</v>
          </cell>
          <cell r="U151">
            <v>653107</v>
          </cell>
          <cell r="V151">
            <v>382607</v>
          </cell>
          <cell r="W151">
            <v>3617</v>
          </cell>
          <cell r="X151">
            <v>0</v>
          </cell>
          <cell r="Y151">
            <v>0</v>
          </cell>
          <cell r="Z151">
            <v>90</v>
          </cell>
          <cell r="AA151">
            <v>28</v>
          </cell>
          <cell r="AB151">
            <v>37772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TS  </v>
          </cell>
          <cell r="E152">
            <v>118</v>
          </cell>
          <cell r="F152">
            <v>2062316</v>
          </cell>
          <cell r="G152">
            <v>0</v>
          </cell>
          <cell r="H152">
            <v>39000</v>
          </cell>
          <cell r="I152">
            <v>26645</v>
          </cell>
          <cell r="J152">
            <v>1</v>
          </cell>
          <cell r="K152">
            <v>0</v>
          </cell>
          <cell r="L152">
            <v>50</v>
          </cell>
          <cell r="M152">
            <v>85</v>
          </cell>
          <cell r="N152">
            <v>137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1042355</v>
          </cell>
          <cell r="U152">
            <v>643490</v>
          </cell>
          <cell r="V152">
            <v>372517</v>
          </cell>
          <cell r="W152">
            <v>3954</v>
          </cell>
          <cell r="X152">
            <v>0</v>
          </cell>
          <cell r="Y152">
            <v>0</v>
          </cell>
          <cell r="Z152">
            <v>90</v>
          </cell>
          <cell r="AA152">
            <v>28</v>
          </cell>
          <cell r="AB152">
            <v>37772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TS  </v>
          </cell>
          <cell r="E153">
            <v>118</v>
          </cell>
          <cell r="F153">
            <v>2154307</v>
          </cell>
          <cell r="G153">
            <v>0</v>
          </cell>
          <cell r="H153">
            <v>39000</v>
          </cell>
          <cell r="I153">
            <v>26645</v>
          </cell>
          <cell r="J153">
            <v>1</v>
          </cell>
          <cell r="K153">
            <v>0</v>
          </cell>
          <cell r="L153">
            <v>50</v>
          </cell>
          <cell r="M153">
            <v>85</v>
          </cell>
          <cell r="N153">
            <v>137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1064336</v>
          </cell>
          <cell r="U153">
            <v>678202</v>
          </cell>
          <cell r="V153">
            <v>408943</v>
          </cell>
          <cell r="W153">
            <v>2826</v>
          </cell>
          <cell r="X153">
            <v>0</v>
          </cell>
          <cell r="Y153">
            <v>0</v>
          </cell>
          <cell r="Z153">
            <v>90</v>
          </cell>
          <cell r="AA153">
            <v>28</v>
          </cell>
          <cell r="AB153">
            <v>37772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TS  </v>
          </cell>
          <cell r="E154">
            <v>118</v>
          </cell>
          <cell r="F154">
            <v>2083296</v>
          </cell>
          <cell r="G154">
            <v>0</v>
          </cell>
          <cell r="H154">
            <v>39000</v>
          </cell>
          <cell r="I154">
            <v>26645</v>
          </cell>
          <cell r="J154">
            <v>1</v>
          </cell>
          <cell r="K154">
            <v>0</v>
          </cell>
          <cell r="L154">
            <v>50</v>
          </cell>
          <cell r="M154">
            <v>85</v>
          </cell>
          <cell r="N154">
            <v>137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1047388</v>
          </cell>
          <cell r="U154">
            <v>651408</v>
          </cell>
          <cell r="V154">
            <v>380825</v>
          </cell>
          <cell r="W154">
            <v>3675</v>
          </cell>
          <cell r="X154">
            <v>0</v>
          </cell>
          <cell r="Y154">
            <v>0</v>
          </cell>
          <cell r="Z154">
            <v>90</v>
          </cell>
          <cell r="AA154">
            <v>28</v>
          </cell>
          <cell r="AB154">
            <v>37772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TS  </v>
          </cell>
          <cell r="E155">
            <v>118</v>
          </cell>
          <cell r="F155">
            <v>2234045</v>
          </cell>
          <cell r="G155">
            <v>0</v>
          </cell>
          <cell r="H155">
            <v>39000</v>
          </cell>
          <cell r="I155">
            <v>26645</v>
          </cell>
          <cell r="J155">
            <v>1</v>
          </cell>
          <cell r="K155">
            <v>0</v>
          </cell>
          <cell r="L155">
            <v>50</v>
          </cell>
          <cell r="M155">
            <v>85</v>
          </cell>
          <cell r="N155">
            <v>137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1083204</v>
          </cell>
          <cell r="U155">
            <v>708276</v>
          </cell>
          <cell r="V155">
            <v>440517</v>
          </cell>
          <cell r="W155">
            <v>2048</v>
          </cell>
          <cell r="X155">
            <v>0</v>
          </cell>
          <cell r="Y155">
            <v>0</v>
          </cell>
          <cell r="Z155">
            <v>90</v>
          </cell>
          <cell r="AA155">
            <v>28</v>
          </cell>
          <cell r="AB155">
            <v>37772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TS  </v>
          </cell>
          <cell r="E156">
            <v>118</v>
          </cell>
          <cell r="F156">
            <v>2198842</v>
          </cell>
          <cell r="G156">
            <v>0</v>
          </cell>
          <cell r="H156">
            <v>39000</v>
          </cell>
          <cell r="I156">
            <v>26645</v>
          </cell>
          <cell r="J156">
            <v>1</v>
          </cell>
          <cell r="K156">
            <v>0</v>
          </cell>
          <cell r="L156">
            <v>50</v>
          </cell>
          <cell r="M156">
            <v>85</v>
          </cell>
          <cell r="N156">
            <v>137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1074895</v>
          </cell>
          <cell r="U156">
            <v>695000</v>
          </cell>
          <cell r="V156">
            <v>426578</v>
          </cell>
          <cell r="W156">
            <v>2369</v>
          </cell>
          <cell r="X156">
            <v>0</v>
          </cell>
          <cell r="Y156">
            <v>0</v>
          </cell>
          <cell r="Z156">
            <v>90</v>
          </cell>
          <cell r="AA156">
            <v>28</v>
          </cell>
          <cell r="AB156">
            <v>37772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TS  </v>
          </cell>
          <cell r="E157">
            <v>118</v>
          </cell>
          <cell r="F157">
            <v>2420463</v>
          </cell>
          <cell r="G157">
            <v>0</v>
          </cell>
          <cell r="H157">
            <v>39000</v>
          </cell>
          <cell r="I157">
            <v>26645</v>
          </cell>
          <cell r="J157">
            <v>1</v>
          </cell>
          <cell r="K157">
            <v>0</v>
          </cell>
          <cell r="L157">
            <v>50</v>
          </cell>
          <cell r="M157">
            <v>85</v>
          </cell>
          <cell r="N157">
            <v>137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1126634</v>
          </cell>
          <cell r="U157">
            <v>778526</v>
          </cell>
          <cell r="V157">
            <v>514331</v>
          </cell>
          <cell r="W157">
            <v>972</v>
          </cell>
          <cell r="X157">
            <v>0</v>
          </cell>
          <cell r="Y157">
            <v>0</v>
          </cell>
          <cell r="Z157">
            <v>90</v>
          </cell>
          <cell r="AA157">
            <v>28</v>
          </cell>
          <cell r="AB157">
            <v>37772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TS  </v>
          </cell>
          <cell r="E158">
            <v>118</v>
          </cell>
          <cell r="F158">
            <v>2354591</v>
          </cell>
          <cell r="G158">
            <v>0</v>
          </cell>
          <cell r="H158">
            <v>39000</v>
          </cell>
          <cell r="I158">
            <v>26645</v>
          </cell>
          <cell r="J158">
            <v>1</v>
          </cell>
          <cell r="K158">
            <v>0</v>
          </cell>
          <cell r="L158">
            <v>50</v>
          </cell>
          <cell r="M158">
            <v>85</v>
          </cell>
          <cell r="N158">
            <v>137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1111397</v>
          </cell>
          <cell r="U158">
            <v>753712</v>
          </cell>
          <cell r="V158">
            <v>488249</v>
          </cell>
          <cell r="W158">
            <v>1233</v>
          </cell>
          <cell r="X158">
            <v>0</v>
          </cell>
          <cell r="Y158">
            <v>0</v>
          </cell>
          <cell r="Z158">
            <v>90</v>
          </cell>
          <cell r="AA158">
            <v>28</v>
          </cell>
          <cell r="AB158">
            <v>37772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TS  </v>
          </cell>
          <cell r="E159">
            <v>118</v>
          </cell>
          <cell r="F159">
            <v>2777455</v>
          </cell>
          <cell r="G159">
            <v>0</v>
          </cell>
          <cell r="H159">
            <v>39000</v>
          </cell>
          <cell r="I159">
            <v>26645</v>
          </cell>
          <cell r="J159">
            <v>1</v>
          </cell>
          <cell r="K159">
            <v>0</v>
          </cell>
          <cell r="L159">
            <v>50</v>
          </cell>
          <cell r="M159">
            <v>85</v>
          </cell>
          <cell r="N159">
            <v>137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1207095</v>
          </cell>
          <cell r="U159">
            <v>912809</v>
          </cell>
          <cell r="V159">
            <v>655678</v>
          </cell>
          <cell r="W159">
            <v>1873</v>
          </cell>
          <cell r="X159">
            <v>0</v>
          </cell>
          <cell r="Y159">
            <v>0</v>
          </cell>
          <cell r="Z159">
            <v>90</v>
          </cell>
          <cell r="AA159">
            <v>28</v>
          </cell>
          <cell r="AB159">
            <v>37772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16266</v>
          </cell>
          <cell r="G160">
            <v>0</v>
          </cell>
          <cell r="H160">
            <v>375</v>
          </cell>
          <cell r="I160">
            <v>274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1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16266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>
            <v>897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12599</v>
          </cell>
          <cell r="G161">
            <v>0</v>
          </cell>
          <cell r="H161">
            <v>375</v>
          </cell>
          <cell r="I161">
            <v>274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12599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</v>
          </cell>
          <cell r="AA161">
            <v>0</v>
          </cell>
          <cell r="AB161">
            <v>897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13975</v>
          </cell>
          <cell r="G162">
            <v>0</v>
          </cell>
          <cell r="H162">
            <v>375</v>
          </cell>
          <cell r="I162">
            <v>274</v>
          </cell>
          <cell r="J162">
            <v>0</v>
          </cell>
          <cell r="K162">
            <v>0</v>
          </cell>
          <cell r="L162">
            <v>0</v>
          </cell>
          <cell r="M162">
            <v>1</v>
          </cell>
          <cell r="N162">
            <v>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13975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</v>
          </cell>
          <cell r="AA162">
            <v>0</v>
          </cell>
          <cell r="AB162">
            <v>897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14397</v>
          </cell>
          <cell r="G163">
            <v>0</v>
          </cell>
          <cell r="H163">
            <v>375</v>
          </cell>
          <cell r="I163">
            <v>274</v>
          </cell>
          <cell r="J163">
            <v>0</v>
          </cell>
          <cell r="K163">
            <v>0</v>
          </cell>
          <cell r="L163">
            <v>0</v>
          </cell>
          <cell r="M163">
            <v>1</v>
          </cell>
          <cell r="N163">
            <v>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14397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</v>
          </cell>
          <cell r="AA163">
            <v>0</v>
          </cell>
          <cell r="AB163">
            <v>897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16084</v>
          </cell>
          <cell r="G164">
            <v>0</v>
          </cell>
          <cell r="H164">
            <v>375</v>
          </cell>
          <cell r="I164">
            <v>274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1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16084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</v>
          </cell>
          <cell r="AA164">
            <v>0</v>
          </cell>
          <cell r="AB164">
            <v>897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17189</v>
          </cell>
          <cell r="G165">
            <v>0</v>
          </cell>
          <cell r="H165">
            <v>375</v>
          </cell>
          <cell r="I165">
            <v>274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1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17189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</v>
          </cell>
          <cell r="AA165">
            <v>0</v>
          </cell>
          <cell r="AB165">
            <v>897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12888</v>
          </cell>
          <cell r="G166">
            <v>0</v>
          </cell>
          <cell r="H166">
            <v>375</v>
          </cell>
          <cell r="I166">
            <v>274</v>
          </cell>
          <cell r="J166">
            <v>0</v>
          </cell>
          <cell r="K166">
            <v>0</v>
          </cell>
          <cell r="L166">
            <v>0</v>
          </cell>
          <cell r="M166">
            <v>1</v>
          </cell>
          <cell r="N166">
            <v>1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12888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</v>
          </cell>
          <cell r="AA166">
            <v>0</v>
          </cell>
          <cell r="AB166">
            <v>897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14888</v>
          </cell>
          <cell r="G167">
            <v>0</v>
          </cell>
          <cell r="H167">
            <v>375</v>
          </cell>
          <cell r="I167">
            <v>274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1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14888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</v>
          </cell>
          <cell r="AA167">
            <v>0</v>
          </cell>
          <cell r="AB167">
            <v>897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10859</v>
          </cell>
          <cell r="G168">
            <v>0</v>
          </cell>
          <cell r="H168">
            <v>375</v>
          </cell>
          <cell r="I168">
            <v>274</v>
          </cell>
          <cell r="J168">
            <v>0</v>
          </cell>
          <cell r="K168">
            <v>0</v>
          </cell>
          <cell r="L168">
            <v>0</v>
          </cell>
          <cell r="M168">
            <v>1</v>
          </cell>
          <cell r="N168">
            <v>1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10859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897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11271</v>
          </cell>
          <cell r="G169">
            <v>0</v>
          </cell>
          <cell r="H169">
            <v>375</v>
          </cell>
          <cell r="I169">
            <v>274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11271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897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12915</v>
          </cell>
          <cell r="G170">
            <v>0</v>
          </cell>
          <cell r="H170">
            <v>375</v>
          </cell>
          <cell r="I170">
            <v>274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12915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897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17270</v>
          </cell>
          <cell r="G171">
            <v>0</v>
          </cell>
          <cell r="H171">
            <v>375</v>
          </cell>
          <cell r="I171">
            <v>274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17270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897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29220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20000</v>
          </cell>
          <cell r="U172">
            <v>9220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735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25381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20000</v>
          </cell>
          <cell r="U173">
            <v>5381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735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23062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20000</v>
          </cell>
          <cell r="U174">
            <v>3062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735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19576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19576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735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17757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17757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735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17907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17907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735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13183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13183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735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15016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15016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735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14683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14683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735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20107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20000</v>
          </cell>
          <cell r="U181">
            <v>107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735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19876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19876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735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23814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20000</v>
          </cell>
          <cell r="U183">
            <v>3814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735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TS  </v>
          </cell>
          <cell r="E184">
            <v>1</v>
          </cell>
          <cell r="F184">
            <v>17672</v>
          </cell>
          <cell r="G184">
            <v>0</v>
          </cell>
          <cell r="H184">
            <v>188</v>
          </cell>
          <cell r="I184">
            <v>274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17672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1</v>
          </cell>
          <cell r="AB184">
            <v>735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TS  </v>
          </cell>
          <cell r="E185">
            <v>1</v>
          </cell>
          <cell r="F185">
            <v>15350</v>
          </cell>
          <cell r="G185">
            <v>0</v>
          </cell>
          <cell r="H185">
            <v>188</v>
          </cell>
          <cell r="I185">
            <v>274</v>
          </cell>
          <cell r="J185">
            <v>0</v>
          </cell>
          <cell r="K185">
            <v>0</v>
          </cell>
          <cell r="L185">
            <v>0</v>
          </cell>
          <cell r="M185">
            <v>1</v>
          </cell>
          <cell r="N185">
            <v>1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15350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1</v>
          </cell>
          <cell r="AB185">
            <v>735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TS  </v>
          </cell>
          <cell r="E186">
            <v>1</v>
          </cell>
          <cell r="F186">
            <v>13948</v>
          </cell>
          <cell r="G186">
            <v>0</v>
          </cell>
          <cell r="H186">
            <v>188</v>
          </cell>
          <cell r="I186">
            <v>274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13948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1</v>
          </cell>
          <cell r="AB186">
            <v>735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TS  </v>
          </cell>
          <cell r="E187">
            <v>1</v>
          </cell>
          <cell r="F187">
            <v>11840</v>
          </cell>
          <cell r="G187">
            <v>0</v>
          </cell>
          <cell r="H187">
            <v>188</v>
          </cell>
          <cell r="I187">
            <v>274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11840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1</v>
          </cell>
          <cell r="AB187">
            <v>735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TS  </v>
          </cell>
          <cell r="E188">
            <v>1</v>
          </cell>
          <cell r="F188">
            <v>10739</v>
          </cell>
          <cell r="G188">
            <v>0</v>
          </cell>
          <cell r="H188">
            <v>188</v>
          </cell>
          <cell r="I188">
            <v>274</v>
          </cell>
          <cell r="J188">
            <v>0</v>
          </cell>
          <cell r="K188">
            <v>0</v>
          </cell>
          <cell r="L188">
            <v>0</v>
          </cell>
          <cell r="M188">
            <v>1</v>
          </cell>
          <cell r="N188">
            <v>1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10739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1</v>
          </cell>
          <cell r="AB188">
            <v>735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TS  </v>
          </cell>
          <cell r="E189">
            <v>1</v>
          </cell>
          <cell r="F189">
            <v>10830</v>
          </cell>
          <cell r="G189">
            <v>0</v>
          </cell>
          <cell r="H189">
            <v>188</v>
          </cell>
          <cell r="I189">
            <v>274</v>
          </cell>
          <cell r="J189">
            <v>0</v>
          </cell>
          <cell r="K189">
            <v>0</v>
          </cell>
          <cell r="L189">
            <v>0</v>
          </cell>
          <cell r="M189">
            <v>1</v>
          </cell>
          <cell r="N189">
            <v>1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10830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</v>
          </cell>
          <cell r="AB189">
            <v>735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TS  </v>
          </cell>
          <cell r="E190">
            <v>1</v>
          </cell>
          <cell r="F190">
            <v>7973</v>
          </cell>
          <cell r="G190">
            <v>0</v>
          </cell>
          <cell r="H190">
            <v>188</v>
          </cell>
          <cell r="I190">
            <v>274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1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7973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1</v>
          </cell>
          <cell r="AB190">
            <v>735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TS  </v>
          </cell>
          <cell r="E191">
            <v>1</v>
          </cell>
          <cell r="F191">
            <v>9082</v>
          </cell>
          <cell r="G191">
            <v>0</v>
          </cell>
          <cell r="H191">
            <v>188</v>
          </cell>
          <cell r="I191">
            <v>274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9082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</v>
          </cell>
          <cell r="AB191">
            <v>735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TS  </v>
          </cell>
          <cell r="E192">
            <v>1</v>
          </cell>
          <cell r="F192">
            <v>8880</v>
          </cell>
          <cell r="G192">
            <v>0</v>
          </cell>
          <cell r="H192">
            <v>188</v>
          </cell>
          <cell r="I192">
            <v>274</v>
          </cell>
          <cell r="J192">
            <v>0</v>
          </cell>
          <cell r="K192">
            <v>0</v>
          </cell>
          <cell r="L192">
            <v>0</v>
          </cell>
          <cell r="M192">
            <v>1</v>
          </cell>
          <cell r="N192">
            <v>1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8880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</v>
          </cell>
          <cell r="AB192">
            <v>735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TS  </v>
          </cell>
          <cell r="E193">
            <v>1</v>
          </cell>
          <cell r="F193">
            <v>12161</v>
          </cell>
          <cell r="G193">
            <v>0</v>
          </cell>
          <cell r="H193">
            <v>188</v>
          </cell>
          <cell r="I193">
            <v>274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12161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</v>
          </cell>
          <cell r="AB193">
            <v>735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TS  </v>
          </cell>
          <cell r="E194">
            <v>1</v>
          </cell>
          <cell r="F194">
            <v>12021</v>
          </cell>
          <cell r="G194">
            <v>0</v>
          </cell>
          <cell r="H194">
            <v>188</v>
          </cell>
          <cell r="I194">
            <v>274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1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12021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1</v>
          </cell>
          <cell r="AB194">
            <v>735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TS  </v>
          </cell>
          <cell r="E195">
            <v>1</v>
          </cell>
          <cell r="F195">
            <v>14403</v>
          </cell>
          <cell r="G195">
            <v>0</v>
          </cell>
          <cell r="H195">
            <v>188</v>
          </cell>
          <cell r="I195">
            <v>274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14403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</v>
          </cell>
          <cell r="AB195">
            <v>735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TS  </v>
          </cell>
          <cell r="E196">
            <v>1</v>
          </cell>
          <cell r="F196">
            <v>14054</v>
          </cell>
          <cell r="G196">
            <v>0</v>
          </cell>
          <cell r="H196">
            <v>188</v>
          </cell>
          <cell r="I196">
            <v>274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14054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</v>
          </cell>
          <cell r="AB196">
            <v>735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TS  </v>
          </cell>
          <cell r="E197">
            <v>1</v>
          </cell>
          <cell r="F197">
            <v>12207</v>
          </cell>
          <cell r="G197">
            <v>0</v>
          </cell>
          <cell r="H197">
            <v>188</v>
          </cell>
          <cell r="I197">
            <v>274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12207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</v>
          </cell>
          <cell r="AB197">
            <v>735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TS  </v>
          </cell>
          <cell r="E198">
            <v>1</v>
          </cell>
          <cell r="F198">
            <v>11092</v>
          </cell>
          <cell r="G198">
            <v>0</v>
          </cell>
          <cell r="H198">
            <v>188</v>
          </cell>
          <cell r="I198">
            <v>274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11092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</v>
          </cell>
          <cell r="AB198">
            <v>735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TS  </v>
          </cell>
          <cell r="E199">
            <v>1</v>
          </cell>
          <cell r="F199">
            <v>9416</v>
          </cell>
          <cell r="G199">
            <v>0</v>
          </cell>
          <cell r="H199">
            <v>188</v>
          </cell>
          <cell r="I199">
            <v>274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9416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1</v>
          </cell>
          <cell r="AB199">
            <v>735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TS  </v>
          </cell>
          <cell r="E200">
            <v>1</v>
          </cell>
          <cell r="F200">
            <v>8541</v>
          </cell>
          <cell r="G200">
            <v>0</v>
          </cell>
          <cell r="H200">
            <v>188</v>
          </cell>
          <cell r="I200">
            <v>274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1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8541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</v>
          </cell>
          <cell r="AB200">
            <v>735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TS  </v>
          </cell>
          <cell r="E201">
            <v>1</v>
          </cell>
          <cell r="F201">
            <v>8613</v>
          </cell>
          <cell r="G201">
            <v>0</v>
          </cell>
          <cell r="H201">
            <v>188</v>
          </cell>
          <cell r="I201">
            <v>274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8613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</v>
          </cell>
          <cell r="AB201">
            <v>735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TS  </v>
          </cell>
          <cell r="E202">
            <v>1</v>
          </cell>
          <cell r="F202">
            <v>6341</v>
          </cell>
          <cell r="G202">
            <v>0</v>
          </cell>
          <cell r="H202">
            <v>188</v>
          </cell>
          <cell r="I202">
            <v>274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1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6341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</v>
          </cell>
          <cell r="AB202">
            <v>735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TS  </v>
          </cell>
          <cell r="E203">
            <v>1</v>
          </cell>
          <cell r="F203">
            <v>7222</v>
          </cell>
          <cell r="G203">
            <v>0</v>
          </cell>
          <cell r="H203">
            <v>188</v>
          </cell>
          <cell r="I203">
            <v>274</v>
          </cell>
          <cell r="J203">
            <v>0</v>
          </cell>
          <cell r="K203">
            <v>0</v>
          </cell>
          <cell r="L203">
            <v>0</v>
          </cell>
          <cell r="M203">
            <v>1</v>
          </cell>
          <cell r="N203">
            <v>1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7222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1</v>
          </cell>
          <cell r="AB203">
            <v>735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TS  </v>
          </cell>
          <cell r="E204">
            <v>1</v>
          </cell>
          <cell r="F204">
            <v>7062</v>
          </cell>
          <cell r="G204">
            <v>0</v>
          </cell>
          <cell r="H204">
            <v>188</v>
          </cell>
          <cell r="I204">
            <v>274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1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7062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</v>
          </cell>
          <cell r="AB204">
            <v>735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TS  </v>
          </cell>
          <cell r="E205">
            <v>1</v>
          </cell>
          <cell r="F205">
            <v>9671</v>
          </cell>
          <cell r="G205">
            <v>0</v>
          </cell>
          <cell r="H205">
            <v>188</v>
          </cell>
          <cell r="I205">
            <v>274</v>
          </cell>
          <cell r="J205">
            <v>0</v>
          </cell>
          <cell r="K205">
            <v>0</v>
          </cell>
          <cell r="L205">
            <v>0</v>
          </cell>
          <cell r="M205">
            <v>1</v>
          </cell>
          <cell r="N205">
            <v>1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9671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1</v>
          </cell>
          <cell r="AB205">
            <v>735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TS  </v>
          </cell>
          <cell r="E206">
            <v>1</v>
          </cell>
          <cell r="F206">
            <v>9560</v>
          </cell>
          <cell r="G206">
            <v>0</v>
          </cell>
          <cell r="H206">
            <v>188</v>
          </cell>
          <cell r="I206">
            <v>274</v>
          </cell>
          <cell r="J206">
            <v>0</v>
          </cell>
          <cell r="K206">
            <v>0</v>
          </cell>
          <cell r="L206">
            <v>0</v>
          </cell>
          <cell r="M206">
            <v>1</v>
          </cell>
          <cell r="N206">
            <v>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9560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</v>
          </cell>
          <cell r="AB206">
            <v>735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TS  </v>
          </cell>
          <cell r="E207">
            <v>1</v>
          </cell>
          <cell r="F207">
            <v>11454</v>
          </cell>
          <cell r="G207">
            <v>0</v>
          </cell>
          <cell r="H207">
            <v>188</v>
          </cell>
          <cell r="I207">
            <v>274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1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11454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1</v>
          </cell>
          <cell r="AB207">
            <v>735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TS  </v>
          </cell>
          <cell r="E208">
            <v>1</v>
          </cell>
          <cell r="F208">
            <v>10258</v>
          </cell>
          <cell r="G208">
            <v>0</v>
          </cell>
          <cell r="H208">
            <v>375</v>
          </cell>
          <cell r="I208">
            <v>279</v>
          </cell>
          <cell r="J208">
            <v>1</v>
          </cell>
          <cell r="K208">
            <v>0</v>
          </cell>
          <cell r="L208">
            <v>0</v>
          </cell>
          <cell r="M208">
            <v>1</v>
          </cell>
          <cell r="N208">
            <v>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10258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>
            <v>329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TS  </v>
          </cell>
          <cell r="E209">
            <v>1</v>
          </cell>
          <cell r="F209">
            <v>9190</v>
          </cell>
          <cell r="G209">
            <v>0</v>
          </cell>
          <cell r="H209">
            <v>375</v>
          </cell>
          <cell r="I209">
            <v>279</v>
          </cell>
          <cell r="J209">
            <v>1</v>
          </cell>
          <cell r="K209">
            <v>0</v>
          </cell>
          <cell r="L209">
            <v>0</v>
          </cell>
          <cell r="M209">
            <v>1</v>
          </cell>
          <cell r="N209">
            <v>2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9190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</v>
          </cell>
          <cell r="AA209">
            <v>0</v>
          </cell>
          <cell r="AB209">
            <v>329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TS  </v>
          </cell>
          <cell r="E210">
            <v>1</v>
          </cell>
          <cell r="F210">
            <v>10112</v>
          </cell>
          <cell r="G210">
            <v>0</v>
          </cell>
          <cell r="H210">
            <v>375</v>
          </cell>
          <cell r="I210">
            <v>279</v>
          </cell>
          <cell r="J210">
            <v>1</v>
          </cell>
          <cell r="K210">
            <v>0</v>
          </cell>
          <cell r="L210">
            <v>0</v>
          </cell>
          <cell r="M210">
            <v>1</v>
          </cell>
          <cell r="N210">
            <v>2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10112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329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TS  </v>
          </cell>
          <cell r="E211">
            <v>1</v>
          </cell>
          <cell r="F211">
            <v>9358</v>
          </cell>
          <cell r="G211">
            <v>0</v>
          </cell>
          <cell r="H211">
            <v>375</v>
          </cell>
          <cell r="I211">
            <v>279</v>
          </cell>
          <cell r="J211">
            <v>1</v>
          </cell>
          <cell r="K211">
            <v>0</v>
          </cell>
          <cell r="L211">
            <v>0</v>
          </cell>
          <cell r="M211">
            <v>1</v>
          </cell>
          <cell r="N211">
            <v>2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9358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329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TS  </v>
          </cell>
          <cell r="E212">
            <v>1</v>
          </cell>
          <cell r="F212">
            <v>10131</v>
          </cell>
          <cell r="G212">
            <v>0</v>
          </cell>
          <cell r="H212">
            <v>375</v>
          </cell>
          <cell r="I212">
            <v>279</v>
          </cell>
          <cell r="J212">
            <v>1</v>
          </cell>
          <cell r="K212">
            <v>0</v>
          </cell>
          <cell r="L212">
            <v>0</v>
          </cell>
          <cell r="M212">
            <v>1</v>
          </cell>
          <cell r="N212">
            <v>2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10131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>
            <v>329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TS  </v>
          </cell>
          <cell r="E213">
            <v>1</v>
          </cell>
          <cell r="F213">
            <v>9506</v>
          </cell>
          <cell r="G213">
            <v>0</v>
          </cell>
          <cell r="H213">
            <v>375</v>
          </cell>
          <cell r="I213">
            <v>279</v>
          </cell>
          <cell r="J213">
            <v>1</v>
          </cell>
          <cell r="K213">
            <v>0</v>
          </cell>
          <cell r="L213">
            <v>0</v>
          </cell>
          <cell r="M213">
            <v>1</v>
          </cell>
          <cell r="N213">
            <v>2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9506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</v>
          </cell>
          <cell r="AA213">
            <v>0</v>
          </cell>
          <cell r="AB213">
            <v>329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TS  </v>
          </cell>
          <cell r="E214">
            <v>1</v>
          </cell>
          <cell r="F214">
            <v>9932</v>
          </cell>
          <cell r="G214">
            <v>0</v>
          </cell>
          <cell r="H214">
            <v>375</v>
          </cell>
          <cell r="I214">
            <v>279</v>
          </cell>
          <cell r="J214">
            <v>1</v>
          </cell>
          <cell r="K214">
            <v>0</v>
          </cell>
          <cell r="L214">
            <v>0</v>
          </cell>
          <cell r="M214">
            <v>1</v>
          </cell>
          <cell r="N214">
            <v>2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9932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</v>
          </cell>
          <cell r="AA214">
            <v>0</v>
          </cell>
          <cell r="AB214">
            <v>329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TS  </v>
          </cell>
          <cell r="E215">
            <v>1</v>
          </cell>
          <cell r="F215">
            <v>9397</v>
          </cell>
          <cell r="G215">
            <v>0</v>
          </cell>
          <cell r="H215">
            <v>375</v>
          </cell>
          <cell r="I215">
            <v>279</v>
          </cell>
          <cell r="J215">
            <v>1</v>
          </cell>
          <cell r="K215">
            <v>0</v>
          </cell>
          <cell r="L215">
            <v>0</v>
          </cell>
          <cell r="M215">
            <v>1</v>
          </cell>
          <cell r="N215">
            <v>2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9397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</v>
          </cell>
          <cell r="AA215">
            <v>0</v>
          </cell>
          <cell r="AB215">
            <v>329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TS  </v>
          </cell>
          <cell r="E216">
            <v>1</v>
          </cell>
          <cell r="F216">
            <v>9539</v>
          </cell>
          <cell r="G216">
            <v>0</v>
          </cell>
          <cell r="H216">
            <v>375</v>
          </cell>
          <cell r="I216">
            <v>279</v>
          </cell>
          <cell r="J216">
            <v>1</v>
          </cell>
          <cell r="K216">
            <v>0</v>
          </cell>
          <cell r="L216">
            <v>0</v>
          </cell>
          <cell r="M216">
            <v>1</v>
          </cell>
          <cell r="N216">
            <v>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9539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</v>
          </cell>
          <cell r="AA216">
            <v>0</v>
          </cell>
          <cell r="AB216">
            <v>329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TS  </v>
          </cell>
          <cell r="E217">
            <v>1</v>
          </cell>
          <cell r="F217">
            <v>8257</v>
          </cell>
          <cell r="G217">
            <v>0</v>
          </cell>
          <cell r="H217">
            <v>375</v>
          </cell>
          <cell r="I217">
            <v>279</v>
          </cell>
          <cell r="J217">
            <v>1</v>
          </cell>
          <cell r="K217">
            <v>0</v>
          </cell>
          <cell r="L217">
            <v>0</v>
          </cell>
          <cell r="M217">
            <v>1</v>
          </cell>
          <cell r="N217">
            <v>2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8257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</v>
          </cell>
          <cell r="AA217">
            <v>0</v>
          </cell>
          <cell r="AB217">
            <v>329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TS  </v>
          </cell>
          <cell r="E218">
            <v>1</v>
          </cell>
          <cell r="F218">
            <v>9787</v>
          </cell>
          <cell r="G218">
            <v>0</v>
          </cell>
          <cell r="H218">
            <v>375</v>
          </cell>
          <cell r="I218">
            <v>279</v>
          </cell>
          <cell r="J218">
            <v>1</v>
          </cell>
          <cell r="K218">
            <v>0</v>
          </cell>
          <cell r="L218">
            <v>0</v>
          </cell>
          <cell r="M218">
            <v>1</v>
          </cell>
          <cell r="N218">
            <v>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9787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329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TS  </v>
          </cell>
          <cell r="E219">
            <v>1</v>
          </cell>
          <cell r="F219">
            <v>10150</v>
          </cell>
          <cell r="G219">
            <v>0</v>
          </cell>
          <cell r="H219">
            <v>375</v>
          </cell>
          <cell r="I219">
            <v>279</v>
          </cell>
          <cell r="J219">
            <v>1</v>
          </cell>
          <cell r="K219">
            <v>0</v>
          </cell>
          <cell r="L219">
            <v>0</v>
          </cell>
          <cell r="M219">
            <v>1</v>
          </cell>
          <cell r="N219">
            <v>2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10150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329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81237</v>
          </cell>
          <cell r="G220">
            <v>0</v>
          </cell>
          <cell r="H220">
            <v>188</v>
          </cell>
          <cell r="I220">
            <v>341</v>
          </cell>
          <cell r="J220">
            <v>0</v>
          </cell>
          <cell r="K220">
            <v>0</v>
          </cell>
          <cell r="L220">
            <v>1</v>
          </cell>
          <cell r="M220">
            <v>1</v>
          </cell>
          <cell r="N220">
            <v>2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20000</v>
          </cell>
          <cell r="U220">
            <v>61237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3100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67360</v>
          </cell>
          <cell r="G221">
            <v>0</v>
          </cell>
          <cell r="H221">
            <v>188</v>
          </cell>
          <cell r="I221">
            <v>341</v>
          </cell>
          <cell r="J221">
            <v>0</v>
          </cell>
          <cell r="K221">
            <v>0</v>
          </cell>
          <cell r="L221">
            <v>1</v>
          </cell>
          <cell r="M221">
            <v>1</v>
          </cell>
          <cell r="N221">
            <v>2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20000</v>
          </cell>
          <cell r="U221">
            <v>47360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3100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66237</v>
          </cell>
          <cell r="G222">
            <v>0</v>
          </cell>
          <cell r="H222">
            <v>188</v>
          </cell>
          <cell r="I222">
            <v>341</v>
          </cell>
          <cell r="J222">
            <v>0</v>
          </cell>
          <cell r="K222">
            <v>0</v>
          </cell>
          <cell r="L222">
            <v>1</v>
          </cell>
          <cell r="M222">
            <v>1</v>
          </cell>
          <cell r="N222">
            <v>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20000</v>
          </cell>
          <cell r="U222">
            <v>46237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3100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54518</v>
          </cell>
          <cell r="G223">
            <v>0</v>
          </cell>
          <cell r="H223">
            <v>188</v>
          </cell>
          <cell r="I223">
            <v>341</v>
          </cell>
          <cell r="J223">
            <v>0</v>
          </cell>
          <cell r="K223">
            <v>0</v>
          </cell>
          <cell r="L223">
            <v>1</v>
          </cell>
          <cell r="M223">
            <v>1</v>
          </cell>
          <cell r="N223">
            <v>2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20000</v>
          </cell>
          <cell r="U223">
            <v>34518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3100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45939</v>
          </cell>
          <cell r="G224">
            <v>0</v>
          </cell>
          <cell r="H224">
            <v>188</v>
          </cell>
          <cell r="I224">
            <v>341</v>
          </cell>
          <cell r="J224">
            <v>0</v>
          </cell>
          <cell r="K224">
            <v>0</v>
          </cell>
          <cell r="L224">
            <v>1</v>
          </cell>
          <cell r="M224">
            <v>1</v>
          </cell>
          <cell r="N224">
            <v>2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20000</v>
          </cell>
          <cell r="U224">
            <v>25939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3100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28188</v>
          </cell>
          <cell r="G225">
            <v>0</v>
          </cell>
          <cell r="H225">
            <v>188</v>
          </cell>
          <cell r="I225">
            <v>341</v>
          </cell>
          <cell r="J225">
            <v>0</v>
          </cell>
          <cell r="K225">
            <v>0</v>
          </cell>
          <cell r="L225">
            <v>1</v>
          </cell>
          <cell r="M225">
            <v>1</v>
          </cell>
          <cell r="N225">
            <v>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20000</v>
          </cell>
          <cell r="U225">
            <v>8188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3100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25372</v>
          </cell>
          <cell r="G226">
            <v>0</v>
          </cell>
          <cell r="H226">
            <v>188</v>
          </cell>
          <cell r="I226">
            <v>341</v>
          </cell>
          <cell r="J226">
            <v>0</v>
          </cell>
          <cell r="K226">
            <v>0</v>
          </cell>
          <cell r="L226">
            <v>1</v>
          </cell>
          <cell r="M226">
            <v>1</v>
          </cell>
          <cell r="N226">
            <v>2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20000</v>
          </cell>
          <cell r="U226">
            <v>5372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3100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10980</v>
          </cell>
          <cell r="G227">
            <v>0</v>
          </cell>
          <cell r="H227">
            <v>188</v>
          </cell>
          <cell r="I227">
            <v>341</v>
          </cell>
          <cell r="J227">
            <v>0</v>
          </cell>
          <cell r="K227">
            <v>0</v>
          </cell>
          <cell r="L227">
            <v>1</v>
          </cell>
          <cell r="M227">
            <v>1</v>
          </cell>
          <cell r="N227">
            <v>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10980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3100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6118</v>
          </cell>
          <cell r="G228">
            <v>0</v>
          </cell>
          <cell r="H228">
            <v>188</v>
          </cell>
          <cell r="I228">
            <v>341</v>
          </cell>
          <cell r="J228">
            <v>0</v>
          </cell>
          <cell r="K228">
            <v>0</v>
          </cell>
          <cell r="L228">
            <v>1</v>
          </cell>
          <cell r="M228">
            <v>1</v>
          </cell>
          <cell r="N228">
            <v>2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6118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3100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10116</v>
          </cell>
          <cell r="G229">
            <v>0</v>
          </cell>
          <cell r="H229">
            <v>188</v>
          </cell>
          <cell r="I229">
            <v>341</v>
          </cell>
          <cell r="J229">
            <v>0</v>
          </cell>
          <cell r="K229">
            <v>0</v>
          </cell>
          <cell r="L229">
            <v>1</v>
          </cell>
          <cell r="M229">
            <v>1</v>
          </cell>
          <cell r="N229">
            <v>2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10116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3100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52411</v>
          </cell>
          <cell r="G230">
            <v>0</v>
          </cell>
          <cell r="H230">
            <v>188</v>
          </cell>
          <cell r="I230">
            <v>341</v>
          </cell>
          <cell r="J230">
            <v>0</v>
          </cell>
          <cell r="K230">
            <v>0</v>
          </cell>
          <cell r="L230">
            <v>1</v>
          </cell>
          <cell r="M230">
            <v>1</v>
          </cell>
          <cell r="N230">
            <v>2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20000</v>
          </cell>
          <cell r="U230">
            <v>32411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3100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77576</v>
          </cell>
          <cell r="G231">
            <v>0</v>
          </cell>
          <cell r="H231">
            <v>188</v>
          </cell>
          <cell r="I231">
            <v>341</v>
          </cell>
          <cell r="J231">
            <v>0</v>
          </cell>
          <cell r="K231">
            <v>0</v>
          </cell>
          <cell r="L231">
            <v>1</v>
          </cell>
          <cell r="M231">
            <v>1</v>
          </cell>
          <cell r="N231">
            <v>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20000</v>
          </cell>
          <cell r="U231">
            <v>57576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3100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37769</v>
          </cell>
          <cell r="G232">
            <v>0</v>
          </cell>
          <cell r="H232">
            <v>188</v>
          </cell>
          <cell r="I232">
            <v>548</v>
          </cell>
          <cell r="J232">
            <v>0</v>
          </cell>
          <cell r="K232">
            <v>0</v>
          </cell>
          <cell r="L232">
            <v>0</v>
          </cell>
          <cell r="M232">
            <v>2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20000</v>
          </cell>
          <cell r="U232">
            <v>17769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</v>
          </cell>
          <cell r="AB232">
            <v>1700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34114</v>
          </cell>
          <cell r="G233">
            <v>0</v>
          </cell>
          <cell r="H233">
            <v>188</v>
          </cell>
          <cell r="I233">
            <v>548</v>
          </cell>
          <cell r="J233">
            <v>0</v>
          </cell>
          <cell r="K233">
            <v>0</v>
          </cell>
          <cell r="L233">
            <v>0</v>
          </cell>
          <cell r="M233">
            <v>2</v>
          </cell>
          <cell r="N233">
            <v>2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20000</v>
          </cell>
          <cell r="U233">
            <v>14114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</v>
          </cell>
          <cell r="AB233">
            <v>1700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36728</v>
          </cell>
          <cell r="G234">
            <v>0</v>
          </cell>
          <cell r="H234">
            <v>188</v>
          </cell>
          <cell r="I234">
            <v>548</v>
          </cell>
          <cell r="J234">
            <v>0</v>
          </cell>
          <cell r="K234">
            <v>0</v>
          </cell>
          <cell r="L234">
            <v>0</v>
          </cell>
          <cell r="M234">
            <v>2</v>
          </cell>
          <cell r="N234">
            <v>2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20000</v>
          </cell>
          <cell r="U234">
            <v>16728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</v>
          </cell>
          <cell r="AB234">
            <v>1700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34500</v>
          </cell>
          <cell r="G235">
            <v>0</v>
          </cell>
          <cell r="H235">
            <v>188</v>
          </cell>
          <cell r="I235">
            <v>548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2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20000</v>
          </cell>
          <cell r="U235">
            <v>14500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</v>
          </cell>
          <cell r="AB235">
            <v>1700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19271</v>
          </cell>
          <cell r="G236">
            <v>0</v>
          </cell>
          <cell r="H236">
            <v>188</v>
          </cell>
          <cell r="I236">
            <v>548</v>
          </cell>
          <cell r="J236">
            <v>0</v>
          </cell>
          <cell r="K236">
            <v>0</v>
          </cell>
          <cell r="L236">
            <v>0</v>
          </cell>
          <cell r="M236">
            <v>2</v>
          </cell>
          <cell r="N236">
            <v>2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19271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1</v>
          </cell>
          <cell r="AB236">
            <v>1700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3554</v>
          </cell>
          <cell r="G237">
            <v>0</v>
          </cell>
          <cell r="H237">
            <v>188</v>
          </cell>
          <cell r="I237">
            <v>548</v>
          </cell>
          <cell r="J237">
            <v>0</v>
          </cell>
          <cell r="K237">
            <v>0</v>
          </cell>
          <cell r="L237">
            <v>0</v>
          </cell>
          <cell r="M237">
            <v>2</v>
          </cell>
          <cell r="N237">
            <v>2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3554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1</v>
          </cell>
          <cell r="AB237">
            <v>1700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7539</v>
          </cell>
          <cell r="G238">
            <v>0</v>
          </cell>
          <cell r="H238">
            <v>188</v>
          </cell>
          <cell r="I238">
            <v>548</v>
          </cell>
          <cell r="J238">
            <v>0</v>
          </cell>
          <cell r="K238">
            <v>0</v>
          </cell>
          <cell r="L238">
            <v>0</v>
          </cell>
          <cell r="M238">
            <v>2</v>
          </cell>
          <cell r="N238">
            <v>2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7539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</v>
          </cell>
          <cell r="AB238">
            <v>1700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1746</v>
          </cell>
          <cell r="G239">
            <v>0</v>
          </cell>
          <cell r="H239">
            <v>188</v>
          </cell>
          <cell r="I239">
            <v>548</v>
          </cell>
          <cell r="J239">
            <v>0</v>
          </cell>
          <cell r="K239">
            <v>0</v>
          </cell>
          <cell r="L239">
            <v>0</v>
          </cell>
          <cell r="M239">
            <v>2</v>
          </cell>
          <cell r="N239">
            <v>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1746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</v>
          </cell>
          <cell r="AB239">
            <v>1700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4100</v>
          </cell>
          <cell r="G240">
            <v>0</v>
          </cell>
          <cell r="H240">
            <v>188</v>
          </cell>
          <cell r="I240">
            <v>548</v>
          </cell>
          <cell r="J240">
            <v>0</v>
          </cell>
          <cell r="K240">
            <v>0</v>
          </cell>
          <cell r="L240">
            <v>0</v>
          </cell>
          <cell r="M240">
            <v>2</v>
          </cell>
          <cell r="N240">
            <v>2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4100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</v>
          </cell>
          <cell r="AB240">
            <v>1700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21896</v>
          </cell>
          <cell r="G241">
            <v>0</v>
          </cell>
          <cell r="H241">
            <v>188</v>
          </cell>
          <cell r="I241">
            <v>548</v>
          </cell>
          <cell r="J241">
            <v>0</v>
          </cell>
          <cell r="K241">
            <v>0</v>
          </cell>
          <cell r="L241">
            <v>0</v>
          </cell>
          <cell r="M241">
            <v>2</v>
          </cell>
          <cell r="N241">
            <v>2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20000</v>
          </cell>
          <cell r="U241">
            <v>1896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</v>
          </cell>
          <cell r="AB241">
            <v>1700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35068</v>
          </cell>
          <cell r="G242">
            <v>0</v>
          </cell>
          <cell r="H242">
            <v>188</v>
          </cell>
          <cell r="I242">
            <v>548</v>
          </cell>
          <cell r="J242">
            <v>0</v>
          </cell>
          <cell r="K242">
            <v>0</v>
          </cell>
          <cell r="L242">
            <v>0</v>
          </cell>
          <cell r="M242">
            <v>2</v>
          </cell>
          <cell r="N242">
            <v>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20000</v>
          </cell>
          <cell r="U242">
            <v>15068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</v>
          </cell>
          <cell r="AB242">
            <v>1700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37368</v>
          </cell>
          <cell r="G243">
            <v>0</v>
          </cell>
          <cell r="H243">
            <v>188</v>
          </cell>
          <cell r="I243">
            <v>548</v>
          </cell>
          <cell r="J243">
            <v>0</v>
          </cell>
          <cell r="K243">
            <v>0</v>
          </cell>
          <cell r="L243">
            <v>0</v>
          </cell>
          <cell r="M243">
            <v>2</v>
          </cell>
          <cell r="N243">
            <v>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20000</v>
          </cell>
          <cell r="U243">
            <v>17368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</v>
          </cell>
          <cell r="AB243">
            <v>1700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68245</v>
          </cell>
          <cell r="G244">
            <v>0</v>
          </cell>
          <cell r="H244">
            <v>375</v>
          </cell>
          <cell r="I244">
            <v>341</v>
          </cell>
          <cell r="J244">
            <v>0</v>
          </cell>
          <cell r="K244">
            <v>0</v>
          </cell>
          <cell r="L244">
            <v>1</v>
          </cell>
          <cell r="M244">
            <v>1</v>
          </cell>
          <cell r="N244">
            <v>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20000</v>
          </cell>
          <cell r="U244">
            <v>48245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1700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61640</v>
          </cell>
          <cell r="G245">
            <v>0</v>
          </cell>
          <cell r="H245">
            <v>375</v>
          </cell>
          <cell r="I245">
            <v>341</v>
          </cell>
          <cell r="J245">
            <v>0</v>
          </cell>
          <cell r="K245">
            <v>0</v>
          </cell>
          <cell r="L245">
            <v>1</v>
          </cell>
          <cell r="M245">
            <v>1</v>
          </cell>
          <cell r="N245">
            <v>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20000</v>
          </cell>
          <cell r="U245">
            <v>41640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1700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66364</v>
          </cell>
          <cell r="G246">
            <v>0</v>
          </cell>
          <cell r="H246">
            <v>375</v>
          </cell>
          <cell r="I246">
            <v>341</v>
          </cell>
          <cell r="J246">
            <v>0</v>
          </cell>
          <cell r="K246">
            <v>0</v>
          </cell>
          <cell r="L246">
            <v>1</v>
          </cell>
          <cell r="M246">
            <v>1</v>
          </cell>
          <cell r="N246">
            <v>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20000</v>
          </cell>
          <cell r="U246">
            <v>46364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1700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62339</v>
          </cell>
          <cell r="G247">
            <v>0</v>
          </cell>
          <cell r="H247">
            <v>375</v>
          </cell>
          <cell r="I247">
            <v>341</v>
          </cell>
          <cell r="J247">
            <v>0</v>
          </cell>
          <cell r="K247">
            <v>0</v>
          </cell>
          <cell r="L247">
            <v>1</v>
          </cell>
          <cell r="M247">
            <v>1</v>
          </cell>
          <cell r="N247">
            <v>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20000</v>
          </cell>
          <cell r="U247">
            <v>42339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1700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34821</v>
          </cell>
          <cell r="G248">
            <v>0</v>
          </cell>
          <cell r="H248">
            <v>375</v>
          </cell>
          <cell r="I248">
            <v>341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20000</v>
          </cell>
          <cell r="U248">
            <v>14821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1700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6421</v>
          </cell>
          <cell r="G249">
            <v>0</v>
          </cell>
          <cell r="H249">
            <v>375</v>
          </cell>
          <cell r="I249">
            <v>341</v>
          </cell>
          <cell r="J249">
            <v>0</v>
          </cell>
          <cell r="K249">
            <v>0</v>
          </cell>
          <cell r="L249">
            <v>1</v>
          </cell>
          <cell r="M249">
            <v>1</v>
          </cell>
          <cell r="N249">
            <v>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6421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1700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13622</v>
          </cell>
          <cell r="G250">
            <v>0</v>
          </cell>
          <cell r="H250">
            <v>375</v>
          </cell>
          <cell r="I250">
            <v>341</v>
          </cell>
          <cell r="J250">
            <v>0</v>
          </cell>
          <cell r="K250">
            <v>0</v>
          </cell>
          <cell r="L250">
            <v>1</v>
          </cell>
          <cell r="M250">
            <v>1</v>
          </cell>
          <cell r="N250">
            <v>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13622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1700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3155</v>
          </cell>
          <cell r="G251">
            <v>0</v>
          </cell>
          <cell r="H251">
            <v>375</v>
          </cell>
          <cell r="I251">
            <v>341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2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3155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1700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7408</v>
          </cell>
          <cell r="G252">
            <v>0</v>
          </cell>
          <cell r="H252">
            <v>375</v>
          </cell>
          <cell r="I252">
            <v>341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2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7408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1700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39565</v>
          </cell>
          <cell r="G253">
            <v>0</v>
          </cell>
          <cell r="H253">
            <v>375</v>
          </cell>
          <cell r="I253">
            <v>341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2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20000</v>
          </cell>
          <cell r="U253">
            <v>19565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1700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63366</v>
          </cell>
          <cell r="G254">
            <v>0</v>
          </cell>
          <cell r="H254">
            <v>375</v>
          </cell>
          <cell r="I254">
            <v>341</v>
          </cell>
          <cell r="J254">
            <v>0</v>
          </cell>
          <cell r="K254">
            <v>0</v>
          </cell>
          <cell r="L254">
            <v>1</v>
          </cell>
          <cell r="M254">
            <v>1</v>
          </cell>
          <cell r="N254">
            <v>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20000</v>
          </cell>
          <cell r="U254">
            <v>43366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1700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67521</v>
          </cell>
          <cell r="G255">
            <v>0</v>
          </cell>
          <cell r="H255">
            <v>375</v>
          </cell>
          <cell r="I255">
            <v>341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2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20000</v>
          </cell>
          <cell r="U255">
            <v>47521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1700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TS  </v>
          </cell>
          <cell r="E256">
            <v>1</v>
          </cell>
          <cell r="F256">
            <v>17073</v>
          </cell>
          <cell r="G256">
            <v>0</v>
          </cell>
          <cell r="H256">
            <v>188</v>
          </cell>
          <cell r="I256">
            <v>274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17073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438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TS  </v>
          </cell>
          <cell r="E257">
            <v>1</v>
          </cell>
          <cell r="F257">
            <v>15421</v>
          </cell>
          <cell r="G257">
            <v>0</v>
          </cell>
          <cell r="H257">
            <v>188</v>
          </cell>
          <cell r="I257">
            <v>274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15421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</v>
          </cell>
          <cell r="AB257">
            <v>438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TS  </v>
          </cell>
          <cell r="E258">
            <v>1</v>
          </cell>
          <cell r="F258">
            <v>17073</v>
          </cell>
          <cell r="G258">
            <v>0</v>
          </cell>
          <cell r="H258">
            <v>188</v>
          </cell>
          <cell r="I258">
            <v>274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1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17073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</v>
          </cell>
          <cell r="AB258">
            <v>438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TS  </v>
          </cell>
          <cell r="E259">
            <v>1</v>
          </cell>
          <cell r="F259">
            <v>24540</v>
          </cell>
          <cell r="G259">
            <v>0</v>
          </cell>
          <cell r="H259">
            <v>188</v>
          </cell>
          <cell r="I259">
            <v>274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20000</v>
          </cell>
          <cell r="U259">
            <v>4540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</v>
          </cell>
          <cell r="AB259">
            <v>438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TS  </v>
          </cell>
          <cell r="E260">
            <v>1</v>
          </cell>
          <cell r="F260">
            <v>23263</v>
          </cell>
          <cell r="G260">
            <v>0</v>
          </cell>
          <cell r="H260">
            <v>188</v>
          </cell>
          <cell r="I260">
            <v>274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1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20000</v>
          </cell>
          <cell r="U260">
            <v>3263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1</v>
          </cell>
          <cell r="AB260">
            <v>438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TS  </v>
          </cell>
          <cell r="E261">
            <v>1</v>
          </cell>
          <cell r="F261">
            <v>18645</v>
          </cell>
          <cell r="G261">
            <v>0</v>
          </cell>
          <cell r="H261">
            <v>188</v>
          </cell>
          <cell r="I261">
            <v>274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18645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1</v>
          </cell>
          <cell r="AB261">
            <v>438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TS  </v>
          </cell>
          <cell r="E262">
            <v>1</v>
          </cell>
          <cell r="F262">
            <v>14083</v>
          </cell>
          <cell r="G262">
            <v>0</v>
          </cell>
          <cell r="H262">
            <v>188</v>
          </cell>
          <cell r="I262">
            <v>274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14083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</v>
          </cell>
          <cell r="AB262">
            <v>438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TS  </v>
          </cell>
          <cell r="E263">
            <v>1</v>
          </cell>
          <cell r="F263">
            <v>13896</v>
          </cell>
          <cell r="G263">
            <v>0</v>
          </cell>
          <cell r="H263">
            <v>188</v>
          </cell>
          <cell r="I263">
            <v>274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1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13896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</v>
          </cell>
          <cell r="AB263">
            <v>438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TS  </v>
          </cell>
          <cell r="E264">
            <v>1</v>
          </cell>
          <cell r="F264">
            <v>16250</v>
          </cell>
          <cell r="G264">
            <v>0</v>
          </cell>
          <cell r="H264">
            <v>188</v>
          </cell>
          <cell r="I264">
            <v>274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16250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</v>
          </cell>
          <cell r="AB264">
            <v>438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TS  </v>
          </cell>
          <cell r="E265">
            <v>1</v>
          </cell>
          <cell r="F265">
            <v>18703</v>
          </cell>
          <cell r="G265">
            <v>0</v>
          </cell>
          <cell r="H265">
            <v>188</v>
          </cell>
          <cell r="I265">
            <v>274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18703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</v>
          </cell>
          <cell r="AB265">
            <v>438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TS  </v>
          </cell>
          <cell r="E266">
            <v>1</v>
          </cell>
          <cell r="F266">
            <v>16347</v>
          </cell>
          <cell r="G266">
            <v>0</v>
          </cell>
          <cell r="H266">
            <v>188</v>
          </cell>
          <cell r="I266">
            <v>274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16347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438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TS  </v>
          </cell>
          <cell r="E267">
            <v>1</v>
          </cell>
          <cell r="F267">
            <v>16892</v>
          </cell>
          <cell r="G267">
            <v>0</v>
          </cell>
          <cell r="H267">
            <v>188</v>
          </cell>
          <cell r="I267">
            <v>274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16892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438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1</v>
          </cell>
          <cell r="F268">
            <v>10210</v>
          </cell>
          <cell r="G268">
            <v>0</v>
          </cell>
          <cell r="H268">
            <v>375</v>
          </cell>
          <cell r="I268">
            <v>274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10210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</v>
          </cell>
          <cell r="AA268">
            <v>0</v>
          </cell>
          <cell r="AB268">
            <v>438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1</v>
          </cell>
          <cell r="F269">
            <v>9222</v>
          </cell>
          <cell r="G269">
            <v>0</v>
          </cell>
          <cell r="H269">
            <v>375</v>
          </cell>
          <cell r="I269">
            <v>274</v>
          </cell>
          <cell r="J269">
            <v>0</v>
          </cell>
          <cell r="K269">
            <v>0</v>
          </cell>
          <cell r="L269">
            <v>0</v>
          </cell>
          <cell r="M269">
            <v>1</v>
          </cell>
          <cell r="N269">
            <v>1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9222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</v>
          </cell>
          <cell r="AA269">
            <v>0</v>
          </cell>
          <cell r="AB269">
            <v>438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1</v>
          </cell>
          <cell r="F270">
            <v>10210</v>
          </cell>
          <cell r="G270">
            <v>0</v>
          </cell>
          <cell r="H270">
            <v>375</v>
          </cell>
          <cell r="I270">
            <v>274</v>
          </cell>
          <cell r="J270">
            <v>0</v>
          </cell>
          <cell r="K270">
            <v>0</v>
          </cell>
          <cell r="L270">
            <v>0</v>
          </cell>
          <cell r="M270">
            <v>1</v>
          </cell>
          <cell r="N270">
            <v>1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10210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</v>
          </cell>
          <cell r="AA270">
            <v>0</v>
          </cell>
          <cell r="AB270">
            <v>438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1</v>
          </cell>
          <cell r="F271">
            <v>14676</v>
          </cell>
          <cell r="G271">
            <v>0</v>
          </cell>
          <cell r="H271">
            <v>375</v>
          </cell>
          <cell r="I271">
            <v>274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1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14676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</v>
          </cell>
          <cell r="AA271">
            <v>0</v>
          </cell>
          <cell r="AB271">
            <v>438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1</v>
          </cell>
          <cell r="F272">
            <v>13912</v>
          </cell>
          <cell r="G272">
            <v>0</v>
          </cell>
          <cell r="H272">
            <v>375</v>
          </cell>
          <cell r="I272">
            <v>274</v>
          </cell>
          <cell r="J272">
            <v>0</v>
          </cell>
          <cell r="K272">
            <v>0</v>
          </cell>
          <cell r="L272">
            <v>0</v>
          </cell>
          <cell r="M272">
            <v>1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13912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</v>
          </cell>
          <cell r="AA272">
            <v>0</v>
          </cell>
          <cell r="AB272">
            <v>438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1</v>
          </cell>
          <cell r="F273">
            <v>11150</v>
          </cell>
          <cell r="G273">
            <v>0</v>
          </cell>
          <cell r="H273">
            <v>375</v>
          </cell>
          <cell r="I273">
            <v>274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11150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</v>
          </cell>
          <cell r="AA273">
            <v>0</v>
          </cell>
          <cell r="AB273">
            <v>438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1</v>
          </cell>
          <cell r="F274">
            <v>8422</v>
          </cell>
          <cell r="G274">
            <v>0</v>
          </cell>
          <cell r="H274">
            <v>375</v>
          </cell>
          <cell r="I274">
            <v>274</v>
          </cell>
          <cell r="J274">
            <v>0</v>
          </cell>
          <cell r="K274">
            <v>0</v>
          </cell>
          <cell r="L274">
            <v>0</v>
          </cell>
          <cell r="M274">
            <v>1</v>
          </cell>
          <cell r="N274">
            <v>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8422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</v>
          </cell>
          <cell r="AA274">
            <v>0</v>
          </cell>
          <cell r="AB274">
            <v>438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1</v>
          </cell>
          <cell r="F275">
            <v>8310</v>
          </cell>
          <cell r="G275">
            <v>0</v>
          </cell>
          <cell r="H275">
            <v>375</v>
          </cell>
          <cell r="I275">
            <v>274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8310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</v>
          </cell>
          <cell r="AA275">
            <v>0</v>
          </cell>
          <cell r="AB275">
            <v>438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1</v>
          </cell>
          <cell r="F276">
            <v>9718</v>
          </cell>
          <cell r="G276">
            <v>0</v>
          </cell>
          <cell r="H276">
            <v>375</v>
          </cell>
          <cell r="I276">
            <v>274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9718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</v>
          </cell>
          <cell r="AA276">
            <v>0</v>
          </cell>
          <cell r="AB276">
            <v>438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1</v>
          </cell>
          <cell r="F277">
            <v>11185</v>
          </cell>
          <cell r="G277">
            <v>0</v>
          </cell>
          <cell r="H277">
            <v>375</v>
          </cell>
          <cell r="I277">
            <v>274</v>
          </cell>
          <cell r="J277">
            <v>0</v>
          </cell>
          <cell r="K277">
            <v>0</v>
          </cell>
          <cell r="L277">
            <v>0</v>
          </cell>
          <cell r="M277">
            <v>1</v>
          </cell>
          <cell r="N277">
            <v>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11185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</v>
          </cell>
          <cell r="AA277">
            <v>0</v>
          </cell>
          <cell r="AB277">
            <v>438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1</v>
          </cell>
          <cell r="F278">
            <v>9776</v>
          </cell>
          <cell r="G278">
            <v>0</v>
          </cell>
          <cell r="H278">
            <v>375</v>
          </cell>
          <cell r="I278">
            <v>274</v>
          </cell>
          <cell r="J278">
            <v>0</v>
          </cell>
          <cell r="K278">
            <v>0</v>
          </cell>
          <cell r="L278">
            <v>0</v>
          </cell>
          <cell r="M278">
            <v>1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9776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</v>
          </cell>
          <cell r="AA278">
            <v>0</v>
          </cell>
          <cell r="AB278">
            <v>438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1</v>
          </cell>
          <cell r="F279">
            <v>10102</v>
          </cell>
          <cell r="G279">
            <v>0</v>
          </cell>
          <cell r="H279">
            <v>375</v>
          </cell>
          <cell r="I279">
            <v>274</v>
          </cell>
          <cell r="J279">
            <v>0</v>
          </cell>
          <cell r="K279">
            <v>0</v>
          </cell>
          <cell r="L279">
            <v>0</v>
          </cell>
          <cell r="M279">
            <v>1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10102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</v>
          </cell>
          <cell r="AA279">
            <v>0</v>
          </cell>
          <cell r="AB279">
            <v>438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  </v>
          </cell>
          <cell r="E280">
            <v>1</v>
          </cell>
          <cell r="F280">
            <v>10258</v>
          </cell>
          <cell r="G280">
            <v>0</v>
          </cell>
          <cell r="H280">
            <v>375</v>
          </cell>
          <cell r="I280">
            <v>274</v>
          </cell>
          <cell r="J280">
            <v>0</v>
          </cell>
          <cell r="K280">
            <v>0</v>
          </cell>
          <cell r="L280">
            <v>0</v>
          </cell>
          <cell r="M280">
            <v>1</v>
          </cell>
          <cell r="N280">
            <v>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10258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</v>
          </cell>
          <cell r="AA280">
            <v>0</v>
          </cell>
          <cell r="AB280">
            <v>329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  </v>
          </cell>
          <cell r="E281">
            <v>1</v>
          </cell>
          <cell r="F281">
            <v>9266</v>
          </cell>
          <cell r="G281">
            <v>0</v>
          </cell>
          <cell r="H281">
            <v>375</v>
          </cell>
          <cell r="I281">
            <v>274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9266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</v>
          </cell>
          <cell r="AA281">
            <v>0</v>
          </cell>
          <cell r="AB281">
            <v>329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  </v>
          </cell>
          <cell r="E282">
            <v>1</v>
          </cell>
          <cell r="F282">
            <v>10258</v>
          </cell>
          <cell r="G282">
            <v>0</v>
          </cell>
          <cell r="H282">
            <v>375</v>
          </cell>
          <cell r="I282">
            <v>274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10258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</v>
          </cell>
          <cell r="AA282">
            <v>0</v>
          </cell>
          <cell r="AB282">
            <v>329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  </v>
          </cell>
          <cell r="E283">
            <v>1</v>
          </cell>
          <cell r="F283">
            <v>9927</v>
          </cell>
          <cell r="G283">
            <v>0</v>
          </cell>
          <cell r="H283">
            <v>375</v>
          </cell>
          <cell r="I283">
            <v>274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9927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</v>
          </cell>
          <cell r="AA283">
            <v>0</v>
          </cell>
          <cell r="AB283">
            <v>329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  </v>
          </cell>
          <cell r="E284">
            <v>1</v>
          </cell>
          <cell r="F284">
            <v>10245</v>
          </cell>
          <cell r="G284">
            <v>0</v>
          </cell>
          <cell r="H284">
            <v>375</v>
          </cell>
          <cell r="I284">
            <v>274</v>
          </cell>
          <cell r="J284">
            <v>0</v>
          </cell>
          <cell r="K284">
            <v>0</v>
          </cell>
          <cell r="L284">
            <v>0</v>
          </cell>
          <cell r="M284">
            <v>1</v>
          </cell>
          <cell r="N284">
            <v>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10245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</v>
          </cell>
          <cell r="AA284">
            <v>0</v>
          </cell>
          <cell r="AB284">
            <v>329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  </v>
          </cell>
          <cell r="E285">
            <v>1</v>
          </cell>
          <cell r="F285">
            <v>9914</v>
          </cell>
          <cell r="G285">
            <v>0</v>
          </cell>
          <cell r="H285">
            <v>375</v>
          </cell>
          <cell r="I285">
            <v>274</v>
          </cell>
          <cell r="J285">
            <v>0</v>
          </cell>
          <cell r="K285">
            <v>0</v>
          </cell>
          <cell r="L285">
            <v>0</v>
          </cell>
          <cell r="M285">
            <v>1</v>
          </cell>
          <cell r="N285">
            <v>1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9914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</v>
          </cell>
          <cell r="AA285">
            <v>0</v>
          </cell>
          <cell r="AB285">
            <v>329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  </v>
          </cell>
          <cell r="E286">
            <v>1</v>
          </cell>
          <cell r="F286">
            <v>10245</v>
          </cell>
          <cell r="G286">
            <v>0</v>
          </cell>
          <cell r="H286">
            <v>375</v>
          </cell>
          <cell r="I286">
            <v>274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10245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</v>
          </cell>
          <cell r="AA286">
            <v>0</v>
          </cell>
          <cell r="AB286">
            <v>329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  </v>
          </cell>
          <cell r="E287">
            <v>1</v>
          </cell>
          <cell r="F287">
            <v>10245</v>
          </cell>
          <cell r="G287">
            <v>0</v>
          </cell>
          <cell r="H287">
            <v>375</v>
          </cell>
          <cell r="I287">
            <v>274</v>
          </cell>
          <cell r="J287">
            <v>0</v>
          </cell>
          <cell r="K287">
            <v>0</v>
          </cell>
          <cell r="L287">
            <v>0</v>
          </cell>
          <cell r="M287">
            <v>1</v>
          </cell>
          <cell r="N287">
            <v>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10245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</v>
          </cell>
          <cell r="AA287">
            <v>0</v>
          </cell>
          <cell r="AB287">
            <v>329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  </v>
          </cell>
          <cell r="E288">
            <v>1</v>
          </cell>
          <cell r="F288">
            <v>9914</v>
          </cell>
          <cell r="G288">
            <v>0</v>
          </cell>
          <cell r="H288">
            <v>375</v>
          </cell>
          <cell r="I288">
            <v>274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9914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</v>
          </cell>
          <cell r="AA288">
            <v>0</v>
          </cell>
          <cell r="AB288">
            <v>329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  </v>
          </cell>
          <cell r="E289">
            <v>1</v>
          </cell>
          <cell r="F289">
            <v>20742</v>
          </cell>
          <cell r="G289">
            <v>0</v>
          </cell>
          <cell r="H289">
            <v>375</v>
          </cell>
          <cell r="I289">
            <v>274</v>
          </cell>
          <cell r="J289">
            <v>0</v>
          </cell>
          <cell r="K289">
            <v>0</v>
          </cell>
          <cell r="L289">
            <v>0</v>
          </cell>
          <cell r="M289">
            <v>1</v>
          </cell>
          <cell r="N289">
            <v>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20000</v>
          </cell>
          <cell r="U289">
            <v>742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</v>
          </cell>
          <cell r="AA289">
            <v>0</v>
          </cell>
          <cell r="AB289">
            <v>329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  </v>
          </cell>
          <cell r="E290">
            <v>1</v>
          </cell>
          <cell r="F290">
            <v>9355</v>
          </cell>
          <cell r="G290">
            <v>0</v>
          </cell>
          <cell r="H290">
            <v>375</v>
          </cell>
          <cell r="I290">
            <v>274</v>
          </cell>
          <cell r="J290">
            <v>0</v>
          </cell>
          <cell r="K290">
            <v>0</v>
          </cell>
          <cell r="L290">
            <v>0</v>
          </cell>
          <cell r="M290">
            <v>1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9355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</v>
          </cell>
          <cell r="AA290">
            <v>0</v>
          </cell>
          <cell r="AB290">
            <v>329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  </v>
          </cell>
          <cell r="E291">
            <v>1</v>
          </cell>
          <cell r="F291">
            <v>10150</v>
          </cell>
          <cell r="G291">
            <v>0</v>
          </cell>
          <cell r="H291">
            <v>375</v>
          </cell>
          <cell r="I291">
            <v>274</v>
          </cell>
          <cell r="J291">
            <v>0</v>
          </cell>
          <cell r="K291">
            <v>0</v>
          </cell>
          <cell r="L291">
            <v>0</v>
          </cell>
          <cell r="M291">
            <v>1</v>
          </cell>
          <cell r="N291">
            <v>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10150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</v>
          </cell>
          <cell r="AA291">
            <v>0</v>
          </cell>
          <cell r="AB291">
            <v>329</v>
          </cell>
        </row>
        <row r="292">
          <cell r="A292" t="str">
            <v>Winter</v>
          </cell>
          <cell r="B292">
            <v>1</v>
          </cell>
          <cell r="C292" t="str">
            <v>UT</v>
          </cell>
          <cell r="D292" t="str">
            <v>P</v>
          </cell>
          <cell r="E292">
            <v>1</v>
          </cell>
          <cell r="F292">
            <v>149661</v>
          </cell>
          <cell r="G292">
            <v>0</v>
          </cell>
          <cell r="H292">
            <v>375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20000</v>
          </cell>
          <cell r="U292">
            <v>80000</v>
          </cell>
          <cell r="V292">
            <v>49661</v>
          </cell>
          <cell r="W292">
            <v>0</v>
          </cell>
          <cell r="X292">
            <v>0</v>
          </cell>
          <cell r="Y292">
            <v>0</v>
          </cell>
          <cell r="Z292">
            <v>1</v>
          </cell>
          <cell r="AA292">
            <v>0</v>
          </cell>
          <cell r="AB292">
            <v>9841</v>
          </cell>
        </row>
        <row r="293">
          <cell r="A293" t="str">
            <v>Winter</v>
          </cell>
          <cell r="B293">
            <v>2</v>
          </cell>
          <cell r="C293" t="str">
            <v>UT</v>
          </cell>
          <cell r="D293" t="str">
            <v>P</v>
          </cell>
          <cell r="E293">
            <v>1</v>
          </cell>
          <cell r="F293">
            <v>149661</v>
          </cell>
          <cell r="G293">
            <v>0</v>
          </cell>
          <cell r="H293">
            <v>375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20000</v>
          </cell>
          <cell r="U293">
            <v>80000</v>
          </cell>
          <cell r="V293">
            <v>49661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9841</v>
          </cell>
        </row>
        <row r="294">
          <cell r="A294" t="str">
            <v>Winter</v>
          </cell>
          <cell r="B294">
            <v>3</v>
          </cell>
          <cell r="C294" t="str">
            <v>UT</v>
          </cell>
          <cell r="D294" t="str">
            <v>P</v>
          </cell>
          <cell r="E294">
            <v>1</v>
          </cell>
          <cell r="F294">
            <v>149661</v>
          </cell>
          <cell r="G294">
            <v>0</v>
          </cell>
          <cell r="H294">
            <v>375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20000</v>
          </cell>
          <cell r="U294">
            <v>80000</v>
          </cell>
          <cell r="V294">
            <v>49661</v>
          </cell>
          <cell r="W294">
            <v>0</v>
          </cell>
          <cell r="X294">
            <v>0</v>
          </cell>
          <cell r="Y294">
            <v>0</v>
          </cell>
          <cell r="Z294">
            <v>1</v>
          </cell>
          <cell r="AA294">
            <v>0</v>
          </cell>
          <cell r="AB294">
            <v>9841</v>
          </cell>
        </row>
        <row r="295">
          <cell r="A295" t="str">
            <v>Summer</v>
          </cell>
          <cell r="B295">
            <v>4</v>
          </cell>
          <cell r="C295" t="str">
            <v>UT</v>
          </cell>
          <cell r="D295" t="str">
            <v>P</v>
          </cell>
          <cell r="E295">
            <v>1</v>
          </cell>
          <cell r="F295">
            <v>149661</v>
          </cell>
          <cell r="G295">
            <v>0</v>
          </cell>
          <cell r="H295">
            <v>375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20000</v>
          </cell>
          <cell r="U295">
            <v>80000</v>
          </cell>
          <cell r="V295">
            <v>49661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9841</v>
          </cell>
        </row>
        <row r="296">
          <cell r="A296" t="str">
            <v>Summer</v>
          </cell>
          <cell r="B296">
            <v>5</v>
          </cell>
          <cell r="C296" t="str">
            <v>UT</v>
          </cell>
          <cell r="D296" t="str">
            <v>P</v>
          </cell>
          <cell r="E296">
            <v>1</v>
          </cell>
          <cell r="F296">
            <v>149661</v>
          </cell>
          <cell r="G296">
            <v>0</v>
          </cell>
          <cell r="H296">
            <v>375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20000</v>
          </cell>
          <cell r="U296">
            <v>80000</v>
          </cell>
          <cell r="V296">
            <v>49661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9841</v>
          </cell>
        </row>
        <row r="297">
          <cell r="A297" t="str">
            <v>Summer</v>
          </cell>
          <cell r="B297">
            <v>6</v>
          </cell>
          <cell r="C297" t="str">
            <v>UT</v>
          </cell>
          <cell r="D297" t="str">
            <v>P</v>
          </cell>
          <cell r="E297">
            <v>1</v>
          </cell>
          <cell r="F297">
            <v>149661</v>
          </cell>
          <cell r="G297">
            <v>0</v>
          </cell>
          <cell r="H297">
            <v>375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20000</v>
          </cell>
          <cell r="U297">
            <v>80000</v>
          </cell>
          <cell r="V297">
            <v>49661</v>
          </cell>
          <cell r="W297">
            <v>0</v>
          </cell>
          <cell r="X297">
            <v>0</v>
          </cell>
          <cell r="Y297">
            <v>0</v>
          </cell>
          <cell r="Z297">
            <v>1</v>
          </cell>
          <cell r="AA297">
            <v>0</v>
          </cell>
          <cell r="AB297">
            <v>9841</v>
          </cell>
        </row>
        <row r="298">
          <cell r="A298" t="str">
            <v>Summer</v>
          </cell>
          <cell r="B298">
            <v>7</v>
          </cell>
          <cell r="C298" t="str">
            <v>UT</v>
          </cell>
          <cell r="D298" t="str">
            <v>P</v>
          </cell>
          <cell r="E298">
            <v>1</v>
          </cell>
          <cell r="F298">
            <v>133105</v>
          </cell>
          <cell r="G298">
            <v>0</v>
          </cell>
          <cell r="H298">
            <v>375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20000</v>
          </cell>
          <cell r="U298">
            <v>80000</v>
          </cell>
          <cell r="V298">
            <v>33105</v>
          </cell>
          <cell r="W298">
            <v>0</v>
          </cell>
          <cell r="X298">
            <v>0</v>
          </cell>
          <cell r="Y298">
            <v>0</v>
          </cell>
          <cell r="Z298">
            <v>1</v>
          </cell>
          <cell r="AA298">
            <v>0</v>
          </cell>
          <cell r="AB298">
            <v>8752</v>
          </cell>
        </row>
        <row r="299">
          <cell r="A299" t="str">
            <v>Summer</v>
          </cell>
          <cell r="B299">
            <v>8</v>
          </cell>
          <cell r="C299" t="str">
            <v>UT</v>
          </cell>
          <cell r="D299" t="str">
            <v>P</v>
          </cell>
          <cell r="E299">
            <v>1</v>
          </cell>
          <cell r="F299">
            <v>133105</v>
          </cell>
          <cell r="G299">
            <v>0</v>
          </cell>
          <cell r="H299">
            <v>375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20000</v>
          </cell>
          <cell r="U299">
            <v>80000</v>
          </cell>
          <cell r="V299">
            <v>33105</v>
          </cell>
          <cell r="W299">
            <v>0</v>
          </cell>
          <cell r="X299">
            <v>0</v>
          </cell>
          <cell r="Y299">
            <v>0</v>
          </cell>
          <cell r="Z299">
            <v>1</v>
          </cell>
          <cell r="AA299">
            <v>0</v>
          </cell>
          <cell r="AB299">
            <v>8752</v>
          </cell>
        </row>
        <row r="300">
          <cell r="A300" t="str">
            <v>Summer</v>
          </cell>
          <cell r="B300">
            <v>9</v>
          </cell>
          <cell r="C300" t="str">
            <v>UT</v>
          </cell>
          <cell r="D300" t="str">
            <v>P</v>
          </cell>
          <cell r="E300">
            <v>1</v>
          </cell>
          <cell r="F300">
            <v>133105</v>
          </cell>
          <cell r="G300">
            <v>0</v>
          </cell>
          <cell r="H300">
            <v>375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20000</v>
          </cell>
          <cell r="U300">
            <v>80000</v>
          </cell>
          <cell r="V300">
            <v>33105</v>
          </cell>
          <cell r="W300">
            <v>0</v>
          </cell>
          <cell r="X300">
            <v>0</v>
          </cell>
          <cell r="Y300">
            <v>0</v>
          </cell>
          <cell r="Z300">
            <v>1</v>
          </cell>
          <cell r="AA300">
            <v>0</v>
          </cell>
          <cell r="AB300">
            <v>8752</v>
          </cell>
        </row>
        <row r="301">
          <cell r="A301" t="str">
            <v>Summer</v>
          </cell>
          <cell r="B301">
            <v>10</v>
          </cell>
          <cell r="C301" t="str">
            <v>UT</v>
          </cell>
          <cell r="D301" t="str">
            <v>P</v>
          </cell>
          <cell r="E301">
            <v>1</v>
          </cell>
          <cell r="F301">
            <v>133105</v>
          </cell>
          <cell r="G301">
            <v>0</v>
          </cell>
          <cell r="H301">
            <v>375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20000</v>
          </cell>
          <cell r="U301">
            <v>80000</v>
          </cell>
          <cell r="V301">
            <v>33105</v>
          </cell>
          <cell r="W301">
            <v>0</v>
          </cell>
          <cell r="X301">
            <v>0</v>
          </cell>
          <cell r="Y301">
            <v>0</v>
          </cell>
          <cell r="Z301">
            <v>1</v>
          </cell>
          <cell r="AA301">
            <v>0</v>
          </cell>
          <cell r="AB301">
            <v>8752</v>
          </cell>
        </row>
        <row r="302">
          <cell r="A302" t="str">
            <v>Winter</v>
          </cell>
          <cell r="B302">
            <v>11</v>
          </cell>
          <cell r="C302" t="str">
            <v>UT</v>
          </cell>
          <cell r="D302" t="str">
            <v>P</v>
          </cell>
          <cell r="E302">
            <v>1</v>
          </cell>
          <cell r="F302">
            <v>133105</v>
          </cell>
          <cell r="G302">
            <v>0</v>
          </cell>
          <cell r="H302">
            <v>375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20000</v>
          </cell>
          <cell r="U302">
            <v>80000</v>
          </cell>
          <cell r="V302">
            <v>33105</v>
          </cell>
          <cell r="W302">
            <v>0</v>
          </cell>
          <cell r="X302">
            <v>0</v>
          </cell>
          <cell r="Y302">
            <v>0</v>
          </cell>
          <cell r="Z302">
            <v>1</v>
          </cell>
          <cell r="AA302">
            <v>0</v>
          </cell>
          <cell r="AB302">
            <v>8752</v>
          </cell>
        </row>
        <row r="303">
          <cell r="A303" t="str">
            <v>Winter</v>
          </cell>
          <cell r="B303">
            <v>12</v>
          </cell>
          <cell r="C303" t="str">
            <v>UT</v>
          </cell>
          <cell r="D303" t="str">
            <v>P</v>
          </cell>
          <cell r="E303">
            <v>1</v>
          </cell>
          <cell r="F303">
            <v>133105</v>
          </cell>
          <cell r="G303">
            <v>0</v>
          </cell>
          <cell r="H303">
            <v>375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20000</v>
          </cell>
          <cell r="U303">
            <v>80000</v>
          </cell>
          <cell r="V303">
            <v>33105</v>
          </cell>
          <cell r="W303">
            <v>0</v>
          </cell>
          <cell r="X303">
            <v>0</v>
          </cell>
          <cell r="Y303">
            <v>0</v>
          </cell>
          <cell r="Z303">
            <v>1</v>
          </cell>
          <cell r="AA303">
            <v>0</v>
          </cell>
          <cell r="AB303">
            <v>8752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43</v>
          </cell>
          <cell r="F304">
            <v>37711</v>
          </cell>
          <cell r="G304">
            <v>0</v>
          </cell>
          <cell r="H304">
            <v>0</v>
          </cell>
          <cell r="I304">
            <v>4069</v>
          </cell>
          <cell r="J304">
            <v>2</v>
          </cell>
          <cell r="K304">
            <v>11</v>
          </cell>
          <cell r="L304">
            <v>35</v>
          </cell>
          <cell r="M304">
            <v>1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3407</v>
          </cell>
          <cell r="U304">
            <v>18657</v>
          </cell>
          <cell r="V304">
            <v>15647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43</v>
          </cell>
          <cell r="F305">
            <v>36801</v>
          </cell>
          <cell r="G305">
            <v>0</v>
          </cell>
          <cell r="H305">
            <v>0</v>
          </cell>
          <cell r="I305">
            <v>4069</v>
          </cell>
          <cell r="J305">
            <v>2</v>
          </cell>
          <cell r="K305">
            <v>11</v>
          </cell>
          <cell r="L305">
            <v>35</v>
          </cell>
          <cell r="M305">
            <v>1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3404</v>
          </cell>
          <cell r="U305">
            <v>18336</v>
          </cell>
          <cell r="V305">
            <v>15061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43</v>
          </cell>
          <cell r="F306">
            <v>28612</v>
          </cell>
          <cell r="G306">
            <v>0</v>
          </cell>
          <cell r="H306">
            <v>0</v>
          </cell>
          <cell r="I306">
            <v>4069</v>
          </cell>
          <cell r="J306">
            <v>2</v>
          </cell>
          <cell r="K306">
            <v>11</v>
          </cell>
          <cell r="L306">
            <v>35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3353</v>
          </cell>
          <cell r="U306">
            <v>15186</v>
          </cell>
          <cell r="V306">
            <v>10073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43</v>
          </cell>
          <cell r="F307">
            <v>24776</v>
          </cell>
          <cell r="G307">
            <v>0</v>
          </cell>
          <cell r="H307">
            <v>0</v>
          </cell>
          <cell r="I307">
            <v>4069</v>
          </cell>
          <cell r="J307">
            <v>2</v>
          </cell>
          <cell r="K307">
            <v>11</v>
          </cell>
          <cell r="L307">
            <v>35</v>
          </cell>
          <cell r="M307">
            <v>1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3310</v>
          </cell>
          <cell r="U307">
            <v>13551</v>
          </cell>
          <cell r="V307">
            <v>7915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43</v>
          </cell>
          <cell r="F308">
            <v>18243</v>
          </cell>
          <cell r="G308">
            <v>0</v>
          </cell>
          <cell r="H308">
            <v>0</v>
          </cell>
          <cell r="I308">
            <v>4069</v>
          </cell>
          <cell r="J308">
            <v>2</v>
          </cell>
          <cell r="K308">
            <v>11</v>
          </cell>
          <cell r="L308">
            <v>35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3184</v>
          </cell>
          <cell r="U308">
            <v>10550</v>
          </cell>
          <cell r="V308">
            <v>4509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43</v>
          </cell>
          <cell r="F309">
            <v>14718</v>
          </cell>
          <cell r="G309">
            <v>0</v>
          </cell>
          <cell r="H309">
            <v>0</v>
          </cell>
          <cell r="I309">
            <v>4069</v>
          </cell>
          <cell r="J309">
            <v>2</v>
          </cell>
          <cell r="K309">
            <v>11</v>
          </cell>
          <cell r="L309">
            <v>35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3073</v>
          </cell>
          <cell r="U309">
            <v>8829</v>
          </cell>
          <cell r="V309">
            <v>2816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43</v>
          </cell>
          <cell r="F310">
            <v>10927</v>
          </cell>
          <cell r="G310">
            <v>0</v>
          </cell>
          <cell r="H310">
            <v>0</v>
          </cell>
          <cell r="I310">
            <v>4069</v>
          </cell>
          <cell r="J310">
            <v>2</v>
          </cell>
          <cell r="K310">
            <v>11</v>
          </cell>
          <cell r="L310">
            <v>35</v>
          </cell>
          <cell r="M310">
            <v>1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2903</v>
          </cell>
          <cell r="U310">
            <v>6913</v>
          </cell>
          <cell r="V310">
            <v>1111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43</v>
          </cell>
          <cell r="F311">
            <v>8958</v>
          </cell>
          <cell r="G311">
            <v>0</v>
          </cell>
          <cell r="H311">
            <v>0</v>
          </cell>
          <cell r="I311">
            <v>4069</v>
          </cell>
          <cell r="J311">
            <v>2</v>
          </cell>
          <cell r="K311">
            <v>11</v>
          </cell>
          <cell r="L311">
            <v>35</v>
          </cell>
          <cell r="M311">
            <v>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2789</v>
          </cell>
          <cell r="U311">
            <v>5894</v>
          </cell>
          <cell r="V311">
            <v>275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43</v>
          </cell>
          <cell r="F312">
            <v>13506</v>
          </cell>
          <cell r="G312">
            <v>0</v>
          </cell>
          <cell r="H312">
            <v>0</v>
          </cell>
          <cell r="I312">
            <v>4069</v>
          </cell>
          <cell r="J312">
            <v>2</v>
          </cell>
          <cell r="K312">
            <v>11</v>
          </cell>
          <cell r="L312">
            <v>35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3025</v>
          </cell>
          <cell r="U312">
            <v>8223</v>
          </cell>
          <cell r="V312">
            <v>2258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43</v>
          </cell>
          <cell r="F313">
            <v>18864</v>
          </cell>
          <cell r="G313">
            <v>0</v>
          </cell>
          <cell r="H313">
            <v>0</v>
          </cell>
          <cell r="I313">
            <v>4069</v>
          </cell>
          <cell r="J313">
            <v>2</v>
          </cell>
          <cell r="K313">
            <v>11</v>
          </cell>
          <cell r="L313">
            <v>35</v>
          </cell>
          <cell r="M313">
            <v>1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3200</v>
          </cell>
          <cell r="U313">
            <v>10846</v>
          </cell>
          <cell r="V313">
            <v>4818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43</v>
          </cell>
          <cell r="F314">
            <v>25677</v>
          </cell>
          <cell r="G314">
            <v>0</v>
          </cell>
          <cell r="H314">
            <v>0</v>
          </cell>
          <cell r="I314">
            <v>4069</v>
          </cell>
          <cell r="J314">
            <v>2</v>
          </cell>
          <cell r="K314">
            <v>11</v>
          </cell>
          <cell r="L314">
            <v>35</v>
          </cell>
          <cell r="M314">
            <v>1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3322</v>
          </cell>
          <cell r="U314">
            <v>13944</v>
          </cell>
          <cell r="V314">
            <v>8411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43</v>
          </cell>
          <cell r="F315">
            <v>33859</v>
          </cell>
          <cell r="G315">
            <v>0</v>
          </cell>
          <cell r="H315">
            <v>0</v>
          </cell>
          <cell r="I315">
            <v>4069</v>
          </cell>
          <cell r="J315">
            <v>2</v>
          </cell>
          <cell r="K315">
            <v>11</v>
          </cell>
          <cell r="L315">
            <v>35</v>
          </cell>
          <cell r="M315">
            <v>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3390</v>
          </cell>
          <cell r="U315">
            <v>17259</v>
          </cell>
          <cell r="V315">
            <v>13210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IS  </v>
          </cell>
          <cell r="E316">
            <v>1</v>
          </cell>
          <cell r="F316">
            <v>169</v>
          </cell>
          <cell r="G316">
            <v>0</v>
          </cell>
          <cell r="H316">
            <v>0</v>
          </cell>
          <cell r="I316">
            <v>555</v>
          </cell>
          <cell r="J316">
            <v>0</v>
          </cell>
          <cell r="K316">
            <v>0</v>
          </cell>
          <cell r="L316">
            <v>0</v>
          </cell>
          <cell r="M316">
            <v>1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169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IS  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555</v>
          </cell>
          <cell r="J317">
            <v>0</v>
          </cell>
          <cell r="K317">
            <v>0</v>
          </cell>
          <cell r="L317">
            <v>0</v>
          </cell>
          <cell r="M317">
            <v>1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1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IS  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555</v>
          </cell>
          <cell r="J318">
            <v>0</v>
          </cell>
          <cell r="K318">
            <v>0</v>
          </cell>
          <cell r="L318">
            <v>0</v>
          </cell>
          <cell r="M318">
            <v>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IS  </v>
          </cell>
          <cell r="E319">
            <v>1</v>
          </cell>
          <cell r="F319">
            <v>266</v>
          </cell>
          <cell r="G319">
            <v>0</v>
          </cell>
          <cell r="H319">
            <v>0</v>
          </cell>
          <cell r="I319">
            <v>555</v>
          </cell>
          <cell r="J319">
            <v>0</v>
          </cell>
          <cell r="K319">
            <v>0</v>
          </cell>
          <cell r="L319">
            <v>0</v>
          </cell>
          <cell r="M319">
            <v>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266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IS  </v>
          </cell>
          <cell r="E320">
            <v>1</v>
          </cell>
          <cell r="F320">
            <v>2145</v>
          </cell>
          <cell r="G320">
            <v>0</v>
          </cell>
          <cell r="H320">
            <v>0</v>
          </cell>
          <cell r="I320">
            <v>555</v>
          </cell>
          <cell r="J320">
            <v>0</v>
          </cell>
          <cell r="K320">
            <v>0</v>
          </cell>
          <cell r="L320">
            <v>0</v>
          </cell>
          <cell r="M320">
            <v>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2145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IS  </v>
          </cell>
          <cell r="E321">
            <v>1</v>
          </cell>
          <cell r="F321">
            <v>3083</v>
          </cell>
          <cell r="G321">
            <v>0</v>
          </cell>
          <cell r="H321">
            <v>0</v>
          </cell>
          <cell r="I321">
            <v>555</v>
          </cell>
          <cell r="J321">
            <v>0</v>
          </cell>
          <cell r="K321">
            <v>0</v>
          </cell>
          <cell r="L321">
            <v>0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3083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IS  </v>
          </cell>
          <cell r="E322">
            <v>1</v>
          </cell>
          <cell r="F322">
            <v>4699</v>
          </cell>
          <cell r="G322">
            <v>0</v>
          </cell>
          <cell r="H322">
            <v>0</v>
          </cell>
          <cell r="I322">
            <v>555</v>
          </cell>
          <cell r="J322">
            <v>0</v>
          </cell>
          <cell r="K322">
            <v>0</v>
          </cell>
          <cell r="L322">
            <v>0</v>
          </cell>
          <cell r="M322">
            <v>1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4699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IS  </v>
          </cell>
          <cell r="E323">
            <v>1</v>
          </cell>
          <cell r="F323">
            <v>3757</v>
          </cell>
          <cell r="G323">
            <v>0</v>
          </cell>
          <cell r="H323">
            <v>0</v>
          </cell>
          <cell r="I323">
            <v>555</v>
          </cell>
          <cell r="J323">
            <v>0</v>
          </cell>
          <cell r="K323">
            <v>0</v>
          </cell>
          <cell r="L323">
            <v>0</v>
          </cell>
          <cell r="M323">
            <v>1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3757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IS  </v>
          </cell>
          <cell r="E324">
            <v>1</v>
          </cell>
          <cell r="F324">
            <v>4732</v>
          </cell>
          <cell r="G324">
            <v>0</v>
          </cell>
          <cell r="H324">
            <v>0</v>
          </cell>
          <cell r="I324">
            <v>555</v>
          </cell>
          <cell r="J324">
            <v>0</v>
          </cell>
          <cell r="K324">
            <v>0</v>
          </cell>
          <cell r="L324">
            <v>0</v>
          </cell>
          <cell r="M324">
            <v>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4732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IS  </v>
          </cell>
          <cell r="E325">
            <v>1</v>
          </cell>
          <cell r="F325">
            <v>3442</v>
          </cell>
          <cell r="G325">
            <v>0</v>
          </cell>
          <cell r="H325">
            <v>0</v>
          </cell>
          <cell r="I325">
            <v>555</v>
          </cell>
          <cell r="J325">
            <v>0</v>
          </cell>
          <cell r="K325">
            <v>0</v>
          </cell>
          <cell r="L325">
            <v>0</v>
          </cell>
          <cell r="M325">
            <v>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3442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IS  </v>
          </cell>
          <cell r="E326">
            <v>1</v>
          </cell>
          <cell r="F326">
            <v>4521</v>
          </cell>
          <cell r="G326">
            <v>0</v>
          </cell>
          <cell r="H326">
            <v>0</v>
          </cell>
          <cell r="I326">
            <v>555</v>
          </cell>
          <cell r="J326">
            <v>0</v>
          </cell>
          <cell r="K326">
            <v>0</v>
          </cell>
          <cell r="L326">
            <v>0</v>
          </cell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4521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IS  </v>
          </cell>
          <cell r="E327">
            <v>1</v>
          </cell>
          <cell r="F327">
            <v>1954</v>
          </cell>
          <cell r="G327">
            <v>0</v>
          </cell>
          <cell r="H327">
            <v>0</v>
          </cell>
          <cell r="I327">
            <v>555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1954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1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3185</v>
          </cell>
          <cell r="G328">
            <v>0</v>
          </cell>
          <cell r="H328">
            <v>0</v>
          </cell>
          <cell r="I328">
            <v>86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3185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2626</v>
          </cell>
          <cell r="G329">
            <v>0</v>
          </cell>
          <cell r="H329">
            <v>0</v>
          </cell>
          <cell r="I329">
            <v>86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2626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2803</v>
          </cell>
          <cell r="G330">
            <v>0</v>
          </cell>
          <cell r="H330">
            <v>0</v>
          </cell>
          <cell r="I330">
            <v>86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2803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2489</v>
          </cell>
          <cell r="G331">
            <v>0</v>
          </cell>
          <cell r="H331">
            <v>0</v>
          </cell>
          <cell r="I331">
            <v>86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2489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1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2119</v>
          </cell>
          <cell r="G332">
            <v>0</v>
          </cell>
          <cell r="H332">
            <v>0</v>
          </cell>
          <cell r="I332">
            <v>86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2119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2218</v>
          </cell>
          <cell r="G333">
            <v>0</v>
          </cell>
          <cell r="H333">
            <v>0</v>
          </cell>
          <cell r="I333">
            <v>86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2218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2157</v>
          </cell>
          <cell r="G334">
            <v>0</v>
          </cell>
          <cell r="H334">
            <v>0</v>
          </cell>
          <cell r="I334">
            <v>86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2157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1323</v>
          </cell>
          <cell r="G335">
            <v>0</v>
          </cell>
          <cell r="H335">
            <v>0</v>
          </cell>
          <cell r="I335">
            <v>86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1323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1765</v>
          </cell>
          <cell r="G336">
            <v>0</v>
          </cell>
          <cell r="H336">
            <v>0</v>
          </cell>
          <cell r="I336">
            <v>86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1765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2190</v>
          </cell>
          <cell r="G337">
            <v>0</v>
          </cell>
          <cell r="H337">
            <v>0</v>
          </cell>
          <cell r="I337">
            <v>86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2190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1976</v>
          </cell>
          <cell r="G338">
            <v>0</v>
          </cell>
          <cell r="H338">
            <v>0</v>
          </cell>
          <cell r="I338">
            <v>86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1976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1963</v>
          </cell>
          <cell r="G339">
            <v>0</v>
          </cell>
          <cell r="H339">
            <v>0</v>
          </cell>
          <cell r="I339">
            <v>86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1963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9030</v>
          </cell>
          <cell r="G340">
            <v>0</v>
          </cell>
          <cell r="H340">
            <v>0</v>
          </cell>
          <cell r="I340">
            <v>86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9030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9020</v>
          </cell>
          <cell r="G341">
            <v>0</v>
          </cell>
          <cell r="H341">
            <v>0</v>
          </cell>
          <cell r="I341">
            <v>86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9020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9243</v>
          </cell>
          <cell r="G342">
            <v>0</v>
          </cell>
          <cell r="H342">
            <v>0</v>
          </cell>
          <cell r="I342">
            <v>86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9243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7267</v>
          </cell>
          <cell r="G343">
            <v>0</v>
          </cell>
          <cell r="H343">
            <v>0</v>
          </cell>
          <cell r="I343">
            <v>86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7267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6197</v>
          </cell>
          <cell r="G344">
            <v>0</v>
          </cell>
          <cell r="H344">
            <v>0</v>
          </cell>
          <cell r="I344">
            <v>86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6197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6384</v>
          </cell>
          <cell r="G345">
            <v>0</v>
          </cell>
          <cell r="H345">
            <v>0</v>
          </cell>
          <cell r="I345">
            <v>86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6384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3326</v>
          </cell>
          <cell r="G346">
            <v>0</v>
          </cell>
          <cell r="H346">
            <v>0</v>
          </cell>
          <cell r="I346">
            <v>86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3326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3455</v>
          </cell>
          <cell r="G347">
            <v>0</v>
          </cell>
          <cell r="H347">
            <v>0</v>
          </cell>
          <cell r="I347">
            <v>86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3455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3172</v>
          </cell>
          <cell r="G348">
            <v>0</v>
          </cell>
          <cell r="H348">
            <v>0</v>
          </cell>
          <cell r="I348">
            <v>86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3172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3484</v>
          </cell>
          <cell r="G349">
            <v>0</v>
          </cell>
          <cell r="H349">
            <v>0</v>
          </cell>
          <cell r="I349">
            <v>86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3484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5953</v>
          </cell>
          <cell r="G350">
            <v>0</v>
          </cell>
          <cell r="H350">
            <v>0</v>
          </cell>
          <cell r="I350">
            <v>86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5953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6843</v>
          </cell>
          <cell r="G351">
            <v>0</v>
          </cell>
          <cell r="H351">
            <v>0</v>
          </cell>
          <cell r="I351">
            <v>86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6843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1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6246</v>
          </cell>
          <cell r="G352">
            <v>0</v>
          </cell>
          <cell r="H352">
            <v>0</v>
          </cell>
          <cell r="I352">
            <v>555</v>
          </cell>
          <cell r="J352">
            <v>0</v>
          </cell>
          <cell r="K352">
            <v>0</v>
          </cell>
          <cell r="L352">
            <v>0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6246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6165</v>
          </cell>
          <cell r="G353">
            <v>0</v>
          </cell>
          <cell r="H353">
            <v>0</v>
          </cell>
          <cell r="I353">
            <v>555</v>
          </cell>
          <cell r="J353">
            <v>0</v>
          </cell>
          <cell r="K353">
            <v>0</v>
          </cell>
          <cell r="L353">
            <v>0</v>
          </cell>
          <cell r="M353">
            <v>1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6165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4733</v>
          </cell>
          <cell r="G354">
            <v>0</v>
          </cell>
          <cell r="H354">
            <v>0</v>
          </cell>
          <cell r="I354">
            <v>555</v>
          </cell>
          <cell r="J354">
            <v>0</v>
          </cell>
          <cell r="K354">
            <v>0</v>
          </cell>
          <cell r="L354">
            <v>0</v>
          </cell>
          <cell r="M354">
            <v>1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4733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4024</v>
          </cell>
          <cell r="G355">
            <v>0</v>
          </cell>
          <cell r="H355">
            <v>0</v>
          </cell>
          <cell r="I355">
            <v>555</v>
          </cell>
          <cell r="J355">
            <v>0</v>
          </cell>
          <cell r="K355">
            <v>0</v>
          </cell>
          <cell r="L355">
            <v>0</v>
          </cell>
          <cell r="M355">
            <v>1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4024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1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2394</v>
          </cell>
          <cell r="G356">
            <v>0</v>
          </cell>
          <cell r="H356">
            <v>0</v>
          </cell>
          <cell r="I356">
            <v>555</v>
          </cell>
          <cell r="J356">
            <v>0</v>
          </cell>
          <cell r="K356">
            <v>0</v>
          </cell>
          <cell r="L356">
            <v>0</v>
          </cell>
          <cell r="M356">
            <v>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2394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1744</v>
          </cell>
          <cell r="G357">
            <v>0</v>
          </cell>
          <cell r="H357">
            <v>0</v>
          </cell>
          <cell r="I357">
            <v>555</v>
          </cell>
          <cell r="J357">
            <v>0</v>
          </cell>
          <cell r="K357">
            <v>0</v>
          </cell>
          <cell r="L357">
            <v>0</v>
          </cell>
          <cell r="M357">
            <v>1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1744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403</v>
          </cell>
          <cell r="G358">
            <v>0</v>
          </cell>
          <cell r="H358">
            <v>0</v>
          </cell>
          <cell r="I358">
            <v>555</v>
          </cell>
          <cell r="J358">
            <v>0</v>
          </cell>
          <cell r="K358">
            <v>0</v>
          </cell>
          <cell r="L358">
            <v>0</v>
          </cell>
          <cell r="M358">
            <v>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403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256</v>
          </cell>
          <cell r="G359">
            <v>0</v>
          </cell>
          <cell r="H359">
            <v>0</v>
          </cell>
          <cell r="I359">
            <v>555</v>
          </cell>
          <cell r="J359">
            <v>0</v>
          </cell>
          <cell r="K359">
            <v>0</v>
          </cell>
          <cell r="L359">
            <v>0</v>
          </cell>
          <cell r="M359">
            <v>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256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881</v>
          </cell>
          <cell r="G360">
            <v>0</v>
          </cell>
          <cell r="H360">
            <v>0</v>
          </cell>
          <cell r="I360">
            <v>555</v>
          </cell>
          <cell r="J360">
            <v>0</v>
          </cell>
          <cell r="K360">
            <v>0</v>
          </cell>
          <cell r="L360">
            <v>0</v>
          </cell>
          <cell r="M360">
            <v>1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881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1997</v>
          </cell>
          <cell r="G361">
            <v>0</v>
          </cell>
          <cell r="H361">
            <v>0</v>
          </cell>
          <cell r="I361">
            <v>555</v>
          </cell>
          <cell r="J361">
            <v>0</v>
          </cell>
          <cell r="K361">
            <v>0</v>
          </cell>
          <cell r="L361">
            <v>0</v>
          </cell>
          <cell r="M361">
            <v>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1997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2893</v>
          </cell>
          <cell r="G362">
            <v>0</v>
          </cell>
          <cell r="H362">
            <v>0</v>
          </cell>
          <cell r="I362">
            <v>555</v>
          </cell>
          <cell r="J362">
            <v>0</v>
          </cell>
          <cell r="K362">
            <v>0</v>
          </cell>
          <cell r="L362">
            <v>0</v>
          </cell>
          <cell r="M362">
            <v>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2893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4008</v>
          </cell>
          <cell r="G363">
            <v>0</v>
          </cell>
          <cell r="H363">
            <v>0</v>
          </cell>
          <cell r="I363">
            <v>555</v>
          </cell>
          <cell r="J363">
            <v>0</v>
          </cell>
          <cell r="K363">
            <v>0</v>
          </cell>
          <cell r="L363">
            <v>0</v>
          </cell>
          <cell r="M363">
            <v>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4008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IT  </v>
          </cell>
          <cell r="E364">
            <v>1</v>
          </cell>
          <cell r="F364">
            <v>8580</v>
          </cell>
          <cell r="G364">
            <v>0</v>
          </cell>
          <cell r="H364">
            <v>667</v>
          </cell>
          <cell r="I364">
            <v>555</v>
          </cell>
          <cell r="J364">
            <v>0</v>
          </cell>
          <cell r="K364">
            <v>0</v>
          </cell>
          <cell r="L364">
            <v>0</v>
          </cell>
          <cell r="M364">
            <v>1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8580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IT  </v>
          </cell>
          <cell r="E365">
            <v>1</v>
          </cell>
          <cell r="F365">
            <v>6461</v>
          </cell>
          <cell r="G365">
            <v>0</v>
          </cell>
          <cell r="H365">
            <v>667</v>
          </cell>
          <cell r="I365">
            <v>555</v>
          </cell>
          <cell r="J365">
            <v>0</v>
          </cell>
          <cell r="K365">
            <v>0</v>
          </cell>
          <cell r="L365">
            <v>0</v>
          </cell>
          <cell r="M365">
            <v>1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6461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IT  </v>
          </cell>
          <cell r="E366">
            <v>1</v>
          </cell>
          <cell r="F366">
            <v>6212</v>
          </cell>
          <cell r="G366">
            <v>0</v>
          </cell>
          <cell r="H366">
            <v>667</v>
          </cell>
          <cell r="I366">
            <v>555</v>
          </cell>
          <cell r="J366">
            <v>0</v>
          </cell>
          <cell r="K366">
            <v>0</v>
          </cell>
          <cell r="L366">
            <v>0</v>
          </cell>
          <cell r="M366">
            <v>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6212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IT  </v>
          </cell>
          <cell r="E367">
            <v>1</v>
          </cell>
          <cell r="F367">
            <v>5018</v>
          </cell>
          <cell r="G367">
            <v>0</v>
          </cell>
          <cell r="H367">
            <v>667</v>
          </cell>
          <cell r="I367">
            <v>555</v>
          </cell>
          <cell r="J367">
            <v>0</v>
          </cell>
          <cell r="K367">
            <v>0</v>
          </cell>
          <cell r="L367">
            <v>0</v>
          </cell>
          <cell r="M367">
            <v>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5018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1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IT  </v>
          </cell>
          <cell r="E368">
            <v>1</v>
          </cell>
          <cell r="F368">
            <v>3130</v>
          </cell>
          <cell r="G368">
            <v>0</v>
          </cell>
          <cell r="H368">
            <v>667</v>
          </cell>
          <cell r="I368">
            <v>555</v>
          </cell>
          <cell r="J368">
            <v>0</v>
          </cell>
          <cell r="K368">
            <v>0</v>
          </cell>
          <cell r="L368">
            <v>0</v>
          </cell>
          <cell r="M368">
            <v>1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3130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IT  </v>
          </cell>
          <cell r="E369">
            <v>1</v>
          </cell>
          <cell r="F369">
            <v>2539</v>
          </cell>
          <cell r="G369">
            <v>0</v>
          </cell>
          <cell r="H369">
            <v>667</v>
          </cell>
          <cell r="I369">
            <v>555</v>
          </cell>
          <cell r="J369">
            <v>0</v>
          </cell>
          <cell r="K369">
            <v>0</v>
          </cell>
          <cell r="L369">
            <v>0</v>
          </cell>
          <cell r="M369">
            <v>1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2539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IT  </v>
          </cell>
          <cell r="E370">
            <v>1</v>
          </cell>
          <cell r="F370">
            <v>1501</v>
          </cell>
          <cell r="G370">
            <v>0</v>
          </cell>
          <cell r="H370">
            <v>667</v>
          </cell>
          <cell r="I370">
            <v>555</v>
          </cell>
          <cell r="J370">
            <v>0</v>
          </cell>
          <cell r="K370">
            <v>0</v>
          </cell>
          <cell r="L370">
            <v>0</v>
          </cell>
          <cell r="M370">
            <v>1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1501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IT  </v>
          </cell>
          <cell r="E371">
            <v>1</v>
          </cell>
          <cell r="F371">
            <v>1443</v>
          </cell>
          <cell r="G371">
            <v>0</v>
          </cell>
          <cell r="H371">
            <v>667</v>
          </cell>
          <cell r="I371">
            <v>555</v>
          </cell>
          <cell r="J371">
            <v>0</v>
          </cell>
          <cell r="K371">
            <v>0</v>
          </cell>
          <cell r="L371">
            <v>0</v>
          </cell>
          <cell r="M371">
            <v>1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1443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IT  </v>
          </cell>
          <cell r="E372">
            <v>1</v>
          </cell>
          <cell r="F372">
            <v>1879</v>
          </cell>
          <cell r="G372">
            <v>0</v>
          </cell>
          <cell r="H372">
            <v>667</v>
          </cell>
          <cell r="I372">
            <v>555</v>
          </cell>
          <cell r="J372">
            <v>0</v>
          </cell>
          <cell r="K372">
            <v>0</v>
          </cell>
          <cell r="L372">
            <v>0</v>
          </cell>
          <cell r="M372">
            <v>1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1879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IT  </v>
          </cell>
          <cell r="E373">
            <v>1</v>
          </cell>
          <cell r="F373">
            <v>3807</v>
          </cell>
          <cell r="G373">
            <v>0</v>
          </cell>
          <cell r="H373">
            <v>667</v>
          </cell>
          <cell r="I373">
            <v>555</v>
          </cell>
          <cell r="J373">
            <v>0</v>
          </cell>
          <cell r="K373">
            <v>0</v>
          </cell>
          <cell r="L373">
            <v>0</v>
          </cell>
          <cell r="M373">
            <v>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3807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IT  </v>
          </cell>
          <cell r="E374">
            <v>1</v>
          </cell>
          <cell r="F374">
            <v>5204</v>
          </cell>
          <cell r="G374">
            <v>0</v>
          </cell>
          <cell r="H374">
            <v>667</v>
          </cell>
          <cell r="I374">
            <v>555</v>
          </cell>
          <cell r="J374">
            <v>0</v>
          </cell>
          <cell r="K374">
            <v>0</v>
          </cell>
          <cell r="L374">
            <v>0</v>
          </cell>
          <cell r="M374">
            <v>1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5204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IT  </v>
          </cell>
          <cell r="E375">
            <v>1</v>
          </cell>
          <cell r="F375">
            <v>7762</v>
          </cell>
          <cell r="G375">
            <v>0</v>
          </cell>
          <cell r="H375">
            <v>667</v>
          </cell>
          <cell r="I375">
            <v>555</v>
          </cell>
          <cell r="J375">
            <v>0</v>
          </cell>
          <cell r="K375">
            <v>0</v>
          </cell>
          <cell r="L375">
            <v>0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7762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IC  </v>
          </cell>
          <cell r="E376">
            <v>1</v>
          </cell>
          <cell r="F376">
            <v>4827</v>
          </cell>
          <cell r="G376">
            <v>0</v>
          </cell>
          <cell r="H376">
            <v>0</v>
          </cell>
          <cell r="I376">
            <v>202</v>
          </cell>
          <cell r="J376">
            <v>0</v>
          </cell>
          <cell r="K376">
            <v>0</v>
          </cell>
          <cell r="L376">
            <v>1</v>
          </cell>
          <cell r="M376">
            <v>1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4827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IC  </v>
          </cell>
          <cell r="E377">
            <v>1</v>
          </cell>
          <cell r="F377">
            <v>3859</v>
          </cell>
          <cell r="G377">
            <v>0</v>
          </cell>
          <cell r="H377">
            <v>0</v>
          </cell>
          <cell r="I377">
            <v>202</v>
          </cell>
          <cell r="J377">
            <v>0</v>
          </cell>
          <cell r="K377">
            <v>0</v>
          </cell>
          <cell r="L377">
            <v>1</v>
          </cell>
          <cell r="M377">
            <v>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3859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1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IC  </v>
          </cell>
          <cell r="E378">
            <v>1</v>
          </cell>
          <cell r="F378">
            <v>3393</v>
          </cell>
          <cell r="G378">
            <v>0</v>
          </cell>
          <cell r="H378">
            <v>0</v>
          </cell>
          <cell r="I378">
            <v>202</v>
          </cell>
          <cell r="J378">
            <v>0</v>
          </cell>
          <cell r="K378">
            <v>0</v>
          </cell>
          <cell r="L378">
            <v>1</v>
          </cell>
          <cell r="M378">
            <v>1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3393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IC  </v>
          </cell>
          <cell r="E379">
            <v>1</v>
          </cell>
          <cell r="F379">
            <v>2502</v>
          </cell>
          <cell r="G379">
            <v>0</v>
          </cell>
          <cell r="H379">
            <v>0</v>
          </cell>
          <cell r="I379">
            <v>202</v>
          </cell>
          <cell r="J379">
            <v>0</v>
          </cell>
          <cell r="K379">
            <v>0</v>
          </cell>
          <cell r="L379">
            <v>1</v>
          </cell>
          <cell r="M379">
            <v>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2502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1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IC  </v>
          </cell>
          <cell r="E380">
            <v>1</v>
          </cell>
          <cell r="F380">
            <v>1631</v>
          </cell>
          <cell r="G380">
            <v>0</v>
          </cell>
          <cell r="H380">
            <v>0</v>
          </cell>
          <cell r="I380">
            <v>202</v>
          </cell>
          <cell r="J380">
            <v>0</v>
          </cell>
          <cell r="K380">
            <v>0</v>
          </cell>
          <cell r="L380">
            <v>1</v>
          </cell>
          <cell r="M380">
            <v>1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1631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1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IC  </v>
          </cell>
          <cell r="E381">
            <v>1</v>
          </cell>
          <cell r="F381">
            <v>1187</v>
          </cell>
          <cell r="G381">
            <v>0</v>
          </cell>
          <cell r="H381">
            <v>0</v>
          </cell>
          <cell r="I381">
            <v>202</v>
          </cell>
          <cell r="J381">
            <v>0</v>
          </cell>
          <cell r="K381">
            <v>0</v>
          </cell>
          <cell r="L381">
            <v>1</v>
          </cell>
          <cell r="M381">
            <v>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1187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1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IC  </v>
          </cell>
          <cell r="E382">
            <v>1</v>
          </cell>
          <cell r="F382">
            <v>990</v>
          </cell>
          <cell r="G382">
            <v>0</v>
          </cell>
          <cell r="H382">
            <v>0</v>
          </cell>
          <cell r="I382">
            <v>202</v>
          </cell>
          <cell r="J382">
            <v>0</v>
          </cell>
          <cell r="K382">
            <v>0</v>
          </cell>
          <cell r="L382">
            <v>1</v>
          </cell>
          <cell r="M382">
            <v>1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990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IC  </v>
          </cell>
          <cell r="E383">
            <v>1</v>
          </cell>
          <cell r="F383">
            <v>1080</v>
          </cell>
          <cell r="G383">
            <v>0</v>
          </cell>
          <cell r="H383">
            <v>0</v>
          </cell>
          <cell r="I383">
            <v>202</v>
          </cell>
          <cell r="J383">
            <v>0</v>
          </cell>
          <cell r="K383">
            <v>0</v>
          </cell>
          <cell r="L383">
            <v>1</v>
          </cell>
          <cell r="M383">
            <v>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1080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IC  </v>
          </cell>
          <cell r="E384">
            <v>1</v>
          </cell>
          <cell r="F384">
            <v>1307</v>
          </cell>
          <cell r="G384">
            <v>0</v>
          </cell>
          <cell r="H384">
            <v>0</v>
          </cell>
          <cell r="I384">
            <v>202</v>
          </cell>
          <cell r="J384">
            <v>0</v>
          </cell>
          <cell r="K384">
            <v>0</v>
          </cell>
          <cell r="L384">
            <v>1</v>
          </cell>
          <cell r="M384">
            <v>1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1307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IC  </v>
          </cell>
          <cell r="E385">
            <v>1</v>
          </cell>
          <cell r="F385">
            <v>1729</v>
          </cell>
          <cell r="G385">
            <v>0</v>
          </cell>
          <cell r="H385">
            <v>0</v>
          </cell>
          <cell r="I385">
            <v>202</v>
          </cell>
          <cell r="J385">
            <v>0</v>
          </cell>
          <cell r="K385">
            <v>0</v>
          </cell>
          <cell r="L385">
            <v>1</v>
          </cell>
          <cell r="M385">
            <v>1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1729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IC  </v>
          </cell>
          <cell r="E386">
            <v>1</v>
          </cell>
          <cell r="F386">
            <v>2419</v>
          </cell>
          <cell r="G386">
            <v>0</v>
          </cell>
          <cell r="H386">
            <v>0</v>
          </cell>
          <cell r="I386">
            <v>202</v>
          </cell>
          <cell r="J386">
            <v>0</v>
          </cell>
          <cell r="K386">
            <v>0</v>
          </cell>
          <cell r="L386">
            <v>1</v>
          </cell>
          <cell r="M386">
            <v>1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2419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IC  </v>
          </cell>
          <cell r="E387">
            <v>1</v>
          </cell>
          <cell r="F387">
            <v>3698</v>
          </cell>
          <cell r="G387">
            <v>0</v>
          </cell>
          <cell r="H387">
            <v>0</v>
          </cell>
          <cell r="I387">
            <v>202</v>
          </cell>
          <cell r="J387">
            <v>0</v>
          </cell>
          <cell r="K387">
            <v>0</v>
          </cell>
          <cell r="L387">
            <v>1</v>
          </cell>
          <cell r="M387">
            <v>1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3698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IC1 </v>
          </cell>
          <cell r="E388">
            <v>1</v>
          </cell>
          <cell r="F388">
            <v>30679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30400</v>
          </cell>
          <cell r="U388">
            <v>279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IC1 </v>
          </cell>
          <cell r="E389">
            <v>1</v>
          </cell>
          <cell r="F389">
            <v>33107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30400</v>
          </cell>
          <cell r="U389">
            <v>2707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IC1 </v>
          </cell>
          <cell r="E390">
            <v>1</v>
          </cell>
          <cell r="F390">
            <v>17606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17606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IC1 </v>
          </cell>
          <cell r="E391">
            <v>1</v>
          </cell>
          <cell r="F391">
            <v>29081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3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29081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IC1 </v>
          </cell>
          <cell r="E392">
            <v>1</v>
          </cell>
          <cell r="F392">
            <v>45799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30400</v>
          </cell>
          <cell r="U392">
            <v>15399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IC1 </v>
          </cell>
          <cell r="E393">
            <v>1</v>
          </cell>
          <cell r="F393">
            <v>10480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10480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IC1 </v>
          </cell>
          <cell r="E394">
            <v>1</v>
          </cell>
          <cell r="F394">
            <v>5207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5207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IC1 </v>
          </cell>
          <cell r="E395">
            <v>1</v>
          </cell>
          <cell r="F395">
            <v>1976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IC1 </v>
          </cell>
          <cell r="E396">
            <v>1</v>
          </cell>
          <cell r="F396">
            <v>4137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3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4137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IC1 </v>
          </cell>
          <cell r="E397">
            <v>1</v>
          </cell>
          <cell r="F397">
            <v>5372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3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5372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IC1 </v>
          </cell>
          <cell r="E398">
            <v>1</v>
          </cell>
          <cell r="F398">
            <v>36295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30400</v>
          </cell>
          <cell r="U398">
            <v>5895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IC1 </v>
          </cell>
          <cell r="E399">
            <v>1</v>
          </cell>
          <cell r="F399">
            <v>57399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30400</v>
          </cell>
          <cell r="U399">
            <v>26999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IC2 </v>
          </cell>
          <cell r="E400">
            <v>1</v>
          </cell>
          <cell r="F400">
            <v>14087</v>
          </cell>
          <cell r="G400">
            <v>0</v>
          </cell>
          <cell r="H400">
            <v>567</v>
          </cell>
          <cell r="I400">
            <v>244</v>
          </cell>
          <cell r="J400">
            <v>0</v>
          </cell>
          <cell r="K400">
            <v>0</v>
          </cell>
          <cell r="L400">
            <v>0</v>
          </cell>
          <cell r="M400">
            <v>1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10000</v>
          </cell>
          <cell r="U400">
            <v>4087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IC2 </v>
          </cell>
          <cell r="E401">
            <v>1</v>
          </cell>
          <cell r="F401">
            <v>11434</v>
          </cell>
          <cell r="G401">
            <v>0</v>
          </cell>
          <cell r="H401">
            <v>567</v>
          </cell>
          <cell r="I401">
            <v>244</v>
          </cell>
          <cell r="J401">
            <v>0</v>
          </cell>
          <cell r="K401">
            <v>0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10000</v>
          </cell>
          <cell r="U401">
            <v>1434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IC2 </v>
          </cell>
          <cell r="E402">
            <v>1</v>
          </cell>
          <cell r="F402">
            <v>10586</v>
          </cell>
          <cell r="G402">
            <v>0</v>
          </cell>
          <cell r="H402">
            <v>567</v>
          </cell>
          <cell r="I402">
            <v>244</v>
          </cell>
          <cell r="J402">
            <v>0</v>
          </cell>
          <cell r="K402">
            <v>0</v>
          </cell>
          <cell r="L402">
            <v>0</v>
          </cell>
          <cell r="M402">
            <v>1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10000</v>
          </cell>
          <cell r="U402">
            <v>586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IC2 </v>
          </cell>
          <cell r="E403">
            <v>1</v>
          </cell>
          <cell r="F403">
            <v>9933</v>
          </cell>
          <cell r="G403">
            <v>0</v>
          </cell>
          <cell r="H403">
            <v>567</v>
          </cell>
          <cell r="I403">
            <v>244</v>
          </cell>
          <cell r="J403">
            <v>0</v>
          </cell>
          <cell r="K403">
            <v>0</v>
          </cell>
          <cell r="L403">
            <v>0</v>
          </cell>
          <cell r="M403">
            <v>1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9933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IC2 </v>
          </cell>
          <cell r="E404">
            <v>1</v>
          </cell>
          <cell r="F404">
            <v>8965</v>
          </cell>
          <cell r="G404">
            <v>0</v>
          </cell>
          <cell r="H404">
            <v>567</v>
          </cell>
          <cell r="I404">
            <v>244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8965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IC2 </v>
          </cell>
          <cell r="E405">
            <v>1</v>
          </cell>
          <cell r="F405">
            <v>7188</v>
          </cell>
          <cell r="G405">
            <v>0</v>
          </cell>
          <cell r="H405">
            <v>567</v>
          </cell>
          <cell r="I405">
            <v>244</v>
          </cell>
          <cell r="J405">
            <v>0</v>
          </cell>
          <cell r="K405">
            <v>0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7188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IC2 </v>
          </cell>
          <cell r="E406">
            <v>1</v>
          </cell>
          <cell r="F406">
            <v>7367</v>
          </cell>
          <cell r="G406">
            <v>0</v>
          </cell>
          <cell r="H406">
            <v>567</v>
          </cell>
          <cell r="I406">
            <v>244</v>
          </cell>
          <cell r="J406">
            <v>0</v>
          </cell>
          <cell r="K406">
            <v>0</v>
          </cell>
          <cell r="L406">
            <v>0</v>
          </cell>
          <cell r="M406">
            <v>1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7367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IC2 </v>
          </cell>
          <cell r="E407">
            <v>1</v>
          </cell>
          <cell r="F407">
            <v>5932</v>
          </cell>
          <cell r="G407">
            <v>0</v>
          </cell>
          <cell r="H407">
            <v>567</v>
          </cell>
          <cell r="I407">
            <v>244</v>
          </cell>
          <cell r="J407">
            <v>0</v>
          </cell>
          <cell r="K407">
            <v>0</v>
          </cell>
          <cell r="L407">
            <v>0</v>
          </cell>
          <cell r="M407">
            <v>1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5932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IC2 </v>
          </cell>
          <cell r="E408">
            <v>1</v>
          </cell>
          <cell r="F408">
            <v>4871</v>
          </cell>
          <cell r="G408">
            <v>0</v>
          </cell>
          <cell r="H408">
            <v>567</v>
          </cell>
          <cell r="I408">
            <v>244</v>
          </cell>
          <cell r="J408">
            <v>0</v>
          </cell>
          <cell r="K408">
            <v>0</v>
          </cell>
          <cell r="L408">
            <v>0</v>
          </cell>
          <cell r="M408">
            <v>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4871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IC2 </v>
          </cell>
          <cell r="E409">
            <v>1</v>
          </cell>
          <cell r="F409">
            <v>8915</v>
          </cell>
          <cell r="G409">
            <v>0</v>
          </cell>
          <cell r="H409">
            <v>567</v>
          </cell>
          <cell r="I409">
            <v>244</v>
          </cell>
          <cell r="J409">
            <v>0</v>
          </cell>
          <cell r="K409">
            <v>0</v>
          </cell>
          <cell r="L409">
            <v>0</v>
          </cell>
          <cell r="M409">
            <v>1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8915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IC2 </v>
          </cell>
          <cell r="E410">
            <v>1</v>
          </cell>
          <cell r="F410">
            <v>11216</v>
          </cell>
          <cell r="G410">
            <v>0</v>
          </cell>
          <cell r="H410">
            <v>567</v>
          </cell>
          <cell r="I410">
            <v>244</v>
          </cell>
          <cell r="J410">
            <v>0</v>
          </cell>
          <cell r="K410">
            <v>0</v>
          </cell>
          <cell r="L410">
            <v>0</v>
          </cell>
          <cell r="M410">
            <v>1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10000</v>
          </cell>
          <cell r="U410">
            <v>1216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IC2 </v>
          </cell>
          <cell r="E411">
            <v>1</v>
          </cell>
          <cell r="F411">
            <v>12865</v>
          </cell>
          <cell r="G411">
            <v>0</v>
          </cell>
          <cell r="H411">
            <v>567</v>
          </cell>
          <cell r="I411">
            <v>244</v>
          </cell>
          <cell r="J411">
            <v>0</v>
          </cell>
          <cell r="K411">
            <v>0</v>
          </cell>
          <cell r="L411">
            <v>0</v>
          </cell>
          <cell r="M411">
            <v>1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10000</v>
          </cell>
          <cell r="U411">
            <v>2865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UT</v>
          </cell>
          <cell r="D412" t="str">
            <v xml:space="preserve">NGV </v>
          </cell>
          <cell r="E412">
            <v>1</v>
          </cell>
          <cell r="F412">
            <v>36000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36000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A413" t="str">
            <v>Winter</v>
          </cell>
          <cell r="B413">
            <v>2</v>
          </cell>
          <cell r="C413" t="str">
            <v>UT</v>
          </cell>
          <cell r="D413" t="str">
            <v xml:space="preserve">NGV </v>
          </cell>
          <cell r="E413">
            <v>1</v>
          </cell>
          <cell r="F413">
            <v>36000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36000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A414" t="str">
            <v>Winter</v>
          </cell>
          <cell r="B414">
            <v>3</v>
          </cell>
          <cell r="C414" t="str">
            <v>UT</v>
          </cell>
          <cell r="D414" t="str">
            <v xml:space="preserve">NGV </v>
          </cell>
          <cell r="E414">
            <v>1</v>
          </cell>
          <cell r="F414">
            <v>36000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36000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A415" t="str">
            <v>Summer</v>
          </cell>
          <cell r="B415">
            <v>4</v>
          </cell>
          <cell r="C415" t="str">
            <v>UT</v>
          </cell>
          <cell r="D415" t="str">
            <v xml:space="preserve">NGV </v>
          </cell>
          <cell r="E415">
            <v>1</v>
          </cell>
          <cell r="F415">
            <v>36000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36000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A416" t="str">
            <v>Summer</v>
          </cell>
          <cell r="B416">
            <v>5</v>
          </cell>
          <cell r="C416" t="str">
            <v>UT</v>
          </cell>
          <cell r="D416" t="str">
            <v xml:space="preserve">NGV </v>
          </cell>
          <cell r="E416">
            <v>1</v>
          </cell>
          <cell r="F416">
            <v>36000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36000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A417" t="str">
            <v>Summer</v>
          </cell>
          <cell r="B417">
            <v>6</v>
          </cell>
          <cell r="C417" t="str">
            <v>UT</v>
          </cell>
          <cell r="D417" t="str">
            <v xml:space="preserve">NGV </v>
          </cell>
          <cell r="E417">
            <v>1</v>
          </cell>
          <cell r="F417">
            <v>36000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36000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A418" t="str">
            <v>Summer</v>
          </cell>
          <cell r="B418">
            <v>7</v>
          </cell>
          <cell r="C418" t="str">
            <v>UT</v>
          </cell>
          <cell r="D418" t="str">
            <v xml:space="preserve">NGV </v>
          </cell>
          <cell r="E418">
            <v>1</v>
          </cell>
          <cell r="F418">
            <v>36000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36000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A419" t="str">
            <v>Summer</v>
          </cell>
          <cell r="B419">
            <v>8</v>
          </cell>
          <cell r="C419" t="str">
            <v>UT</v>
          </cell>
          <cell r="D419" t="str">
            <v xml:space="preserve">NGV </v>
          </cell>
          <cell r="E419">
            <v>1</v>
          </cell>
          <cell r="F419">
            <v>36000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36000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A420" t="str">
            <v>Summer</v>
          </cell>
          <cell r="B420">
            <v>9</v>
          </cell>
          <cell r="C420" t="str">
            <v>UT</v>
          </cell>
          <cell r="D420" t="str">
            <v xml:space="preserve">NGV </v>
          </cell>
          <cell r="E420">
            <v>1</v>
          </cell>
          <cell r="F420">
            <v>36000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36000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A421" t="str">
            <v>Summer</v>
          </cell>
          <cell r="B421">
            <v>10</v>
          </cell>
          <cell r="C421" t="str">
            <v>UT</v>
          </cell>
          <cell r="D421" t="str">
            <v xml:space="preserve">NGV </v>
          </cell>
          <cell r="E421">
            <v>1</v>
          </cell>
          <cell r="F421">
            <v>36000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36000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A422" t="str">
            <v>Winter</v>
          </cell>
          <cell r="B422">
            <v>11</v>
          </cell>
          <cell r="C422" t="str">
            <v>UT</v>
          </cell>
          <cell r="D422" t="str">
            <v xml:space="preserve">NGV </v>
          </cell>
          <cell r="E422">
            <v>1</v>
          </cell>
          <cell r="F422">
            <v>36000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36000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A423" t="str">
            <v>Winter</v>
          </cell>
          <cell r="B423">
            <v>12</v>
          </cell>
          <cell r="C423" t="str">
            <v>UT</v>
          </cell>
          <cell r="D423" t="str">
            <v xml:space="preserve">NGV </v>
          </cell>
          <cell r="E423">
            <v>1</v>
          </cell>
          <cell r="F423">
            <v>36000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36000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NGV </v>
          </cell>
          <cell r="E424">
            <v>1</v>
          </cell>
          <cell r="F424">
            <v>885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885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NGV </v>
          </cell>
          <cell r="E425">
            <v>1</v>
          </cell>
          <cell r="F425">
            <v>885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885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NGV </v>
          </cell>
          <cell r="E426">
            <v>1</v>
          </cell>
          <cell r="F426">
            <v>885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885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NGV </v>
          </cell>
          <cell r="E427">
            <v>1</v>
          </cell>
          <cell r="F427">
            <v>885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885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NGV </v>
          </cell>
          <cell r="E428">
            <v>1</v>
          </cell>
          <cell r="F428">
            <v>885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885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NGV </v>
          </cell>
          <cell r="E429">
            <v>1</v>
          </cell>
          <cell r="F429">
            <v>885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885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NGV </v>
          </cell>
          <cell r="E430">
            <v>1</v>
          </cell>
          <cell r="F430">
            <v>885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885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NGV </v>
          </cell>
          <cell r="E431">
            <v>1</v>
          </cell>
          <cell r="F431">
            <v>885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885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NGV </v>
          </cell>
          <cell r="E432">
            <v>1</v>
          </cell>
          <cell r="F432">
            <v>885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885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NGV </v>
          </cell>
          <cell r="E433">
            <v>1</v>
          </cell>
          <cell r="F433">
            <v>885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885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NGV </v>
          </cell>
          <cell r="E434">
            <v>1</v>
          </cell>
          <cell r="F434">
            <v>885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885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NGV </v>
          </cell>
          <cell r="E435">
            <v>1</v>
          </cell>
          <cell r="F435">
            <v>885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885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</sheetData>
      <sheetData sheetId="76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  <cell r="H23" t="str">
            <v>St</v>
          </cell>
          <cell r="I23" t="str">
            <v>Rate</v>
          </cell>
        </row>
        <row r="24">
          <cell r="H24" t="str">
            <v>UT</v>
          </cell>
          <cell r="I24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  <cell r="H31" t="str">
            <v>St</v>
          </cell>
          <cell r="I31" t="str">
            <v>Rate</v>
          </cell>
        </row>
        <row r="32">
          <cell r="H32" t="str">
            <v>UT</v>
          </cell>
          <cell r="I32" t="str">
            <v>FT1L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Application"/>
      <sheetName val="Monthly Inputs"/>
      <sheetName val="Graph (Ex 1.10) Inputs"/>
      <sheetName val="Other Inputs"/>
      <sheetName val="Calculations"/>
      <sheetName val="CET &amp; DSM"/>
      <sheetName val="Utah Summary-by class"/>
      <sheetName val="UT Summary - by cost"/>
      <sheetName val="WY Summary - by cost"/>
      <sheetName val="Model Checks"/>
      <sheetName val="SDR#1"/>
      <sheetName val="SDR#2"/>
      <sheetName val="SDR#3"/>
      <sheetName val="SDR#4"/>
      <sheetName val="Wy SDR#1"/>
      <sheetName val="Ut 1.1"/>
      <sheetName val="Ut 1.2"/>
      <sheetName val="Ut 1.3 p1"/>
      <sheetName val="Ut 1.3 p2"/>
      <sheetName val="Ut 1.4 p1"/>
      <sheetName val="Ut 1.4 p2"/>
      <sheetName val="Ut 1.4 p3"/>
      <sheetName val="Ut 1.5"/>
      <sheetName val="Ut 1.6 p1"/>
      <sheetName val="Ut 1.6 p2"/>
      <sheetName val="Ut 1.6 p3"/>
      <sheetName val="Ut 1.7"/>
      <sheetName val="Ut 1.7 Tot"/>
      <sheetName val="Ut 1.8"/>
      <sheetName val="Ut 1.9"/>
      <sheetName val="Ut 1.10"/>
      <sheetName val="Wy 1.1"/>
      <sheetName val="Wy 1.2"/>
      <sheetName val="Wy 1.3 p1"/>
      <sheetName val="Wy 1.3 p2"/>
      <sheetName val="Wy 1.3 p3"/>
      <sheetName val="Wy 1.4 p1"/>
      <sheetName val="Wy 1.4 p2"/>
      <sheetName val="Wy 1.4 p3"/>
      <sheetName val="Wy 1.5"/>
      <sheetName val="Wy 1.6 p1"/>
      <sheetName val="Wy 1.6 p2"/>
      <sheetName val="Wy 1.6 p3"/>
      <sheetName val="Wy 1.7 p1"/>
      <sheetName val="Wy 1.7 p2"/>
      <sheetName val="Wy 1.8 p1"/>
      <sheetName val="Wy 1.8"/>
      <sheetName val="Wy 1.9"/>
      <sheetName val="Wy 1.10"/>
      <sheetName val="Ut Storage"/>
      <sheetName val="Wy Storage"/>
      <sheetName val="Clay Basin Capacity"/>
      <sheetName val="Clay Basin Demand"/>
      <sheetName val="Ex 1.1 Data"/>
      <sheetName val="Expenses"/>
      <sheetName val="Rate Base"/>
      <sheetName val="RevRun Fcst"/>
      <sheetName val="Ut 191 Acct."/>
      <sheetName val=" Wy 191 Acct."/>
      <sheetName val="GS-1 Tariff"/>
    </sheetNames>
    <sheetDataSet>
      <sheetData sheetId="0" refreshError="1"/>
      <sheetData sheetId="1" refreshError="1"/>
      <sheetData sheetId="2">
        <row r="4"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</v>
          </cell>
          <cell r="R4">
            <v>2</v>
          </cell>
        </row>
        <row r="5">
          <cell r="G5" t="str">
            <v>Scott Nelsen</v>
          </cell>
          <cell r="I5" t="str">
            <v>Updated:</v>
          </cell>
          <cell r="J5">
            <v>39848</v>
          </cell>
        </row>
        <row r="7">
          <cell r="G7">
            <v>1116.874</v>
          </cell>
          <cell r="H7">
            <v>1078.8720000000001</v>
          </cell>
          <cell r="I7">
            <v>1098.6030000000001</v>
          </cell>
          <cell r="J7">
            <v>980.42600000000004</v>
          </cell>
          <cell r="K7">
            <v>905.40899999999999</v>
          </cell>
          <cell r="L7">
            <v>902.86500000000001</v>
          </cell>
          <cell r="M7">
            <v>685.30799999999999</v>
          </cell>
          <cell r="N7">
            <v>930.80499999999995</v>
          </cell>
          <cell r="O7">
            <v>1242.173</v>
          </cell>
          <cell r="P7">
            <v>1300.4749999999999</v>
          </cell>
          <cell r="Q7">
            <v>1288.952</v>
          </cell>
          <cell r="R7">
            <v>1188.2909999999999</v>
          </cell>
        </row>
        <row r="8">
          <cell r="G8">
            <v>3412.643</v>
          </cell>
          <cell r="H8">
            <v>3383.02</v>
          </cell>
          <cell r="I8">
            <v>3439.056</v>
          </cell>
          <cell r="J8">
            <v>3263.7750000000001</v>
          </cell>
          <cell r="K8">
            <v>2819.0230000000001</v>
          </cell>
          <cell r="L8">
            <v>2798.107</v>
          </cell>
          <cell r="M8">
            <v>2652.8319999999999</v>
          </cell>
          <cell r="N8">
            <v>3725.1979999999999</v>
          </cell>
          <cell r="O8">
            <v>3697.9059999999999</v>
          </cell>
          <cell r="P8">
            <v>3818.2020000000002</v>
          </cell>
          <cell r="Q8">
            <v>3780.8539999999998</v>
          </cell>
          <cell r="R8">
            <v>3487.5</v>
          </cell>
        </row>
        <row r="9">
          <cell r="G9">
            <v>4529.5169999999998</v>
          </cell>
          <cell r="H9">
            <v>4461.8919999999998</v>
          </cell>
          <cell r="I9">
            <v>4537.6589999999997</v>
          </cell>
          <cell r="J9">
            <v>4244.201</v>
          </cell>
          <cell r="K9">
            <v>3724.4320000000002</v>
          </cell>
          <cell r="L9">
            <v>3700.9719999999998</v>
          </cell>
          <cell r="M9">
            <v>3338.14</v>
          </cell>
          <cell r="N9">
            <v>4656.0029999999997</v>
          </cell>
          <cell r="O9">
            <v>4940.0789999999997</v>
          </cell>
          <cell r="P9">
            <v>5118.6769999999997</v>
          </cell>
          <cell r="Q9">
            <v>5069.8059999999996</v>
          </cell>
          <cell r="R9">
            <v>4675.7910000000002</v>
          </cell>
        </row>
        <row r="11">
          <cell r="G11">
            <v>81.843999999999994</v>
          </cell>
          <cell r="H11">
            <v>78.212999999999994</v>
          </cell>
          <cell r="I11">
            <v>79.81</v>
          </cell>
          <cell r="J11">
            <v>76.27</v>
          </cell>
          <cell r="K11">
            <v>77.826999999999998</v>
          </cell>
          <cell r="L11">
            <v>76.855000000000004</v>
          </cell>
          <cell r="M11">
            <v>73.445999999999998</v>
          </cell>
          <cell r="N11">
            <v>74.944999999999993</v>
          </cell>
          <cell r="O11">
            <v>71.620999999999995</v>
          </cell>
          <cell r="P11">
            <v>73.082999999999998</v>
          </cell>
          <cell r="Q11">
            <v>72.17</v>
          </cell>
          <cell r="R11">
            <v>64.370999999999995</v>
          </cell>
        </row>
        <row r="12">
          <cell r="G12">
            <v>4611.3609999999999</v>
          </cell>
          <cell r="H12">
            <v>4540.1049999999996</v>
          </cell>
          <cell r="I12">
            <v>4617.4690000000001</v>
          </cell>
          <cell r="J12">
            <v>4320.4710000000005</v>
          </cell>
          <cell r="K12">
            <v>3802.259</v>
          </cell>
          <cell r="L12">
            <v>3777.8269999999998</v>
          </cell>
          <cell r="M12">
            <v>3411.5859999999998</v>
          </cell>
          <cell r="N12">
            <v>4730.9479999999994</v>
          </cell>
          <cell r="O12">
            <v>5011.7</v>
          </cell>
          <cell r="P12">
            <v>5191.7599999999993</v>
          </cell>
          <cell r="Q12">
            <v>5141.9759999999997</v>
          </cell>
          <cell r="R12">
            <v>4740.1620000000003</v>
          </cell>
        </row>
        <row r="16">
          <cell r="G16">
            <v>4611361</v>
          </cell>
          <cell r="H16">
            <v>4540105</v>
          </cell>
          <cell r="I16">
            <v>4617469</v>
          </cell>
          <cell r="J16">
            <v>4320471</v>
          </cell>
          <cell r="K16">
            <v>3802259</v>
          </cell>
          <cell r="L16">
            <v>3777827</v>
          </cell>
          <cell r="M16">
            <v>3411586</v>
          </cell>
          <cell r="N16">
            <v>4730947.9999999991</v>
          </cell>
          <cell r="O16">
            <v>5011700</v>
          </cell>
          <cell r="P16">
            <v>5191759.9999999991</v>
          </cell>
          <cell r="Q16">
            <v>5141976</v>
          </cell>
          <cell r="R16">
            <v>4740162</v>
          </cell>
        </row>
        <row r="17">
          <cell r="G17">
            <v>284324.29015550623</v>
          </cell>
          <cell r="H17">
            <v>279930.83416294336</v>
          </cell>
          <cell r="I17">
            <v>284700.89323738805</v>
          </cell>
          <cell r="J17">
            <v>266388.78418160067</v>
          </cell>
          <cell r="K17">
            <v>234437.20653455344</v>
          </cell>
          <cell r="L17">
            <v>232930.79420702599</v>
          </cell>
          <cell r="M17">
            <v>210349.34540029781</v>
          </cell>
          <cell r="N17">
            <v>291697.70743661391</v>
          </cell>
          <cell r="O17">
            <v>309008.13121600117</v>
          </cell>
          <cell r="P17">
            <v>320110.15330566198</v>
          </cell>
          <cell r="Q17">
            <v>317040.60389040224</v>
          </cell>
          <cell r="R17">
            <v>292265.81824153534</v>
          </cell>
        </row>
        <row r="18">
          <cell r="G18">
            <v>3040185.8415617612</v>
          </cell>
          <cell r="H18">
            <v>2993208.0659492416</v>
          </cell>
          <cell r="I18">
            <v>3044212.7340822686</v>
          </cell>
          <cell r="J18">
            <v>2848407.3927584905</v>
          </cell>
          <cell r="K18">
            <v>2506759.7131846282</v>
          </cell>
          <cell r="L18">
            <v>2490652.1431025988</v>
          </cell>
          <cell r="M18">
            <v>2249196.1601944249</v>
          </cell>
          <cell r="N18">
            <v>3119027.3602012354</v>
          </cell>
          <cell r="O18">
            <v>3304122.0113010192</v>
          </cell>
          <cell r="P18">
            <v>3422832.271163912</v>
          </cell>
          <cell r="Q18">
            <v>3390010.5918513816</v>
          </cell>
          <cell r="R18">
            <v>3125101.9816295193</v>
          </cell>
        </row>
        <row r="111">
          <cell r="G111">
            <v>3</v>
          </cell>
          <cell r="H111">
            <v>4</v>
          </cell>
          <cell r="I111">
            <v>5</v>
          </cell>
          <cell r="J111">
            <v>6</v>
          </cell>
          <cell r="K111">
            <v>7</v>
          </cell>
          <cell r="L111">
            <v>8</v>
          </cell>
          <cell r="M111">
            <v>9</v>
          </cell>
          <cell r="N111">
            <v>10</v>
          </cell>
          <cell r="O111">
            <v>11</v>
          </cell>
          <cell r="P111">
            <v>12</v>
          </cell>
          <cell r="Q111">
            <v>1</v>
          </cell>
          <cell r="R111">
            <v>2</v>
          </cell>
        </row>
        <row r="112">
          <cell r="G112">
            <v>39873</v>
          </cell>
          <cell r="H112">
            <v>39904</v>
          </cell>
          <cell r="I112">
            <v>39934</v>
          </cell>
          <cell r="J112">
            <v>39965</v>
          </cell>
          <cell r="K112">
            <v>39995</v>
          </cell>
          <cell r="L112">
            <v>40026</v>
          </cell>
          <cell r="M112">
            <v>40057</v>
          </cell>
          <cell r="N112">
            <v>40087</v>
          </cell>
          <cell r="O112">
            <v>40118</v>
          </cell>
          <cell r="P112">
            <v>40148</v>
          </cell>
          <cell r="Q112">
            <v>40179</v>
          </cell>
          <cell r="R112">
            <v>40210</v>
          </cell>
        </row>
        <row r="113">
          <cell r="G113">
            <v>17431446</v>
          </cell>
          <cell r="H113">
            <v>18747482</v>
          </cell>
          <cell r="I113">
            <v>17297487</v>
          </cell>
          <cell r="J113">
            <v>17272596</v>
          </cell>
          <cell r="K113">
            <v>17133307</v>
          </cell>
          <cell r="L113">
            <v>17678262</v>
          </cell>
          <cell r="M113">
            <v>17897025</v>
          </cell>
          <cell r="N113">
            <v>18756582</v>
          </cell>
          <cell r="O113">
            <v>18163447</v>
          </cell>
          <cell r="P113">
            <v>18277543</v>
          </cell>
          <cell r="Q113">
            <v>18590046</v>
          </cell>
          <cell r="R113">
            <v>18511403</v>
          </cell>
        </row>
      </sheetData>
      <sheetData sheetId="3" refreshError="1"/>
      <sheetData sheetId="4"/>
      <sheetData sheetId="5">
        <row r="5">
          <cell r="D5">
            <v>39873</v>
          </cell>
          <cell r="E5">
            <v>39904</v>
          </cell>
          <cell r="F5">
            <v>39934</v>
          </cell>
          <cell r="G5">
            <v>39965</v>
          </cell>
          <cell r="H5">
            <v>39995</v>
          </cell>
          <cell r="I5">
            <v>40026</v>
          </cell>
          <cell r="J5">
            <v>40057</v>
          </cell>
          <cell r="K5">
            <v>40087</v>
          </cell>
          <cell r="L5">
            <v>40118</v>
          </cell>
          <cell r="M5">
            <v>40148</v>
          </cell>
          <cell r="N5">
            <v>40179</v>
          </cell>
          <cell r="O5">
            <v>40210</v>
          </cell>
        </row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</v>
          </cell>
          <cell r="O6">
            <v>2</v>
          </cell>
        </row>
        <row r="7">
          <cell r="D7">
            <v>10872981</v>
          </cell>
          <cell r="E7">
            <v>6914051</v>
          </cell>
          <cell r="F7">
            <v>4363243</v>
          </cell>
          <cell r="G7">
            <v>2759647</v>
          </cell>
          <cell r="H7">
            <v>2202823</v>
          </cell>
          <cell r="I7">
            <v>2082623</v>
          </cell>
          <cell r="J7">
            <v>2284704</v>
          </cell>
          <cell r="K7">
            <v>4476449</v>
          </cell>
          <cell r="L7">
            <v>9337049</v>
          </cell>
          <cell r="M7">
            <v>14755668</v>
          </cell>
          <cell r="N7">
            <v>16718335</v>
          </cell>
          <cell r="O7">
            <v>12783768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73015</v>
          </cell>
          <cell r="E9">
            <v>46521</v>
          </cell>
          <cell r="F9">
            <v>29360</v>
          </cell>
          <cell r="G9">
            <v>18489</v>
          </cell>
          <cell r="H9">
            <v>14818</v>
          </cell>
          <cell r="I9">
            <v>13993</v>
          </cell>
          <cell r="J9">
            <v>15305</v>
          </cell>
          <cell r="K9">
            <v>29892</v>
          </cell>
          <cell r="L9">
            <v>62318</v>
          </cell>
          <cell r="M9">
            <v>119465</v>
          </cell>
          <cell r="N9">
            <v>111758</v>
          </cell>
          <cell r="O9">
            <v>84950</v>
          </cell>
        </row>
        <row r="10">
          <cell r="D10">
            <v>693103</v>
          </cell>
          <cell r="E10">
            <v>670129</v>
          </cell>
          <cell r="F10">
            <v>550393</v>
          </cell>
          <cell r="G10">
            <v>534084</v>
          </cell>
          <cell r="H10">
            <v>464164</v>
          </cell>
          <cell r="I10">
            <v>477747</v>
          </cell>
          <cell r="J10">
            <v>537929</v>
          </cell>
          <cell r="K10">
            <v>598677</v>
          </cell>
          <cell r="L10">
            <v>731374</v>
          </cell>
          <cell r="M10">
            <v>795210</v>
          </cell>
          <cell r="N10">
            <v>914823</v>
          </cell>
          <cell r="O10">
            <v>791338</v>
          </cell>
        </row>
        <row r="11">
          <cell r="D11">
            <v>31009</v>
          </cell>
          <cell r="E11">
            <v>30009</v>
          </cell>
          <cell r="F11">
            <v>31009</v>
          </cell>
          <cell r="G11">
            <v>30009</v>
          </cell>
          <cell r="H11">
            <v>30910</v>
          </cell>
          <cell r="I11">
            <v>30910</v>
          </cell>
          <cell r="J11">
            <v>29913</v>
          </cell>
          <cell r="K11">
            <v>30910</v>
          </cell>
          <cell r="L11">
            <v>29913</v>
          </cell>
          <cell r="M11">
            <v>30910</v>
          </cell>
          <cell r="N11">
            <v>31016</v>
          </cell>
          <cell r="O11">
            <v>29015</v>
          </cell>
        </row>
        <row r="12">
          <cell r="D12">
            <v>12007</v>
          </cell>
          <cell r="E12">
            <v>12962</v>
          </cell>
          <cell r="F12">
            <v>13527</v>
          </cell>
          <cell r="G12">
            <v>14147</v>
          </cell>
          <cell r="H12">
            <v>14778</v>
          </cell>
          <cell r="I12">
            <v>16296</v>
          </cell>
          <cell r="J12">
            <v>17351</v>
          </cell>
          <cell r="K12">
            <v>16421</v>
          </cell>
          <cell r="L12">
            <v>17743</v>
          </cell>
          <cell r="M12">
            <v>19053</v>
          </cell>
          <cell r="N12">
            <v>13637</v>
          </cell>
          <cell r="O12">
            <v>14191</v>
          </cell>
        </row>
        <row r="13">
          <cell r="D13">
            <v>11682115</v>
          </cell>
          <cell r="E13">
            <v>7673672</v>
          </cell>
          <cell r="F13">
            <v>4987532</v>
          </cell>
          <cell r="G13">
            <v>3356376</v>
          </cell>
          <cell r="H13">
            <v>2727493</v>
          </cell>
          <cell r="I13">
            <v>2621569</v>
          </cell>
          <cell r="J13">
            <v>2885202</v>
          </cell>
          <cell r="K13">
            <v>5152349</v>
          </cell>
          <cell r="L13">
            <v>10178397</v>
          </cell>
          <cell r="M13">
            <v>15720306</v>
          </cell>
          <cell r="N13">
            <v>17789569</v>
          </cell>
          <cell r="O13">
            <v>13703262</v>
          </cell>
        </row>
        <row r="15">
          <cell r="D15">
            <v>145746</v>
          </cell>
          <cell r="E15">
            <v>143756</v>
          </cell>
          <cell r="F15">
            <v>175001</v>
          </cell>
          <cell r="G15">
            <v>108524</v>
          </cell>
          <cell r="H15">
            <v>201993</v>
          </cell>
          <cell r="I15">
            <v>155283</v>
          </cell>
          <cell r="J15">
            <v>131431</v>
          </cell>
          <cell r="K15">
            <v>174723</v>
          </cell>
          <cell r="L15">
            <v>203417</v>
          </cell>
          <cell r="M15">
            <v>228844</v>
          </cell>
          <cell r="N15">
            <v>185336</v>
          </cell>
          <cell r="O15">
            <v>173165</v>
          </cell>
        </row>
        <row r="16">
          <cell r="D16">
            <v>40488</v>
          </cell>
          <cell r="E16">
            <v>18741</v>
          </cell>
          <cell r="F16">
            <v>37950</v>
          </cell>
          <cell r="G16">
            <v>31919</v>
          </cell>
          <cell r="H16">
            <v>13990</v>
          </cell>
          <cell r="I16">
            <v>21781</v>
          </cell>
          <cell r="J16">
            <v>23697</v>
          </cell>
          <cell r="K16">
            <v>19517</v>
          </cell>
          <cell r="L16">
            <v>31214</v>
          </cell>
          <cell r="M16">
            <v>38135</v>
          </cell>
          <cell r="N16">
            <v>26753</v>
          </cell>
          <cell r="O16">
            <v>37615</v>
          </cell>
        </row>
        <row r="17">
          <cell r="D17">
            <v>186234</v>
          </cell>
          <cell r="E17">
            <v>162497</v>
          </cell>
          <cell r="F17">
            <v>212951</v>
          </cell>
          <cell r="G17">
            <v>140443</v>
          </cell>
          <cell r="H17">
            <v>215983</v>
          </cell>
          <cell r="I17">
            <v>177064</v>
          </cell>
          <cell r="J17">
            <v>155128</v>
          </cell>
          <cell r="K17">
            <v>194240</v>
          </cell>
          <cell r="L17">
            <v>234631</v>
          </cell>
          <cell r="M17">
            <v>266979</v>
          </cell>
          <cell r="N17">
            <v>212089</v>
          </cell>
          <cell r="O17">
            <v>210780</v>
          </cell>
        </row>
        <row r="20">
          <cell r="D20">
            <v>11868349</v>
          </cell>
          <cell r="E20">
            <v>7836169</v>
          </cell>
          <cell r="F20">
            <v>5200483</v>
          </cell>
          <cell r="G20">
            <v>3496819</v>
          </cell>
          <cell r="H20">
            <v>2943476</v>
          </cell>
          <cell r="I20">
            <v>2798633</v>
          </cell>
          <cell r="J20">
            <v>3040330</v>
          </cell>
          <cell r="K20">
            <v>5346589</v>
          </cell>
          <cell r="L20">
            <v>10413028</v>
          </cell>
          <cell r="M20">
            <v>15987285</v>
          </cell>
          <cell r="N20">
            <v>18001658</v>
          </cell>
          <cell r="O20">
            <v>13914042</v>
          </cell>
        </row>
        <row r="22">
          <cell r="D22">
            <v>3357856</v>
          </cell>
          <cell r="E22">
            <v>3495271</v>
          </cell>
          <cell r="F22">
            <v>3500465</v>
          </cell>
          <cell r="G22">
            <v>3522394</v>
          </cell>
          <cell r="H22">
            <v>3488496</v>
          </cell>
          <cell r="I22">
            <v>3701184</v>
          </cell>
          <cell r="J22">
            <v>3946553</v>
          </cell>
          <cell r="K22">
            <v>3955396</v>
          </cell>
          <cell r="L22">
            <v>3784694</v>
          </cell>
          <cell r="M22">
            <v>4016425</v>
          </cell>
          <cell r="N22">
            <v>4054464</v>
          </cell>
          <cell r="O22">
            <v>3457720</v>
          </cell>
        </row>
        <row r="25">
          <cell r="D25">
            <v>15226205</v>
          </cell>
          <cell r="E25">
            <v>11331440</v>
          </cell>
          <cell r="F25">
            <v>8700948</v>
          </cell>
          <cell r="G25">
            <v>7019213</v>
          </cell>
          <cell r="H25">
            <v>6431972</v>
          </cell>
          <cell r="I25">
            <v>6499817</v>
          </cell>
          <cell r="J25">
            <v>6986883</v>
          </cell>
          <cell r="K25">
            <v>9301985</v>
          </cell>
          <cell r="L25">
            <v>14197722</v>
          </cell>
          <cell r="M25">
            <v>20003710</v>
          </cell>
          <cell r="N25">
            <v>22056122</v>
          </cell>
          <cell r="O25">
            <v>17371762</v>
          </cell>
        </row>
        <row r="28">
          <cell r="D28">
            <v>412451</v>
          </cell>
          <cell r="E28">
            <v>288214</v>
          </cell>
          <cell r="F28">
            <v>184145</v>
          </cell>
          <cell r="G28">
            <v>97002</v>
          </cell>
          <cell r="H28">
            <v>69822</v>
          </cell>
          <cell r="I28">
            <v>54233</v>
          </cell>
          <cell r="J28">
            <v>98679</v>
          </cell>
          <cell r="K28">
            <v>229181</v>
          </cell>
          <cell r="L28">
            <v>411516</v>
          </cell>
          <cell r="M28">
            <v>539748</v>
          </cell>
          <cell r="N28">
            <v>570493</v>
          </cell>
          <cell r="O28">
            <v>495749</v>
          </cell>
        </row>
        <row r="29">
          <cell r="D29">
            <v>22436</v>
          </cell>
          <cell r="E29">
            <v>15433</v>
          </cell>
          <cell r="F29">
            <v>9866</v>
          </cell>
          <cell r="G29">
            <v>5201</v>
          </cell>
          <cell r="H29">
            <v>3782</v>
          </cell>
          <cell r="I29">
            <v>2936</v>
          </cell>
          <cell r="J29">
            <v>5340</v>
          </cell>
          <cell r="K29">
            <v>12399</v>
          </cell>
          <cell r="L29">
            <v>22231</v>
          </cell>
          <cell r="M29">
            <v>29192</v>
          </cell>
          <cell r="N29">
            <v>30756</v>
          </cell>
          <cell r="O29">
            <v>26725</v>
          </cell>
        </row>
        <row r="30">
          <cell r="D30">
            <v>29894</v>
          </cell>
          <cell r="E30">
            <v>25349</v>
          </cell>
          <cell r="F30">
            <v>20420</v>
          </cell>
          <cell r="G30">
            <v>18085</v>
          </cell>
          <cell r="H30">
            <v>13718</v>
          </cell>
          <cell r="I30">
            <v>13300</v>
          </cell>
          <cell r="J30">
            <v>16711</v>
          </cell>
          <cell r="K30">
            <v>19862</v>
          </cell>
          <cell r="L30">
            <v>30072</v>
          </cell>
          <cell r="M30">
            <v>32635</v>
          </cell>
          <cell r="N30">
            <v>37680</v>
          </cell>
          <cell r="O30">
            <v>34993</v>
          </cell>
        </row>
        <row r="31">
          <cell r="D31">
            <v>543</v>
          </cell>
          <cell r="E31">
            <v>423</v>
          </cell>
          <cell r="F31">
            <v>545</v>
          </cell>
          <cell r="G31">
            <v>618</v>
          </cell>
          <cell r="H31">
            <v>633</v>
          </cell>
          <cell r="I31">
            <v>724</v>
          </cell>
          <cell r="J31">
            <v>622</v>
          </cell>
          <cell r="K31">
            <v>693</v>
          </cell>
          <cell r="L31">
            <v>603</v>
          </cell>
          <cell r="M31">
            <v>504</v>
          </cell>
          <cell r="N31">
            <v>454</v>
          </cell>
          <cell r="O31">
            <v>475</v>
          </cell>
        </row>
        <row r="32">
          <cell r="D32">
            <v>465324</v>
          </cell>
          <cell r="E32">
            <v>329419</v>
          </cell>
          <cell r="F32">
            <v>214976</v>
          </cell>
          <cell r="G32">
            <v>120906</v>
          </cell>
          <cell r="H32">
            <v>87955</v>
          </cell>
          <cell r="I32">
            <v>71193</v>
          </cell>
          <cell r="J32">
            <v>121352</v>
          </cell>
          <cell r="K32">
            <v>262135</v>
          </cell>
          <cell r="L32">
            <v>464422</v>
          </cell>
          <cell r="M32">
            <v>602079</v>
          </cell>
          <cell r="N32">
            <v>639383</v>
          </cell>
          <cell r="O32">
            <v>557942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13211</v>
          </cell>
          <cell r="E35">
            <v>14321</v>
          </cell>
          <cell r="F35">
            <v>12387</v>
          </cell>
          <cell r="G35">
            <v>10168</v>
          </cell>
          <cell r="H35">
            <v>7988</v>
          </cell>
          <cell r="I35">
            <v>10180</v>
          </cell>
          <cell r="J35">
            <v>12253</v>
          </cell>
          <cell r="K35">
            <v>10210</v>
          </cell>
          <cell r="L35">
            <v>17971</v>
          </cell>
          <cell r="M35">
            <v>16008</v>
          </cell>
          <cell r="N35">
            <v>17574</v>
          </cell>
          <cell r="O35">
            <v>15407</v>
          </cell>
        </row>
        <row r="36">
          <cell r="D36">
            <v>13211</v>
          </cell>
          <cell r="E36">
            <v>14321</v>
          </cell>
          <cell r="F36">
            <v>12387</v>
          </cell>
          <cell r="G36">
            <v>10168</v>
          </cell>
          <cell r="H36">
            <v>7988</v>
          </cell>
          <cell r="I36">
            <v>10180</v>
          </cell>
          <cell r="J36">
            <v>12253</v>
          </cell>
          <cell r="K36">
            <v>10210</v>
          </cell>
          <cell r="L36">
            <v>17971</v>
          </cell>
          <cell r="M36">
            <v>16008</v>
          </cell>
          <cell r="N36">
            <v>17574</v>
          </cell>
          <cell r="O36">
            <v>15407</v>
          </cell>
        </row>
        <row r="39">
          <cell r="D39">
            <v>478535</v>
          </cell>
          <cell r="E39">
            <v>343740</v>
          </cell>
          <cell r="F39">
            <v>227363</v>
          </cell>
          <cell r="G39">
            <v>131074</v>
          </cell>
          <cell r="H39">
            <v>95943</v>
          </cell>
          <cell r="I39">
            <v>81373</v>
          </cell>
          <cell r="J39">
            <v>133605</v>
          </cell>
          <cell r="K39">
            <v>272345</v>
          </cell>
          <cell r="L39">
            <v>482393</v>
          </cell>
          <cell r="M39">
            <v>618087</v>
          </cell>
          <cell r="N39">
            <v>656957</v>
          </cell>
          <cell r="O39">
            <v>573349</v>
          </cell>
        </row>
        <row r="41">
          <cell r="D41">
            <v>26335</v>
          </cell>
          <cell r="E41">
            <v>23115</v>
          </cell>
          <cell r="F41">
            <v>54261</v>
          </cell>
          <cell r="G41">
            <v>14364</v>
          </cell>
          <cell r="H41">
            <v>27124</v>
          </cell>
          <cell r="I41">
            <v>28656</v>
          </cell>
          <cell r="J41">
            <v>68050</v>
          </cell>
          <cell r="K41">
            <v>30251</v>
          </cell>
          <cell r="L41">
            <v>34349</v>
          </cell>
          <cell r="M41">
            <v>55304</v>
          </cell>
          <cell r="N41">
            <v>73522</v>
          </cell>
          <cell r="O41">
            <v>114120</v>
          </cell>
        </row>
        <row r="44">
          <cell r="D44">
            <v>504870</v>
          </cell>
          <cell r="E44">
            <v>366855</v>
          </cell>
          <cell r="F44">
            <v>281624</v>
          </cell>
          <cell r="G44">
            <v>145438</v>
          </cell>
          <cell r="H44">
            <v>123067</v>
          </cell>
          <cell r="I44">
            <v>110029</v>
          </cell>
          <cell r="J44">
            <v>201655</v>
          </cell>
          <cell r="K44">
            <v>302596</v>
          </cell>
          <cell r="L44">
            <v>516742</v>
          </cell>
          <cell r="M44">
            <v>673391</v>
          </cell>
          <cell r="N44">
            <v>730479</v>
          </cell>
          <cell r="O44">
            <v>687469</v>
          </cell>
        </row>
        <row r="47">
          <cell r="D47">
            <v>15731075</v>
          </cell>
          <cell r="E47">
            <v>11698295</v>
          </cell>
          <cell r="F47">
            <v>8982572</v>
          </cell>
          <cell r="G47">
            <v>7164651</v>
          </cell>
          <cell r="H47">
            <v>6555039</v>
          </cell>
          <cell r="I47">
            <v>6609846</v>
          </cell>
          <cell r="J47">
            <v>7188538</v>
          </cell>
          <cell r="K47">
            <v>9604581</v>
          </cell>
          <cell r="L47">
            <v>14714464</v>
          </cell>
          <cell r="M47">
            <v>20677101</v>
          </cell>
          <cell r="N47">
            <v>22786601</v>
          </cell>
          <cell r="O47">
            <v>18059231</v>
          </cell>
        </row>
        <row r="50">
          <cell r="D50">
            <v>3</v>
          </cell>
          <cell r="E50">
            <v>4</v>
          </cell>
          <cell r="F50">
            <v>5</v>
          </cell>
          <cell r="G50">
            <v>6</v>
          </cell>
          <cell r="H50">
            <v>7</v>
          </cell>
          <cell r="I50">
            <v>8</v>
          </cell>
          <cell r="J50">
            <v>9</v>
          </cell>
          <cell r="K50">
            <v>10</v>
          </cell>
          <cell r="L50">
            <v>11</v>
          </cell>
          <cell r="M50">
            <v>12</v>
          </cell>
          <cell r="N50">
            <v>1</v>
          </cell>
          <cell r="O50">
            <v>2</v>
          </cell>
        </row>
        <row r="51">
          <cell r="D51">
            <v>0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10872981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9337049</v>
          </cell>
          <cell r="M52">
            <v>14755668</v>
          </cell>
          <cell r="N52">
            <v>16718335</v>
          </cell>
          <cell r="O52">
            <v>12783768</v>
          </cell>
        </row>
        <row r="53">
          <cell r="D53">
            <v>0</v>
          </cell>
          <cell r="E53">
            <v>6914051</v>
          </cell>
          <cell r="F53">
            <v>4363243</v>
          </cell>
          <cell r="G53">
            <v>2759647</v>
          </cell>
          <cell r="H53">
            <v>2202823</v>
          </cell>
          <cell r="I53">
            <v>2082623</v>
          </cell>
          <cell r="J53">
            <v>2284704</v>
          </cell>
          <cell r="K53">
            <v>4476449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5">
          <cell r="D55">
            <v>73015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62318</v>
          </cell>
          <cell r="M55">
            <v>119465</v>
          </cell>
          <cell r="N55">
            <v>111758</v>
          </cell>
          <cell r="O55">
            <v>84950</v>
          </cell>
        </row>
        <row r="56">
          <cell r="D56">
            <v>0</v>
          </cell>
          <cell r="E56">
            <v>46521</v>
          </cell>
          <cell r="F56">
            <v>29360</v>
          </cell>
          <cell r="G56">
            <v>18489</v>
          </cell>
          <cell r="H56">
            <v>14818</v>
          </cell>
          <cell r="I56">
            <v>13993</v>
          </cell>
          <cell r="J56">
            <v>15305</v>
          </cell>
          <cell r="K56">
            <v>29892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8">
          <cell r="D58">
            <v>693103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731374</v>
          </cell>
          <cell r="M58">
            <v>795210</v>
          </cell>
          <cell r="N58">
            <v>914823</v>
          </cell>
          <cell r="O58">
            <v>791338</v>
          </cell>
        </row>
        <row r="59">
          <cell r="D59">
            <v>0</v>
          </cell>
          <cell r="E59">
            <v>670129</v>
          </cell>
          <cell r="F59">
            <v>550393</v>
          </cell>
          <cell r="G59">
            <v>534084</v>
          </cell>
          <cell r="H59">
            <v>464164</v>
          </cell>
          <cell r="I59">
            <v>477747</v>
          </cell>
          <cell r="J59">
            <v>537929</v>
          </cell>
          <cell r="K59">
            <v>598677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3">
          <cell r="D63" t="str">
            <v>Forecast</v>
          </cell>
          <cell r="E63" t="str">
            <v>Forecast</v>
          </cell>
          <cell r="F63" t="str">
            <v>Forecast</v>
          </cell>
          <cell r="G63" t="str">
            <v>Forecast</v>
          </cell>
          <cell r="H63" t="str">
            <v>Forecast</v>
          </cell>
          <cell r="I63" t="str">
            <v>Forecast</v>
          </cell>
          <cell r="J63" t="str">
            <v>Forecast</v>
          </cell>
          <cell r="K63" t="str">
            <v>Forecast</v>
          </cell>
          <cell r="L63" t="str">
            <v>Forecast</v>
          </cell>
          <cell r="M63" t="str">
            <v>Forecast</v>
          </cell>
          <cell r="N63" t="str">
            <v>Forecast</v>
          </cell>
          <cell r="O63" t="str">
            <v>Forecast</v>
          </cell>
        </row>
        <row r="64">
          <cell r="D64">
            <v>39873</v>
          </cell>
          <cell r="E64">
            <v>39904</v>
          </cell>
          <cell r="F64">
            <v>39934</v>
          </cell>
          <cell r="G64">
            <v>39965</v>
          </cell>
          <cell r="H64">
            <v>39995</v>
          </cell>
          <cell r="I64">
            <v>40026</v>
          </cell>
          <cell r="J64">
            <v>40057</v>
          </cell>
          <cell r="K64">
            <v>40087</v>
          </cell>
          <cell r="L64">
            <v>40118</v>
          </cell>
          <cell r="M64">
            <v>40148</v>
          </cell>
          <cell r="N64">
            <v>40179</v>
          </cell>
          <cell r="O64">
            <v>40210</v>
          </cell>
        </row>
        <row r="65">
          <cell r="D65">
            <v>2770</v>
          </cell>
          <cell r="E65">
            <v>2937</v>
          </cell>
          <cell r="F65">
            <v>2644</v>
          </cell>
          <cell r="G65">
            <v>2308</v>
          </cell>
          <cell r="H65">
            <v>1978</v>
          </cell>
          <cell r="I65">
            <v>2309</v>
          </cell>
          <cell r="J65">
            <v>2624</v>
          </cell>
          <cell r="K65">
            <v>2315</v>
          </cell>
          <cell r="L65">
            <v>3490</v>
          </cell>
          <cell r="M65">
            <v>3193</v>
          </cell>
          <cell r="N65">
            <v>3430</v>
          </cell>
          <cell r="O65">
            <v>3101</v>
          </cell>
        </row>
        <row r="66">
          <cell r="D66">
            <v>2848</v>
          </cell>
          <cell r="E66">
            <v>2500</v>
          </cell>
          <cell r="F66">
            <v>5868</v>
          </cell>
          <cell r="G66">
            <v>1553</v>
          </cell>
          <cell r="H66">
            <v>2933</v>
          </cell>
          <cell r="I66">
            <v>3099</v>
          </cell>
          <cell r="J66">
            <v>7359</v>
          </cell>
          <cell r="K66">
            <v>3271</v>
          </cell>
          <cell r="L66">
            <v>3715</v>
          </cell>
          <cell r="M66">
            <v>5981</v>
          </cell>
          <cell r="N66">
            <v>7951</v>
          </cell>
          <cell r="O66">
            <v>12340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9.5264600000000002</v>
          </cell>
          <cell r="E69">
            <v>9.5264600000000002</v>
          </cell>
          <cell r="F69">
            <v>9.5264600000000002</v>
          </cell>
          <cell r="G69">
            <v>9.5264600000000002</v>
          </cell>
          <cell r="H69">
            <v>9.5264600000000002</v>
          </cell>
          <cell r="I69">
            <v>9.5264600000000002</v>
          </cell>
          <cell r="J69">
            <v>9.5264600000000002</v>
          </cell>
          <cell r="K69">
            <v>9.5264600000000002</v>
          </cell>
          <cell r="L69">
            <v>9.5264600000000002</v>
          </cell>
          <cell r="M69">
            <v>9.5264600000000002</v>
          </cell>
          <cell r="N69">
            <v>9.5264600000000002</v>
          </cell>
          <cell r="O69">
            <v>9.5264600000000002</v>
          </cell>
        </row>
        <row r="72">
          <cell r="D72" t="str">
            <v>ALLOCATION BASES</v>
          </cell>
        </row>
        <row r="73">
          <cell r="D73" t="str">
            <v>DEMAND</v>
          </cell>
          <cell r="G73" t="str">
            <v>OTHER COST</v>
          </cell>
        </row>
        <row r="74">
          <cell r="D74">
            <v>1153722</v>
          </cell>
          <cell r="E74">
            <v>0.96340355459655902</v>
          </cell>
          <cell r="G74" t="str">
            <v>Utah Sales</v>
          </cell>
          <cell r="H74">
            <v>100846861</v>
          </cell>
          <cell r="I74">
            <v>0.96098055466551047</v>
          </cell>
        </row>
        <row r="75">
          <cell r="D75">
            <v>43826</v>
          </cell>
          <cell r="E75">
            <v>3.659644540344098E-2</v>
          </cell>
          <cell r="G75" t="str">
            <v>Wyoming Sales</v>
          </cell>
          <cell r="H75">
            <v>4094764</v>
          </cell>
          <cell r="I75">
            <v>3.9019445334489533E-2</v>
          </cell>
        </row>
        <row r="76">
          <cell r="D76">
            <v>1197548</v>
          </cell>
          <cell r="E76">
            <v>1</v>
          </cell>
          <cell r="G76" t="str">
            <v>Total Sales</v>
          </cell>
          <cell r="H76">
            <v>104941625</v>
          </cell>
          <cell r="I76">
            <v>1</v>
          </cell>
        </row>
        <row r="79">
          <cell r="D79" t="str">
            <v>Financial Report Information (Latest 12 Months of Actual Expenses and 13 Months of Rate Base)</v>
          </cell>
        </row>
        <row r="80">
          <cell r="D80" t="str">
            <v>Actual</v>
          </cell>
          <cell r="E80" t="str">
            <v>Actual</v>
          </cell>
          <cell r="F80" t="str">
            <v>Actual</v>
          </cell>
          <cell r="G80" t="str">
            <v>Actual</v>
          </cell>
          <cell r="H80" t="str">
            <v>Actual</v>
          </cell>
          <cell r="I80" t="str">
            <v>Actual</v>
          </cell>
          <cell r="J80" t="str">
            <v>Actual</v>
          </cell>
          <cell r="K80" t="str">
            <v>Actual</v>
          </cell>
          <cell r="L80" t="str">
            <v>Actual</v>
          </cell>
          <cell r="M80" t="str">
            <v>Actual</v>
          </cell>
          <cell r="N80" t="str">
            <v>Actual</v>
          </cell>
          <cell r="O80" t="str">
            <v>Actual</v>
          </cell>
        </row>
        <row r="81">
          <cell r="D81">
            <v>39574</v>
          </cell>
          <cell r="E81">
            <v>39604</v>
          </cell>
          <cell r="F81">
            <v>39634</v>
          </cell>
          <cell r="G81">
            <v>39664</v>
          </cell>
          <cell r="H81">
            <v>39694</v>
          </cell>
          <cell r="I81">
            <v>39724</v>
          </cell>
          <cell r="J81">
            <v>39754</v>
          </cell>
          <cell r="K81">
            <v>39784</v>
          </cell>
          <cell r="L81">
            <v>39814</v>
          </cell>
          <cell r="M81">
            <v>39484</v>
          </cell>
          <cell r="N81">
            <v>39514</v>
          </cell>
          <cell r="O81">
            <v>39544</v>
          </cell>
        </row>
        <row r="83">
          <cell r="D83">
            <v>19949.080000000002</v>
          </cell>
          <cell r="E83">
            <v>19915.12</v>
          </cell>
          <cell r="F83">
            <v>20945.2</v>
          </cell>
          <cell r="G83">
            <v>20678.400000000001</v>
          </cell>
          <cell r="H83">
            <v>19115.05</v>
          </cell>
          <cell r="I83">
            <v>22543.38</v>
          </cell>
          <cell r="J83">
            <v>21904.67</v>
          </cell>
          <cell r="K83">
            <v>23769.93</v>
          </cell>
          <cell r="L83">
            <v>27506.43</v>
          </cell>
          <cell r="M83">
            <v>27236.5</v>
          </cell>
          <cell r="N83">
            <v>18441.86</v>
          </cell>
          <cell r="O83">
            <v>19013.89</v>
          </cell>
        </row>
        <row r="86">
          <cell r="D86">
            <v>1159820.94</v>
          </cell>
          <cell r="E86">
            <v>1676073.4100000001</v>
          </cell>
          <cell r="F86">
            <v>1055305.54</v>
          </cell>
          <cell r="G86">
            <v>1022512.84</v>
          </cell>
          <cell r="H86">
            <v>1137145.02</v>
          </cell>
          <cell r="I86">
            <v>623591.82999999996</v>
          </cell>
          <cell r="J86">
            <v>299232.53000000003</v>
          </cell>
          <cell r="K86">
            <v>270503.21000000002</v>
          </cell>
          <cell r="L86">
            <v>2204484.2999999998</v>
          </cell>
          <cell r="M86">
            <v>651031.95000000007</v>
          </cell>
          <cell r="N86">
            <v>440257.71</v>
          </cell>
          <cell r="O86">
            <v>462340.13</v>
          </cell>
        </row>
        <row r="87">
          <cell r="D87">
            <v>394105.06</v>
          </cell>
          <cell r="E87">
            <v>408540.46</v>
          </cell>
          <cell r="F87">
            <v>620575.41</v>
          </cell>
          <cell r="G87">
            <v>778389.76</v>
          </cell>
          <cell r="H87">
            <v>902517.17</v>
          </cell>
          <cell r="I87">
            <v>733637.62</v>
          </cell>
          <cell r="J87">
            <v>637634.32999999996</v>
          </cell>
          <cell r="K87">
            <v>453946.02</v>
          </cell>
          <cell r="L87">
            <v>275314.18</v>
          </cell>
          <cell r="M87">
            <v>426976.03</v>
          </cell>
          <cell r="N87">
            <v>356746.4</v>
          </cell>
          <cell r="O87">
            <v>495585.99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D89">
            <v>117066.65000000001</v>
          </cell>
          <cell r="E89">
            <v>210472.74</v>
          </cell>
          <cell r="F89">
            <v>310530.84000000003</v>
          </cell>
          <cell r="G89">
            <v>277542.7</v>
          </cell>
          <cell r="H89">
            <v>267850.21000000002</v>
          </cell>
          <cell r="I89">
            <v>447135.59</v>
          </cell>
          <cell r="J89">
            <v>288160.87</v>
          </cell>
          <cell r="K89">
            <v>-150236.87</v>
          </cell>
          <cell r="L89">
            <v>77128.69</v>
          </cell>
          <cell r="M89">
            <v>65563.14</v>
          </cell>
          <cell r="N89">
            <v>138442.29999999999</v>
          </cell>
          <cell r="O89">
            <v>61191.21</v>
          </cell>
        </row>
        <row r="90">
          <cell r="D90">
            <v>-18117.36</v>
          </cell>
          <cell r="E90">
            <v>-30231.670000000002</v>
          </cell>
          <cell r="F90">
            <v>-41007.49</v>
          </cell>
          <cell r="G90">
            <v>-42455.67</v>
          </cell>
          <cell r="H90">
            <v>-40712.570000000007</v>
          </cell>
          <cell r="I90">
            <v>-71413.16</v>
          </cell>
          <cell r="J90">
            <v>-40647.919999999998</v>
          </cell>
          <cell r="K90">
            <v>29014.639999999999</v>
          </cell>
          <cell r="L90">
            <v>-11095.56</v>
          </cell>
          <cell r="M90">
            <v>-10649.060000000001</v>
          </cell>
          <cell r="N90">
            <v>-17499.5</v>
          </cell>
          <cell r="O90">
            <v>-8554.98</v>
          </cell>
        </row>
        <row r="93">
          <cell r="D93">
            <v>2100910.69</v>
          </cell>
          <cell r="E93">
            <v>1916083.97</v>
          </cell>
          <cell r="F93">
            <v>2156263.12</v>
          </cell>
          <cell r="G93">
            <v>2462412.08</v>
          </cell>
          <cell r="H93">
            <v>2953015.23</v>
          </cell>
          <cell r="I93">
            <v>2460071.59</v>
          </cell>
          <cell r="J93">
            <v>765531.95000000007</v>
          </cell>
          <cell r="K93">
            <v>932743.98</v>
          </cell>
          <cell r="L93">
            <v>954452.61</v>
          </cell>
          <cell r="M93">
            <v>1684352.8</v>
          </cell>
          <cell r="N93">
            <v>1759838.13</v>
          </cell>
          <cell r="O93">
            <v>1828561.8599999999</v>
          </cell>
        </row>
        <row r="94">
          <cell r="D94">
            <v>867782</v>
          </cell>
          <cell r="E94">
            <v>722772</v>
          </cell>
          <cell r="F94">
            <v>915508</v>
          </cell>
          <cell r="G94">
            <v>742619</v>
          </cell>
          <cell r="H94">
            <v>130522</v>
          </cell>
          <cell r="I94">
            <v>-24610</v>
          </cell>
          <cell r="J94">
            <v>1216</v>
          </cell>
          <cell r="K94">
            <v>0</v>
          </cell>
          <cell r="L94">
            <v>0</v>
          </cell>
          <cell r="M94">
            <v>626707</v>
          </cell>
          <cell r="N94">
            <v>609972</v>
          </cell>
          <cell r="O94">
            <v>698833</v>
          </cell>
        </row>
        <row r="96">
          <cell r="D96" t="str">
            <v>Actual</v>
          </cell>
          <cell r="E96" t="str">
            <v>Actual</v>
          </cell>
          <cell r="F96" t="str">
            <v>Actual</v>
          </cell>
          <cell r="G96" t="str">
            <v>Actual</v>
          </cell>
          <cell r="H96" t="str">
            <v>Actual</v>
          </cell>
          <cell r="I96" t="str">
            <v>Actual</v>
          </cell>
          <cell r="J96" t="str">
            <v>Actual</v>
          </cell>
          <cell r="K96" t="str">
            <v>Actual</v>
          </cell>
          <cell r="L96" t="str">
            <v>Actual</v>
          </cell>
          <cell r="M96" t="str">
            <v>Actual</v>
          </cell>
          <cell r="N96" t="str">
            <v>Actual</v>
          </cell>
          <cell r="O96" t="str">
            <v>Actual</v>
          </cell>
        </row>
        <row r="97">
          <cell r="D97">
            <v>39484</v>
          </cell>
          <cell r="E97">
            <v>39514</v>
          </cell>
          <cell r="F97">
            <v>39544</v>
          </cell>
          <cell r="G97">
            <v>39574</v>
          </cell>
          <cell r="H97">
            <v>39604</v>
          </cell>
          <cell r="I97">
            <v>39634</v>
          </cell>
          <cell r="J97">
            <v>39664</v>
          </cell>
          <cell r="K97">
            <v>39694</v>
          </cell>
          <cell r="L97">
            <v>39724</v>
          </cell>
          <cell r="M97">
            <v>39754</v>
          </cell>
          <cell r="N97">
            <v>39784</v>
          </cell>
          <cell r="O97">
            <v>39814</v>
          </cell>
        </row>
        <row r="99">
          <cell r="D99">
            <v>26127692.91</v>
          </cell>
          <cell r="E99">
            <v>14972980.15</v>
          </cell>
          <cell r="F99">
            <v>14294989.439999999</v>
          </cell>
          <cell r="G99">
            <v>27962920.91</v>
          </cell>
          <cell r="H99">
            <v>34234314.939999998</v>
          </cell>
          <cell r="I99">
            <v>43236422.039999999</v>
          </cell>
          <cell r="J99">
            <v>56328449.57</v>
          </cell>
          <cell r="K99">
            <v>69122842.329999998</v>
          </cell>
          <cell r="L99">
            <v>74115251.859999999</v>
          </cell>
          <cell r="M99">
            <v>76575356.980000004</v>
          </cell>
          <cell r="N99">
            <v>61834503.799999997</v>
          </cell>
          <cell r="O99">
            <v>44429284.159999996</v>
          </cell>
        </row>
        <row r="100">
          <cell r="D100">
            <v>85265840.719999984</v>
          </cell>
          <cell r="E100">
            <v>85265840.719999984</v>
          </cell>
          <cell r="F100">
            <v>85265840.719999984</v>
          </cell>
          <cell r="G100">
            <v>85265840.719999984</v>
          </cell>
          <cell r="H100">
            <v>84931684.539999992</v>
          </cell>
          <cell r="I100">
            <v>84853458.839999989</v>
          </cell>
          <cell r="J100">
            <v>84853458.839999989</v>
          </cell>
          <cell r="K100">
            <v>84853458.839999989</v>
          </cell>
          <cell r="L100">
            <v>84853458.839999989</v>
          </cell>
          <cell r="M100">
            <v>84853458.839999989</v>
          </cell>
          <cell r="N100">
            <v>84853458.839999989</v>
          </cell>
          <cell r="O100">
            <v>84853458.839999989</v>
          </cell>
        </row>
        <row r="101">
          <cell r="D101">
            <v>-67300862.409999996</v>
          </cell>
          <cell r="E101">
            <v>-67373775.290000007</v>
          </cell>
          <cell r="F101">
            <v>-67455549.620000005</v>
          </cell>
          <cell r="G101">
            <v>-67529957.700000003</v>
          </cell>
          <cell r="H101">
            <v>-67278905.439999998</v>
          </cell>
          <cell r="I101">
            <v>-67281327.700000003</v>
          </cell>
          <cell r="J101">
            <v>-67367123.439999998</v>
          </cell>
          <cell r="K101">
            <v>-67471186.290000007</v>
          </cell>
          <cell r="L101">
            <v>-67520637.730000004</v>
          </cell>
          <cell r="M101">
            <v>-67608207.150000006</v>
          </cell>
          <cell r="N101">
            <v>-67669514.209999993</v>
          </cell>
          <cell r="O101">
            <v>-67764241.659999996</v>
          </cell>
        </row>
        <row r="102">
          <cell r="D102">
            <v>-5971700.7999999998</v>
          </cell>
          <cell r="E102">
            <v>-5973473.54</v>
          </cell>
          <cell r="F102">
            <v>-5975350.9699999997</v>
          </cell>
          <cell r="G102">
            <v>-5977036.5099999998</v>
          </cell>
          <cell r="H102">
            <v>-5978948.5899999999</v>
          </cell>
          <cell r="I102">
            <v>-5980796.6900000004</v>
          </cell>
          <cell r="J102">
            <v>-5982778.9000000004</v>
          </cell>
          <cell r="K102">
            <v>-5985237.0099999998</v>
          </cell>
          <cell r="L102">
            <v>-5986272.3700000001</v>
          </cell>
          <cell r="M102">
            <v>-5988300.7800000003</v>
          </cell>
          <cell r="N102">
            <v>-5989645.0099999998</v>
          </cell>
          <cell r="O102">
            <v>-5991859.9000000004</v>
          </cell>
        </row>
        <row r="103">
          <cell r="D103">
            <v>-234350.27000000002</v>
          </cell>
          <cell r="E103">
            <v>-230821.47</v>
          </cell>
          <cell r="F103">
            <v>-227292.67</v>
          </cell>
          <cell r="G103">
            <v>-223763.87</v>
          </cell>
          <cell r="H103">
            <v>-220235.07</v>
          </cell>
          <cell r="I103">
            <v>-216706.27000000002</v>
          </cell>
          <cell r="J103">
            <v>-213177.47</v>
          </cell>
          <cell r="K103">
            <v>-209648.67</v>
          </cell>
          <cell r="L103">
            <v>-206119.87</v>
          </cell>
          <cell r="M103">
            <v>-202591.07</v>
          </cell>
          <cell r="N103">
            <v>-199062.28</v>
          </cell>
          <cell r="O103">
            <v>-195533.48</v>
          </cell>
        </row>
        <row r="104">
          <cell r="D104">
            <v>-4372738.49</v>
          </cell>
          <cell r="E104">
            <v>-4328952.6399999997</v>
          </cell>
          <cell r="F104">
            <v>-4285353.47</v>
          </cell>
          <cell r="G104">
            <v>-4241802.96</v>
          </cell>
          <cell r="H104">
            <v>-4198565.25</v>
          </cell>
          <cell r="I104">
            <v>-4155490.89</v>
          </cell>
          <cell r="J104">
            <v>-4104024.35</v>
          </cell>
          <cell r="K104">
            <v>-3813255.6</v>
          </cell>
          <cell r="L104">
            <v>-3769116.81</v>
          </cell>
          <cell r="M104">
            <v>-3725901.63</v>
          </cell>
          <cell r="N104">
            <v>-3614643.5</v>
          </cell>
          <cell r="O104">
            <v>-3597203.24</v>
          </cell>
        </row>
        <row r="105">
          <cell r="D105">
            <v>-1277367.57</v>
          </cell>
          <cell r="E105">
            <v>-1277367.57</v>
          </cell>
          <cell r="F105">
            <v>-1277367.57</v>
          </cell>
          <cell r="G105">
            <v>-1277367.57</v>
          </cell>
          <cell r="H105">
            <v>-1277367.57</v>
          </cell>
          <cell r="I105">
            <v>-1277367.57</v>
          </cell>
          <cell r="J105">
            <v>-1277367.57</v>
          </cell>
          <cell r="K105">
            <v>-1277367.57</v>
          </cell>
          <cell r="L105">
            <v>-1243678.56</v>
          </cell>
          <cell r="M105">
            <v>-1243678.56</v>
          </cell>
          <cell r="N105">
            <v>-1243678.56</v>
          </cell>
          <cell r="O105">
            <v>-1243678.56</v>
          </cell>
        </row>
        <row r="107">
          <cell r="D107" t="str">
            <v>Production</v>
          </cell>
          <cell r="H107" t="str">
            <v>Acct 101</v>
          </cell>
          <cell r="I107" t="str">
            <v>Acct 108</v>
          </cell>
          <cell r="J107" t="str">
            <v>Acct 111</v>
          </cell>
          <cell r="K107" t="str">
            <v>Acct 2550</v>
          </cell>
          <cell r="L107" t="str">
            <v>Acct 2820</v>
          </cell>
          <cell r="M107" t="str">
            <v>Acct 2821</v>
          </cell>
          <cell r="N107" t="str">
            <v>Total</v>
          </cell>
        </row>
        <row r="108">
          <cell r="D108">
            <v>958474.03</v>
          </cell>
          <cell r="F108" t="str">
            <v>Thirteen month average</v>
          </cell>
          <cell r="H108">
            <v>85014620.853333339</v>
          </cell>
          <cell r="I108">
            <v>-67445686.880416676</v>
          </cell>
          <cell r="J108">
            <v>-5980866.6954166666</v>
          </cell>
          <cell r="K108">
            <v>-216706.27124999996</v>
          </cell>
          <cell r="L108">
            <v>-4052523.3816666673</v>
          </cell>
          <cell r="M108">
            <v>-1267541.6087500001</v>
          </cell>
          <cell r="N108">
            <v>6051296.0158333275</v>
          </cell>
        </row>
        <row r="109">
          <cell r="D109">
            <v>22001.45</v>
          </cell>
          <cell r="F109" t="str">
            <v>Wexpro Red. @ 6.3 %</v>
          </cell>
          <cell r="H109">
            <v>-5355921.1137600001</v>
          </cell>
          <cell r="I109">
            <v>4249078.2734662509</v>
          </cell>
          <cell r="J109">
            <v>376794.60181124997</v>
          </cell>
          <cell r="N109">
            <v>-730048.23848249926</v>
          </cell>
        </row>
        <row r="110">
          <cell r="D110">
            <v>615136.24306175567</v>
          </cell>
          <cell r="M110">
            <v>5321247.7773508281</v>
          </cell>
        </row>
        <row r="111">
          <cell r="D111">
            <v>1595611.7230617558</v>
          </cell>
          <cell r="M111" t="str">
            <v>Utah Pre-Tax Rate of Return on Production Assets (0.1156)</v>
          </cell>
          <cell r="N111">
            <v>615136.24306175567</v>
          </cell>
        </row>
        <row r="112">
          <cell r="M112" t="str">
            <v>Wyoming Pre-Tax Rate of Return on Production Assets (0.139)</v>
          </cell>
          <cell r="N112">
            <v>739653.44105176511</v>
          </cell>
        </row>
        <row r="115">
          <cell r="D115">
            <v>39873</v>
          </cell>
          <cell r="E115">
            <v>39904</v>
          </cell>
          <cell r="F115">
            <v>39934</v>
          </cell>
          <cell r="G115">
            <v>39965</v>
          </cell>
          <cell r="H115">
            <v>39995</v>
          </cell>
          <cell r="I115">
            <v>40026</v>
          </cell>
          <cell r="J115">
            <v>40057</v>
          </cell>
          <cell r="K115">
            <v>40087</v>
          </cell>
          <cell r="L115">
            <v>40118</v>
          </cell>
          <cell r="M115">
            <v>40148</v>
          </cell>
          <cell r="N115">
            <v>40179</v>
          </cell>
          <cell r="O115">
            <v>40210</v>
          </cell>
        </row>
        <row r="117">
          <cell r="D117">
            <v>1116874</v>
          </cell>
          <cell r="E117">
            <v>1078872</v>
          </cell>
          <cell r="F117">
            <v>1098603</v>
          </cell>
          <cell r="G117">
            <v>980426</v>
          </cell>
          <cell r="H117">
            <v>905409</v>
          </cell>
          <cell r="I117">
            <v>902865</v>
          </cell>
          <cell r="J117">
            <v>685308</v>
          </cell>
          <cell r="K117">
            <v>930805</v>
          </cell>
          <cell r="L117">
            <v>1242173</v>
          </cell>
          <cell r="M117">
            <v>1300475</v>
          </cell>
          <cell r="N117">
            <v>1288952</v>
          </cell>
          <cell r="O117">
            <v>1188291</v>
          </cell>
        </row>
        <row r="118">
          <cell r="D118">
            <v>3412643</v>
          </cell>
          <cell r="E118">
            <v>3383020</v>
          </cell>
          <cell r="F118">
            <v>3439056</v>
          </cell>
          <cell r="G118">
            <v>3263775</v>
          </cell>
          <cell r="H118">
            <v>2819023</v>
          </cell>
          <cell r="I118">
            <v>2798107</v>
          </cell>
          <cell r="J118">
            <v>2652832</v>
          </cell>
          <cell r="K118">
            <v>3725198</v>
          </cell>
          <cell r="L118">
            <v>3697906</v>
          </cell>
          <cell r="M118">
            <v>3818202</v>
          </cell>
          <cell r="N118">
            <v>3780854</v>
          </cell>
          <cell r="O118">
            <v>3487500</v>
          </cell>
        </row>
        <row r="119">
          <cell r="D119">
            <v>81844</v>
          </cell>
          <cell r="E119">
            <v>78213</v>
          </cell>
          <cell r="F119">
            <v>79810</v>
          </cell>
          <cell r="G119">
            <v>76270</v>
          </cell>
          <cell r="H119">
            <v>77827</v>
          </cell>
          <cell r="I119">
            <v>76855</v>
          </cell>
          <cell r="J119">
            <v>73446</v>
          </cell>
          <cell r="K119">
            <v>74945</v>
          </cell>
          <cell r="L119">
            <v>71621</v>
          </cell>
          <cell r="M119">
            <v>73083</v>
          </cell>
          <cell r="N119">
            <v>72170</v>
          </cell>
          <cell r="O119">
            <v>64370.999999999993</v>
          </cell>
        </row>
        <row r="120">
          <cell r="D120">
            <v>4611361</v>
          </cell>
          <cell r="E120">
            <v>4540105</v>
          </cell>
          <cell r="F120">
            <v>4617469</v>
          </cell>
          <cell r="G120">
            <v>4320471</v>
          </cell>
          <cell r="H120">
            <v>3802259</v>
          </cell>
          <cell r="I120">
            <v>3777827</v>
          </cell>
          <cell r="J120">
            <v>3411586</v>
          </cell>
          <cell r="K120">
            <v>4730948</v>
          </cell>
          <cell r="L120">
            <v>5011700</v>
          </cell>
          <cell r="M120">
            <v>5191760</v>
          </cell>
          <cell r="N120">
            <v>5141976</v>
          </cell>
          <cell r="O120">
            <v>4740162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227983</v>
          </cell>
          <cell r="L123">
            <v>60697</v>
          </cell>
          <cell r="M123">
            <v>19635</v>
          </cell>
          <cell r="N123">
            <v>0</v>
          </cell>
          <cell r="O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148602</v>
          </cell>
          <cell r="K124">
            <v>186826</v>
          </cell>
          <cell r="L124">
            <v>23215</v>
          </cell>
          <cell r="M124">
            <v>7684</v>
          </cell>
          <cell r="N124">
            <v>46649</v>
          </cell>
          <cell r="O124">
            <v>90114</v>
          </cell>
        </row>
        <row r="125">
          <cell r="D125">
            <v>31785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51538</v>
          </cell>
          <cell r="K125">
            <v>302127</v>
          </cell>
          <cell r="L125">
            <v>17565</v>
          </cell>
          <cell r="M125">
            <v>0</v>
          </cell>
          <cell r="N125">
            <v>0</v>
          </cell>
          <cell r="O125">
            <v>13163</v>
          </cell>
        </row>
        <row r="126">
          <cell r="D126">
            <v>31785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200140</v>
          </cell>
          <cell r="K126">
            <v>716936</v>
          </cell>
          <cell r="L126">
            <v>101477</v>
          </cell>
          <cell r="M126">
            <v>27319</v>
          </cell>
          <cell r="N126">
            <v>46649</v>
          </cell>
          <cell r="O126">
            <v>103277</v>
          </cell>
        </row>
        <row r="127">
          <cell r="D127">
            <v>484864</v>
          </cell>
          <cell r="E127">
            <v>87576</v>
          </cell>
          <cell r="F127">
            <v>1650483</v>
          </cell>
          <cell r="G127">
            <v>2138800</v>
          </cell>
          <cell r="H127">
            <v>2109410</v>
          </cell>
          <cell r="I127">
            <v>2009804</v>
          </cell>
          <cell r="J127">
            <v>1777394</v>
          </cell>
          <cell r="K127">
            <v>1582248</v>
          </cell>
          <cell r="L127">
            <v>549603</v>
          </cell>
          <cell r="M127">
            <v>56740</v>
          </cell>
          <cell r="N127">
            <v>12619</v>
          </cell>
          <cell r="O127">
            <v>52677</v>
          </cell>
        </row>
        <row r="128">
          <cell r="D128">
            <v>516649</v>
          </cell>
          <cell r="E128">
            <v>87576</v>
          </cell>
          <cell r="F128">
            <v>1650483</v>
          </cell>
          <cell r="G128">
            <v>2138800</v>
          </cell>
          <cell r="H128">
            <v>2109410</v>
          </cell>
          <cell r="I128">
            <v>2009804</v>
          </cell>
          <cell r="J128">
            <v>1977534</v>
          </cell>
          <cell r="K128">
            <v>2299184</v>
          </cell>
          <cell r="L128">
            <v>651080</v>
          </cell>
          <cell r="M128">
            <v>84059</v>
          </cell>
          <cell r="N128">
            <v>59268</v>
          </cell>
          <cell r="O128">
            <v>155954</v>
          </cell>
        </row>
        <row r="130">
          <cell r="D130">
            <v>290800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19327</v>
          </cell>
          <cell r="N130">
            <v>0</v>
          </cell>
          <cell r="O130">
            <v>0</v>
          </cell>
        </row>
        <row r="131">
          <cell r="D131">
            <v>117455</v>
          </cell>
          <cell r="E131">
            <v>167532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5582</v>
          </cell>
          <cell r="M131">
            <v>7526</v>
          </cell>
          <cell r="N131">
            <v>45688</v>
          </cell>
          <cell r="O131">
            <v>88258</v>
          </cell>
        </row>
        <row r="132">
          <cell r="D132">
            <v>236880</v>
          </cell>
          <cell r="E132">
            <v>110002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12782</v>
          </cell>
        </row>
        <row r="133">
          <cell r="D133">
            <v>645135</v>
          </cell>
          <cell r="E133">
            <v>277534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5582</v>
          </cell>
          <cell r="M133">
            <v>26853</v>
          </cell>
          <cell r="N133">
            <v>45688</v>
          </cell>
          <cell r="O133">
            <v>101040</v>
          </cell>
        </row>
        <row r="134">
          <cell r="D134">
            <v>1487010</v>
          </cell>
          <cell r="E134">
            <v>643510</v>
          </cell>
          <cell r="F134">
            <v>114144</v>
          </cell>
          <cell r="G134">
            <v>61990</v>
          </cell>
          <cell r="H134">
            <v>0</v>
          </cell>
          <cell r="I134">
            <v>0</v>
          </cell>
          <cell r="J134">
            <v>0</v>
          </cell>
          <cell r="K134">
            <v>18739</v>
          </cell>
          <cell r="L134">
            <v>594263</v>
          </cell>
          <cell r="M134">
            <v>2847986</v>
          </cell>
          <cell r="N134">
            <v>4291542</v>
          </cell>
          <cell r="O134">
            <v>2749246</v>
          </cell>
        </row>
        <row r="135">
          <cell r="D135">
            <v>2132145</v>
          </cell>
          <cell r="E135">
            <v>921044</v>
          </cell>
          <cell r="F135">
            <v>114144</v>
          </cell>
          <cell r="G135">
            <v>61990</v>
          </cell>
          <cell r="H135">
            <v>0</v>
          </cell>
          <cell r="I135">
            <v>0</v>
          </cell>
          <cell r="J135">
            <v>0</v>
          </cell>
          <cell r="K135">
            <v>18739</v>
          </cell>
          <cell r="L135">
            <v>599845</v>
          </cell>
          <cell r="M135">
            <v>2874839</v>
          </cell>
          <cell r="N135">
            <v>4337230</v>
          </cell>
          <cell r="O135">
            <v>2850286</v>
          </cell>
        </row>
        <row r="138">
          <cell r="D138" t="str">
            <v>Forecast</v>
          </cell>
          <cell r="E138" t="str">
            <v>Forecast</v>
          </cell>
          <cell r="F138" t="str">
            <v>Forecast</v>
          </cell>
          <cell r="G138" t="str">
            <v>Forecast</v>
          </cell>
          <cell r="H138" t="str">
            <v>Forecast</v>
          </cell>
          <cell r="I138" t="str">
            <v>Forecast</v>
          </cell>
          <cell r="J138" t="str">
            <v>Forecast</v>
          </cell>
          <cell r="K138" t="str">
            <v>Forecast</v>
          </cell>
          <cell r="L138" t="str">
            <v>Forecast</v>
          </cell>
          <cell r="M138" t="str">
            <v>Forecast</v>
          </cell>
          <cell r="N138" t="str">
            <v>Forecast</v>
          </cell>
          <cell r="O138" t="str">
            <v>Forecast</v>
          </cell>
        </row>
        <row r="139">
          <cell r="D139">
            <v>39873</v>
          </cell>
          <cell r="E139">
            <v>39904</v>
          </cell>
          <cell r="F139">
            <v>39934</v>
          </cell>
          <cell r="G139">
            <v>39965</v>
          </cell>
          <cell r="H139">
            <v>39995</v>
          </cell>
          <cell r="I139">
            <v>40026</v>
          </cell>
          <cell r="J139">
            <v>40057</v>
          </cell>
          <cell r="K139">
            <v>40087</v>
          </cell>
          <cell r="L139">
            <v>40118</v>
          </cell>
          <cell r="M139">
            <v>40148</v>
          </cell>
          <cell r="N139">
            <v>40179</v>
          </cell>
          <cell r="O139">
            <v>40210</v>
          </cell>
        </row>
        <row r="141">
          <cell r="D141">
            <v>11868349</v>
          </cell>
          <cell r="E141">
            <v>7836169</v>
          </cell>
          <cell r="F141">
            <v>5200483</v>
          </cell>
          <cell r="G141">
            <v>3496819</v>
          </cell>
          <cell r="H141">
            <v>2943476</v>
          </cell>
          <cell r="I141">
            <v>2798633</v>
          </cell>
          <cell r="J141">
            <v>3040330</v>
          </cell>
          <cell r="K141">
            <v>5346589</v>
          </cell>
          <cell r="L141">
            <v>10413028</v>
          </cell>
          <cell r="M141">
            <v>15987285</v>
          </cell>
          <cell r="N141">
            <v>18001658</v>
          </cell>
          <cell r="O141">
            <v>13914042</v>
          </cell>
        </row>
        <row r="142">
          <cell r="D142">
            <v>478535</v>
          </cell>
          <cell r="E142">
            <v>343740</v>
          </cell>
          <cell r="F142">
            <v>227363</v>
          </cell>
          <cell r="G142">
            <v>131074</v>
          </cell>
          <cell r="H142">
            <v>95943</v>
          </cell>
          <cell r="I142">
            <v>81373</v>
          </cell>
          <cell r="J142">
            <v>133605</v>
          </cell>
          <cell r="K142">
            <v>272345</v>
          </cell>
          <cell r="L142">
            <v>482393</v>
          </cell>
          <cell r="M142">
            <v>618087</v>
          </cell>
          <cell r="N142">
            <v>656957</v>
          </cell>
          <cell r="O142">
            <v>573349</v>
          </cell>
        </row>
        <row r="143">
          <cell r="D143">
            <v>12346884</v>
          </cell>
          <cell r="E143">
            <v>8179909</v>
          </cell>
          <cell r="F143">
            <v>5427846</v>
          </cell>
          <cell r="G143">
            <v>3627893</v>
          </cell>
          <cell r="H143">
            <v>3039419</v>
          </cell>
          <cell r="I143">
            <v>2880006</v>
          </cell>
          <cell r="J143">
            <v>3173935</v>
          </cell>
          <cell r="K143">
            <v>5618934</v>
          </cell>
          <cell r="L143">
            <v>10895421</v>
          </cell>
          <cell r="M143">
            <v>16605372</v>
          </cell>
          <cell r="N143">
            <v>18658615</v>
          </cell>
          <cell r="O143">
            <v>14487391</v>
          </cell>
        </row>
        <row r="145">
          <cell r="D145">
            <v>18442</v>
          </cell>
          <cell r="E145">
            <v>19014</v>
          </cell>
          <cell r="F145">
            <v>19949</v>
          </cell>
          <cell r="G145">
            <v>19915</v>
          </cell>
          <cell r="H145">
            <v>20945</v>
          </cell>
          <cell r="I145">
            <v>20678</v>
          </cell>
          <cell r="J145">
            <v>19115</v>
          </cell>
          <cell r="K145">
            <v>22543</v>
          </cell>
          <cell r="L145">
            <v>21905</v>
          </cell>
          <cell r="M145">
            <v>23770</v>
          </cell>
          <cell r="N145">
            <v>27506</v>
          </cell>
          <cell r="O145">
            <v>27237</v>
          </cell>
        </row>
        <row r="146">
          <cell r="D146">
            <v>188304</v>
          </cell>
          <cell r="E146">
            <v>124857</v>
          </cell>
          <cell r="F146">
            <v>82961</v>
          </cell>
          <cell r="G146">
            <v>55550</v>
          </cell>
          <cell r="H146">
            <v>46605</v>
          </cell>
          <cell r="I146">
            <v>44173</v>
          </cell>
          <cell r="J146">
            <v>48625</v>
          </cell>
          <cell r="K146">
            <v>85911</v>
          </cell>
          <cell r="L146">
            <v>166254</v>
          </cell>
          <cell r="M146">
            <v>253236</v>
          </cell>
          <cell r="N146">
            <v>284560</v>
          </cell>
          <cell r="O146">
            <v>221035</v>
          </cell>
        </row>
        <row r="148">
          <cell r="D148">
            <v>12553630</v>
          </cell>
          <cell r="E148">
            <v>8323780</v>
          </cell>
          <cell r="F148">
            <v>5530756</v>
          </cell>
          <cell r="G148">
            <v>3703358</v>
          </cell>
          <cell r="H148">
            <v>3106969</v>
          </cell>
          <cell r="I148">
            <v>2944857</v>
          </cell>
          <cell r="J148">
            <v>3241675</v>
          </cell>
          <cell r="K148">
            <v>5727388</v>
          </cell>
          <cell r="L148">
            <v>11083580</v>
          </cell>
          <cell r="M148">
            <v>16882378</v>
          </cell>
          <cell r="N148">
            <v>18970681</v>
          </cell>
          <cell r="O148">
            <v>14735663</v>
          </cell>
        </row>
        <row r="150">
          <cell r="D150">
            <v>31785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200140</v>
          </cell>
          <cell r="K150">
            <v>716936</v>
          </cell>
          <cell r="L150">
            <v>101477</v>
          </cell>
          <cell r="M150">
            <v>27319</v>
          </cell>
          <cell r="N150">
            <v>46649</v>
          </cell>
          <cell r="O150">
            <v>103277</v>
          </cell>
        </row>
        <row r="151">
          <cell r="D151">
            <v>484864</v>
          </cell>
          <cell r="E151">
            <v>87576</v>
          </cell>
          <cell r="F151">
            <v>1650483</v>
          </cell>
          <cell r="G151">
            <v>2138800</v>
          </cell>
          <cell r="H151">
            <v>2109410</v>
          </cell>
          <cell r="I151">
            <v>2009804</v>
          </cell>
          <cell r="J151">
            <v>1777394</v>
          </cell>
          <cell r="K151">
            <v>1582248</v>
          </cell>
          <cell r="L151">
            <v>549603</v>
          </cell>
          <cell r="M151">
            <v>56740</v>
          </cell>
          <cell r="N151">
            <v>12619</v>
          </cell>
          <cell r="O151">
            <v>52677</v>
          </cell>
        </row>
        <row r="152">
          <cell r="D152">
            <v>9646.1384999999991</v>
          </cell>
          <cell r="E152">
            <v>1576.3679999999999</v>
          </cell>
          <cell r="F152">
            <v>29708.694</v>
          </cell>
          <cell r="G152">
            <v>38498.399999999994</v>
          </cell>
          <cell r="H152">
            <v>37969.379999999997</v>
          </cell>
          <cell r="I152">
            <v>36176.471999999994</v>
          </cell>
          <cell r="J152">
            <v>36543.741399999999</v>
          </cell>
          <cell r="K152">
            <v>44639.882999999994</v>
          </cell>
          <cell r="L152">
            <v>11831.654399999999</v>
          </cell>
          <cell r="M152">
            <v>1487.8799000000001</v>
          </cell>
          <cell r="N152">
            <v>1188.1114</v>
          </cell>
          <cell r="O152">
            <v>3184.9450999999999</v>
          </cell>
        </row>
        <row r="153">
          <cell r="D153">
            <v>13079925.138499999</v>
          </cell>
          <cell r="E153">
            <v>8412932.3680000007</v>
          </cell>
          <cell r="F153">
            <v>7210947.6940000001</v>
          </cell>
          <cell r="G153">
            <v>5880656.4000000004</v>
          </cell>
          <cell r="H153">
            <v>5254348.38</v>
          </cell>
          <cell r="I153">
            <v>4990837.4720000001</v>
          </cell>
          <cell r="J153">
            <v>5255752.7413999997</v>
          </cell>
          <cell r="K153">
            <v>8071211.8830000004</v>
          </cell>
          <cell r="L153">
            <v>11746491.6544</v>
          </cell>
          <cell r="M153">
            <v>16967924.879900001</v>
          </cell>
          <cell r="N153">
            <v>19031137.111400001</v>
          </cell>
          <cell r="O153">
            <v>14894801.9451</v>
          </cell>
        </row>
        <row r="156">
          <cell r="D156">
            <v>4611361</v>
          </cell>
          <cell r="E156">
            <v>4540105</v>
          </cell>
          <cell r="F156">
            <v>4617469</v>
          </cell>
          <cell r="G156">
            <v>4320471</v>
          </cell>
          <cell r="H156">
            <v>3802259</v>
          </cell>
          <cell r="I156">
            <v>3777827</v>
          </cell>
          <cell r="J156">
            <v>3411586</v>
          </cell>
          <cell r="K156">
            <v>4730948</v>
          </cell>
          <cell r="L156">
            <v>5011700</v>
          </cell>
          <cell r="M156">
            <v>5191760</v>
          </cell>
          <cell r="N156">
            <v>5141976</v>
          </cell>
          <cell r="O156">
            <v>4740162</v>
          </cell>
        </row>
        <row r="157">
          <cell r="D157">
            <v>-539990</v>
          </cell>
          <cell r="E157">
            <v>-531646</v>
          </cell>
          <cell r="F157">
            <v>-540706</v>
          </cell>
          <cell r="G157">
            <v>-505927</v>
          </cell>
          <cell r="H157">
            <v>-445245</v>
          </cell>
          <cell r="I157">
            <v>-442384</v>
          </cell>
          <cell r="J157">
            <v>-399497</v>
          </cell>
          <cell r="K157">
            <v>-553994</v>
          </cell>
          <cell r="L157">
            <v>-586870</v>
          </cell>
          <cell r="M157">
            <v>-607955</v>
          </cell>
          <cell r="N157">
            <v>-602125</v>
          </cell>
          <cell r="O157">
            <v>-555073</v>
          </cell>
        </row>
        <row r="158">
          <cell r="D158">
            <v>4071371</v>
          </cell>
          <cell r="E158">
            <v>4008459</v>
          </cell>
          <cell r="F158">
            <v>4076763</v>
          </cell>
          <cell r="G158">
            <v>3814544</v>
          </cell>
          <cell r="H158">
            <v>3357014</v>
          </cell>
          <cell r="I158">
            <v>3335443</v>
          </cell>
          <cell r="J158">
            <v>3012089</v>
          </cell>
          <cell r="K158">
            <v>4176954</v>
          </cell>
          <cell r="L158">
            <v>4424830</v>
          </cell>
          <cell r="M158">
            <v>4583805</v>
          </cell>
          <cell r="N158">
            <v>4539851</v>
          </cell>
          <cell r="O158">
            <v>4185089</v>
          </cell>
        </row>
        <row r="160">
          <cell r="D160">
            <v>645135</v>
          </cell>
          <cell r="E160">
            <v>277534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5582</v>
          </cell>
          <cell r="M160">
            <v>26853</v>
          </cell>
          <cell r="N160">
            <v>45688</v>
          </cell>
          <cell r="O160">
            <v>101040</v>
          </cell>
        </row>
        <row r="161">
          <cell r="D161">
            <v>1487010</v>
          </cell>
          <cell r="E161">
            <v>643510</v>
          </cell>
          <cell r="F161">
            <v>114144</v>
          </cell>
          <cell r="G161">
            <v>61990</v>
          </cell>
          <cell r="H161">
            <v>0</v>
          </cell>
          <cell r="I161">
            <v>0</v>
          </cell>
          <cell r="J161">
            <v>0</v>
          </cell>
          <cell r="K161">
            <v>18739</v>
          </cell>
          <cell r="L161">
            <v>594263</v>
          </cell>
          <cell r="M161">
            <v>2847986</v>
          </cell>
          <cell r="N161">
            <v>4291542</v>
          </cell>
          <cell r="O161">
            <v>2749246</v>
          </cell>
        </row>
        <row r="162">
          <cell r="D162">
            <v>-46028.2</v>
          </cell>
          <cell r="E162">
            <v>-19899.489199999996</v>
          </cell>
          <cell r="F162">
            <v>-1563.7728</v>
          </cell>
          <cell r="G162">
            <v>-849.26300000000003</v>
          </cell>
          <cell r="H162">
            <v>0</v>
          </cell>
          <cell r="I162">
            <v>0</v>
          </cell>
          <cell r="J162">
            <v>0</v>
          </cell>
          <cell r="K162">
            <v>-256.72430000000003</v>
          </cell>
          <cell r="L162">
            <v>-8276.4875000000011</v>
          </cell>
          <cell r="M162">
            <v>-39709.770199999999</v>
          </cell>
          <cell r="N162">
            <v>-59899.775000000009</v>
          </cell>
          <cell r="O162">
            <v>-40617.283600000002</v>
          </cell>
        </row>
        <row r="163">
          <cell r="D163">
            <v>-9646.1384999999991</v>
          </cell>
          <cell r="E163">
            <v>-1576.3679999999999</v>
          </cell>
          <cell r="F163">
            <v>-29708.694</v>
          </cell>
          <cell r="G163">
            <v>-38498.399999999994</v>
          </cell>
          <cell r="H163">
            <v>-37969.379999999997</v>
          </cell>
          <cell r="I163">
            <v>-36176.471999999994</v>
          </cell>
          <cell r="J163">
            <v>-36543.741399999999</v>
          </cell>
          <cell r="K163">
            <v>-44639.882999999994</v>
          </cell>
          <cell r="L163">
            <v>-11831.654399999999</v>
          </cell>
          <cell r="M163">
            <v>-1487.8799000000001</v>
          </cell>
          <cell r="N163">
            <v>-1188.1114</v>
          </cell>
          <cell r="O163">
            <v>-3184.9450999999999</v>
          </cell>
        </row>
        <row r="164">
          <cell r="D164">
            <v>2076470.6615000002</v>
          </cell>
          <cell r="E164">
            <v>899568.14280000003</v>
          </cell>
          <cell r="F164">
            <v>82871.533199999991</v>
          </cell>
          <cell r="G164">
            <v>22642.337000000007</v>
          </cell>
          <cell r="H164">
            <v>-37969.379999999997</v>
          </cell>
          <cell r="I164">
            <v>-36176.471999999994</v>
          </cell>
          <cell r="J164">
            <v>-36543.741399999999</v>
          </cell>
          <cell r="K164">
            <v>-26157.607299999996</v>
          </cell>
          <cell r="L164">
            <v>579736.85809999995</v>
          </cell>
          <cell r="M164">
            <v>2833641.3498999998</v>
          </cell>
          <cell r="N164">
            <v>4276142.1135999998</v>
          </cell>
          <cell r="O164">
            <v>2806483.7712999997</v>
          </cell>
        </row>
        <row r="166">
          <cell r="D166">
            <v>6922437.3384999987</v>
          </cell>
          <cell r="E166">
            <v>3503328.8572000009</v>
          </cell>
          <cell r="F166">
            <v>3021604.4668000001</v>
          </cell>
          <cell r="G166">
            <v>2004971.6630000004</v>
          </cell>
          <cell r="H166">
            <v>1897334.38</v>
          </cell>
          <cell r="I166">
            <v>1655394.4720000001</v>
          </cell>
          <cell r="J166">
            <v>2243663.7413999997</v>
          </cell>
          <cell r="K166">
            <v>3875775.6073000003</v>
          </cell>
          <cell r="L166">
            <v>6730093.1419000002</v>
          </cell>
          <cell r="M166">
            <v>9548990.6501000021</v>
          </cell>
          <cell r="N166">
            <v>10213955.886399999</v>
          </cell>
          <cell r="O166">
            <v>7900044.2287000008</v>
          </cell>
        </row>
        <row r="167">
          <cell r="D167">
            <v>96154.661500001326</v>
          </cell>
          <cell r="E167">
            <v>48662.142799999099</v>
          </cell>
          <cell r="F167">
            <v>41970.533199999947</v>
          </cell>
          <cell r="G167">
            <v>27849.336999999592</v>
          </cell>
          <cell r="H167">
            <v>26354.620000000112</v>
          </cell>
          <cell r="I167">
            <v>22993.527999999933</v>
          </cell>
          <cell r="J167">
            <v>31165.258600000292</v>
          </cell>
          <cell r="K167">
            <v>53835.392699999735</v>
          </cell>
          <cell r="L167">
            <v>93482.858099999838</v>
          </cell>
          <cell r="M167">
            <v>132638.34989999793</v>
          </cell>
          <cell r="N167">
            <v>141875.11360000074</v>
          </cell>
          <cell r="O167">
            <v>109733.77129999921</v>
          </cell>
        </row>
        <row r="168">
          <cell r="D168">
            <v>7018592</v>
          </cell>
          <cell r="E168">
            <v>3551991</v>
          </cell>
          <cell r="F168">
            <v>3063575</v>
          </cell>
          <cell r="G168">
            <v>2032821</v>
          </cell>
          <cell r="H168">
            <v>1923689</v>
          </cell>
          <cell r="I168">
            <v>1678388</v>
          </cell>
          <cell r="J168">
            <v>2274829</v>
          </cell>
          <cell r="K168">
            <v>3929611</v>
          </cell>
          <cell r="L168">
            <v>6823576</v>
          </cell>
          <cell r="M168">
            <v>9681629</v>
          </cell>
          <cell r="N168">
            <v>10355831</v>
          </cell>
          <cell r="O168">
            <v>8009778</v>
          </cell>
        </row>
        <row r="170">
          <cell r="D170">
            <v>13079925.138499999</v>
          </cell>
          <cell r="E170">
            <v>8412932.3680000007</v>
          </cell>
          <cell r="F170">
            <v>7210947.6940000001</v>
          </cell>
          <cell r="G170">
            <v>5880656.4000000004</v>
          </cell>
          <cell r="H170">
            <v>5254348.38</v>
          </cell>
          <cell r="I170">
            <v>4990837.4720000001</v>
          </cell>
          <cell r="J170">
            <v>5255752.7413999997</v>
          </cell>
          <cell r="K170">
            <v>8071211.8830000004</v>
          </cell>
          <cell r="L170">
            <v>11746491.654399998</v>
          </cell>
          <cell r="M170">
            <v>16967924.879900001</v>
          </cell>
          <cell r="N170">
            <v>19031137.111400001</v>
          </cell>
          <cell r="O170">
            <v>14894801.9451</v>
          </cell>
        </row>
        <row r="171">
          <cell r="D171">
            <v>2382350</v>
          </cell>
          <cell r="E171">
            <v>130500</v>
          </cell>
          <cell r="F171">
            <v>134850</v>
          </cell>
          <cell r="G171">
            <v>130500</v>
          </cell>
          <cell r="H171">
            <v>134850</v>
          </cell>
          <cell r="I171">
            <v>134850</v>
          </cell>
          <cell r="J171">
            <v>130500</v>
          </cell>
          <cell r="K171">
            <v>134850</v>
          </cell>
          <cell r="L171">
            <v>2305500</v>
          </cell>
          <cell r="M171">
            <v>2382350</v>
          </cell>
          <cell r="N171">
            <v>2382350</v>
          </cell>
          <cell r="O171">
            <v>2151800</v>
          </cell>
        </row>
        <row r="174">
          <cell r="D174">
            <v>0.39650727737248809</v>
          </cell>
          <cell r="E174">
            <v>0.56105426826374771</v>
          </cell>
          <cell r="F174">
            <v>0.60115122371385976</v>
          </cell>
          <cell r="G174">
            <v>0.68003658575743098</v>
          </cell>
          <cell r="H174">
            <v>0.66404008558932071</v>
          </cell>
          <cell r="I174">
            <v>0.69238968772308274</v>
          </cell>
          <cell r="J174">
            <v>0.59995374941857038</v>
          </cell>
          <cell r="K174">
            <v>0.54626358414046949</v>
          </cell>
          <cell r="L174">
            <v>0.42345442556641688</v>
          </cell>
          <cell r="M174">
            <v>0.34906368683021738</v>
          </cell>
          <cell r="N174">
            <v>0.33178732965251145</v>
          </cell>
          <cell r="O174">
            <v>0.37177916131370031</v>
          </cell>
        </row>
        <row r="177">
          <cell r="D177">
            <v>150000</v>
          </cell>
          <cell r="E177">
            <v>150000</v>
          </cell>
          <cell r="F177">
            <v>150000</v>
          </cell>
          <cell r="G177">
            <v>150000</v>
          </cell>
          <cell r="H177">
            <v>150000</v>
          </cell>
          <cell r="I177">
            <v>150000</v>
          </cell>
          <cell r="J177">
            <v>150000</v>
          </cell>
          <cell r="K177">
            <v>150000</v>
          </cell>
          <cell r="L177">
            <v>150000</v>
          </cell>
          <cell r="M177">
            <v>150000</v>
          </cell>
          <cell r="N177">
            <v>150000</v>
          </cell>
          <cell r="O177">
            <v>150000</v>
          </cell>
        </row>
        <row r="178">
          <cell r="D178">
            <v>441000</v>
          </cell>
          <cell r="E178">
            <v>424500</v>
          </cell>
          <cell r="F178">
            <v>439500</v>
          </cell>
          <cell r="G178">
            <v>478500</v>
          </cell>
          <cell r="H178">
            <v>537000</v>
          </cell>
          <cell r="I178">
            <v>547500</v>
          </cell>
          <cell r="J178">
            <v>384000</v>
          </cell>
          <cell r="K178">
            <v>409500</v>
          </cell>
          <cell r="L178">
            <v>616500</v>
          </cell>
          <cell r="M178">
            <v>654000</v>
          </cell>
          <cell r="N178">
            <v>763500</v>
          </cell>
          <cell r="O178">
            <v>730500</v>
          </cell>
        </row>
        <row r="180">
          <cell r="D180">
            <v>3115500</v>
          </cell>
          <cell r="E180">
            <v>255000</v>
          </cell>
          <cell r="F180">
            <v>263500</v>
          </cell>
          <cell r="G180">
            <v>255000</v>
          </cell>
          <cell r="H180">
            <v>263500</v>
          </cell>
          <cell r="I180">
            <v>263500</v>
          </cell>
          <cell r="J180">
            <v>255000</v>
          </cell>
          <cell r="K180">
            <v>263500</v>
          </cell>
          <cell r="L180">
            <v>1305000</v>
          </cell>
          <cell r="M180">
            <v>2464500</v>
          </cell>
          <cell r="N180">
            <v>2464500</v>
          </cell>
          <cell r="O180">
            <v>2226000</v>
          </cell>
        </row>
        <row r="181">
          <cell r="D181">
            <v>11411710.33</v>
          </cell>
          <cell r="E181">
            <v>701250</v>
          </cell>
          <cell r="F181">
            <v>750975</v>
          </cell>
          <cell r="G181">
            <v>793050</v>
          </cell>
          <cell r="H181">
            <v>922250</v>
          </cell>
          <cell r="I181">
            <v>940695</v>
          </cell>
          <cell r="J181">
            <v>632400</v>
          </cell>
          <cell r="K181">
            <v>1031608.3300000001</v>
          </cell>
          <cell r="L181">
            <v>5855193.3300000001</v>
          </cell>
          <cell r="M181">
            <v>11254695.33</v>
          </cell>
          <cell r="N181">
            <v>13053780.33</v>
          </cell>
          <cell r="O181">
            <v>11333049.33</v>
          </cell>
        </row>
        <row r="183">
          <cell r="D183">
            <v>2000000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3000000</v>
          </cell>
          <cell r="M183">
            <v>5000000</v>
          </cell>
          <cell r="N183">
            <v>5000000</v>
          </cell>
          <cell r="O183">
            <v>4000000</v>
          </cell>
        </row>
        <row r="184">
          <cell r="D184">
            <v>7460000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15577500</v>
          </cell>
          <cell r="M184">
            <v>26523374</v>
          </cell>
          <cell r="N184">
            <v>31289981.699999999</v>
          </cell>
          <cell r="O184">
            <v>23801143.100000001</v>
          </cell>
        </row>
        <row r="186">
          <cell r="D186">
            <v>1753092</v>
          </cell>
          <cell r="E186">
            <v>3146991</v>
          </cell>
          <cell r="F186">
            <v>2650075</v>
          </cell>
          <cell r="G186">
            <v>1627821</v>
          </cell>
          <cell r="H186">
            <v>1510189</v>
          </cell>
          <cell r="I186">
            <v>1264888</v>
          </cell>
          <cell r="J186">
            <v>1869829</v>
          </cell>
          <cell r="K186">
            <v>3516111</v>
          </cell>
          <cell r="L186">
            <v>2368576</v>
          </cell>
          <cell r="M186">
            <v>2067129</v>
          </cell>
          <cell r="N186">
            <v>2741331</v>
          </cell>
          <cell r="O186">
            <v>1633778</v>
          </cell>
        </row>
        <row r="187">
          <cell r="D187">
            <v>5189152</v>
          </cell>
          <cell r="E187">
            <v>8968924</v>
          </cell>
          <cell r="F187">
            <v>7817721</v>
          </cell>
          <cell r="G187">
            <v>5225305</v>
          </cell>
          <cell r="H187">
            <v>5436680</v>
          </cell>
          <cell r="I187">
            <v>4642139</v>
          </cell>
          <cell r="J187">
            <v>4824159</v>
          </cell>
          <cell r="K187">
            <v>9669305</v>
          </cell>
          <cell r="L187">
            <v>9782219</v>
          </cell>
          <cell r="M187">
            <v>9054025</v>
          </cell>
          <cell r="N187">
            <v>14008201</v>
          </cell>
          <cell r="O187">
            <v>7989174</v>
          </cell>
        </row>
        <row r="189">
          <cell r="D189">
            <v>24501862.329999998</v>
          </cell>
          <cell r="E189">
            <v>10094674</v>
          </cell>
          <cell r="F189">
            <v>9008196</v>
          </cell>
          <cell r="G189">
            <v>6496855</v>
          </cell>
          <cell r="H189">
            <v>6895930</v>
          </cell>
          <cell r="I189">
            <v>6130334</v>
          </cell>
          <cell r="J189">
            <v>5840559</v>
          </cell>
          <cell r="K189">
            <v>11110413.33</v>
          </cell>
          <cell r="L189">
            <v>31831412.329999998</v>
          </cell>
          <cell r="M189">
            <v>47486094.329999998</v>
          </cell>
          <cell r="N189">
            <v>59115463.030000001</v>
          </cell>
          <cell r="O189">
            <v>43853866.43</v>
          </cell>
        </row>
        <row r="192">
          <cell r="D192">
            <v>3.49099</v>
          </cell>
          <cell r="E192">
            <v>2.84198</v>
          </cell>
          <cell r="F192">
            <v>2.94042</v>
          </cell>
          <cell r="G192">
            <v>3.19598</v>
          </cell>
          <cell r="H192">
            <v>3.58474</v>
          </cell>
          <cell r="I192">
            <v>3.6525099999999999</v>
          </cell>
          <cell r="J192">
            <v>2.5674700000000001</v>
          </cell>
          <cell r="K192">
            <v>2.8273600000000001</v>
          </cell>
          <cell r="L192">
            <v>4.6649200000000004</v>
          </cell>
          <cell r="M192">
            <v>4.9047599999999996</v>
          </cell>
          <cell r="N192">
            <v>5.7084200000000003</v>
          </cell>
          <cell r="O192">
            <v>5.4750399999999999</v>
          </cell>
        </row>
        <row r="193">
          <cell r="D193">
            <v>4.0666415853782913</v>
          </cell>
          <cell r="E193">
            <v>4.0666415853782913</v>
          </cell>
          <cell r="F193">
            <v>4.0666415853782913</v>
          </cell>
          <cell r="G193">
            <v>4.0666415853782913</v>
          </cell>
          <cell r="H193">
            <v>4.0666415853782913</v>
          </cell>
          <cell r="I193">
            <v>4.0666415853782913</v>
          </cell>
          <cell r="J193">
            <v>4.0666415853782913</v>
          </cell>
          <cell r="K193">
            <v>4.0666415853782913</v>
          </cell>
          <cell r="L193">
            <v>4.0666415853782913</v>
          </cell>
          <cell r="M193">
            <v>4.0666415853782913</v>
          </cell>
          <cell r="N193">
            <v>4.0666415853782913</v>
          </cell>
          <cell r="O193">
            <v>4.0666415853782913</v>
          </cell>
        </row>
        <row r="194">
          <cell r="D194">
            <v>2.96</v>
          </cell>
          <cell r="E194">
            <v>2.85</v>
          </cell>
          <cell r="F194">
            <v>2.95</v>
          </cell>
          <cell r="G194">
            <v>3.21</v>
          </cell>
          <cell r="H194">
            <v>3.6</v>
          </cell>
          <cell r="I194">
            <v>3.67</v>
          </cell>
          <cell r="J194">
            <v>2.58</v>
          </cell>
          <cell r="K194">
            <v>2.75</v>
          </cell>
          <cell r="L194">
            <v>4.13</v>
          </cell>
          <cell r="M194">
            <v>4.38</v>
          </cell>
          <cell r="N194">
            <v>5.1099999999999994</v>
          </cell>
          <cell r="O194">
            <v>4.8899999999999997</v>
          </cell>
        </row>
        <row r="196">
          <cell r="D196">
            <v>4071371</v>
          </cell>
          <cell r="E196">
            <v>4008459</v>
          </cell>
          <cell r="F196">
            <v>4076763</v>
          </cell>
          <cell r="G196">
            <v>3814544</v>
          </cell>
          <cell r="H196">
            <v>3357014</v>
          </cell>
          <cell r="I196">
            <v>3335443</v>
          </cell>
          <cell r="J196">
            <v>3012089</v>
          </cell>
          <cell r="K196">
            <v>4176954</v>
          </cell>
          <cell r="L196">
            <v>4424830</v>
          </cell>
          <cell r="M196">
            <v>4583805</v>
          </cell>
          <cell r="N196">
            <v>4539851</v>
          </cell>
          <cell r="O196">
            <v>4185089</v>
          </cell>
        </row>
        <row r="197">
          <cell r="D197">
            <v>6922437.3384999987</v>
          </cell>
          <cell r="E197">
            <v>3503328.8572000009</v>
          </cell>
          <cell r="F197">
            <v>3021604.4668000001</v>
          </cell>
          <cell r="G197">
            <v>2004971.6630000004</v>
          </cell>
          <cell r="H197">
            <v>1897334.38</v>
          </cell>
          <cell r="I197">
            <v>1655394.4720000001</v>
          </cell>
          <cell r="J197">
            <v>2243663.7413999997</v>
          </cell>
          <cell r="K197">
            <v>3875775.6073000003</v>
          </cell>
          <cell r="L197">
            <v>6730093.1419000002</v>
          </cell>
          <cell r="M197">
            <v>9548990.6501000021</v>
          </cell>
          <cell r="N197">
            <v>10213955.886399999</v>
          </cell>
          <cell r="O197">
            <v>7900044.2287000008</v>
          </cell>
        </row>
        <row r="198">
          <cell r="D198">
            <v>3040186</v>
          </cell>
          <cell r="E198">
            <v>2993208</v>
          </cell>
          <cell r="F198">
            <v>3044213</v>
          </cell>
          <cell r="G198">
            <v>2848407</v>
          </cell>
          <cell r="H198">
            <v>2506760</v>
          </cell>
          <cell r="I198">
            <v>2490652</v>
          </cell>
          <cell r="J198">
            <v>2249196</v>
          </cell>
          <cell r="K198">
            <v>3119027</v>
          </cell>
          <cell r="L198">
            <v>3304122</v>
          </cell>
          <cell r="M198">
            <v>3422832</v>
          </cell>
          <cell r="N198">
            <v>3390011</v>
          </cell>
          <cell r="O198">
            <v>3125102</v>
          </cell>
        </row>
        <row r="199">
          <cell r="D199">
            <v>306708</v>
          </cell>
          <cell r="E199">
            <v>301969</v>
          </cell>
          <cell r="F199">
            <v>307114</v>
          </cell>
          <cell r="G199">
            <v>287361</v>
          </cell>
          <cell r="H199">
            <v>252894</v>
          </cell>
          <cell r="I199">
            <v>251269</v>
          </cell>
          <cell r="J199">
            <v>226909</v>
          </cell>
          <cell r="K199">
            <v>314662</v>
          </cell>
          <cell r="L199">
            <v>333335</v>
          </cell>
          <cell r="M199">
            <v>345311</v>
          </cell>
          <cell r="N199">
            <v>342000</v>
          </cell>
          <cell r="O199">
            <v>315275</v>
          </cell>
        </row>
        <row r="201">
          <cell r="D201">
            <v>3912508</v>
          </cell>
          <cell r="E201">
            <v>3852051</v>
          </cell>
          <cell r="F201">
            <v>3917690</v>
          </cell>
          <cell r="G201">
            <v>3665703</v>
          </cell>
          <cell r="H201">
            <v>3226025</v>
          </cell>
          <cell r="I201">
            <v>3205296</v>
          </cell>
          <cell r="J201">
            <v>2894559</v>
          </cell>
          <cell r="K201">
            <v>4013972</v>
          </cell>
          <cell r="L201">
            <v>4252176</v>
          </cell>
          <cell r="M201">
            <v>4404947</v>
          </cell>
          <cell r="N201">
            <v>4362709</v>
          </cell>
          <cell r="O201">
            <v>4021789</v>
          </cell>
        </row>
        <row r="202">
          <cell r="D202">
            <v>6652328</v>
          </cell>
          <cell r="E202">
            <v>3366631</v>
          </cell>
          <cell r="F202">
            <v>2903703</v>
          </cell>
          <cell r="G202">
            <v>1926739</v>
          </cell>
          <cell r="H202">
            <v>1823301</v>
          </cell>
          <cell r="I202">
            <v>1590802</v>
          </cell>
          <cell r="J202">
            <v>2156117</v>
          </cell>
          <cell r="K202">
            <v>3724545</v>
          </cell>
          <cell r="L202">
            <v>6467489</v>
          </cell>
          <cell r="M202">
            <v>9176394</v>
          </cell>
          <cell r="N202">
            <v>9815413</v>
          </cell>
          <cell r="O202">
            <v>7591789</v>
          </cell>
        </row>
        <row r="203">
          <cell r="D203">
            <v>2921560</v>
          </cell>
          <cell r="E203">
            <v>2876415</v>
          </cell>
          <cell r="F203">
            <v>2925429</v>
          </cell>
          <cell r="G203">
            <v>2737264</v>
          </cell>
          <cell r="H203">
            <v>2408948</v>
          </cell>
          <cell r="I203">
            <v>2393468</v>
          </cell>
          <cell r="J203">
            <v>2161434</v>
          </cell>
          <cell r="K203">
            <v>2997324</v>
          </cell>
          <cell r="L203">
            <v>3175197</v>
          </cell>
          <cell r="M203">
            <v>3289275</v>
          </cell>
          <cell r="N203">
            <v>3257735</v>
          </cell>
          <cell r="O203">
            <v>3003162</v>
          </cell>
        </row>
        <row r="204">
          <cell r="D204">
            <v>294740</v>
          </cell>
          <cell r="E204">
            <v>290186</v>
          </cell>
          <cell r="F204">
            <v>295131</v>
          </cell>
          <cell r="G204">
            <v>276148</v>
          </cell>
          <cell r="H204">
            <v>243026</v>
          </cell>
          <cell r="I204">
            <v>241465</v>
          </cell>
          <cell r="J204">
            <v>218055</v>
          </cell>
          <cell r="K204">
            <v>302384</v>
          </cell>
          <cell r="L204">
            <v>320328</v>
          </cell>
          <cell r="M204">
            <v>331837</v>
          </cell>
          <cell r="N204">
            <v>328655</v>
          </cell>
          <cell r="O204">
            <v>302973</v>
          </cell>
        </row>
        <row r="206">
          <cell r="D206">
            <v>158863</v>
          </cell>
          <cell r="E206">
            <v>156408</v>
          </cell>
          <cell r="F206">
            <v>159073</v>
          </cell>
          <cell r="G206">
            <v>148841</v>
          </cell>
          <cell r="H206">
            <v>130989</v>
          </cell>
          <cell r="I206">
            <v>130147</v>
          </cell>
          <cell r="J206">
            <v>117530</v>
          </cell>
          <cell r="K206">
            <v>162982</v>
          </cell>
          <cell r="L206">
            <v>172654</v>
          </cell>
          <cell r="M206">
            <v>178858</v>
          </cell>
          <cell r="N206">
            <v>177142</v>
          </cell>
          <cell r="O206">
            <v>163300</v>
          </cell>
        </row>
        <row r="207">
          <cell r="D207">
            <v>270109.33849999867</v>
          </cell>
          <cell r="E207">
            <v>136697.8572000009</v>
          </cell>
          <cell r="F207">
            <v>117901.46680000005</v>
          </cell>
          <cell r="G207">
            <v>78232.663000000408</v>
          </cell>
          <cell r="H207">
            <v>74033.379999999888</v>
          </cell>
          <cell r="I207">
            <v>64592.472000000067</v>
          </cell>
          <cell r="J207">
            <v>87546.741399999708</v>
          </cell>
          <cell r="K207">
            <v>151230.60730000027</v>
          </cell>
          <cell r="L207">
            <v>262604.14190000016</v>
          </cell>
          <cell r="M207">
            <v>372596.65010000207</v>
          </cell>
          <cell r="N207">
            <v>398542.88639999926</v>
          </cell>
          <cell r="O207">
            <v>308255.22870000079</v>
          </cell>
        </row>
        <row r="208">
          <cell r="D208">
            <v>118626</v>
          </cell>
          <cell r="E208">
            <v>116793</v>
          </cell>
          <cell r="F208">
            <v>118784</v>
          </cell>
          <cell r="G208">
            <v>111143</v>
          </cell>
          <cell r="H208">
            <v>97812</v>
          </cell>
          <cell r="I208">
            <v>97184</v>
          </cell>
          <cell r="J208">
            <v>87762</v>
          </cell>
          <cell r="K208">
            <v>121703</v>
          </cell>
          <cell r="L208">
            <v>128925</v>
          </cell>
          <cell r="M208">
            <v>133557</v>
          </cell>
          <cell r="N208">
            <v>132276</v>
          </cell>
          <cell r="O208">
            <v>121940</v>
          </cell>
        </row>
        <row r="209">
          <cell r="D209">
            <v>11968</v>
          </cell>
          <cell r="E209">
            <v>11783</v>
          </cell>
          <cell r="F209">
            <v>11983</v>
          </cell>
          <cell r="G209">
            <v>11213</v>
          </cell>
          <cell r="H209">
            <v>9868</v>
          </cell>
          <cell r="I209">
            <v>9804</v>
          </cell>
          <cell r="J209">
            <v>8854</v>
          </cell>
          <cell r="K209">
            <v>12278</v>
          </cell>
          <cell r="L209">
            <v>13007</v>
          </cell>
          <cell r="M209">
            <v>13474</v>
          </cell>
          <cell r="N209">
            <v>13345</v>
          </cell>
          <cell r="O209">
            <v>12302</v>
          </cell>
        </row>
        <row r="234">
          <cell r="D234">
            <v>1</v>
          </cell>
          <cell r="E234">
            <v>2</v>
          </cell>
          <cell r="F234">
            <v>3</v>
          </cell>
          <cell r="G234">
            <v>4</v>
          </cell>
          <cell r="H234">
            <v>5</v>
          </cell>
          <cell r="I234">
            <v>6</v>
          </cell>
          <cell r="J234">
            <v>7</v>
          </cell>
          <cell r="K234">
            <v>8</v>
          </cell>
          <cell r="L234">
            <v>9</v>
          </cell>
          <cell r="M234">
            <v>10</v>
          </cell>
          <cell r="N234">
            <v>11</v>
          </cell>
          <cell r="O234">
            <v>12</v>
          </cell>
        </row>
        <row r="235">
          <cell r="D235">
            <v>39814</v>
          </cell>
          <cell r="E235">
            <v>39845</v>
          </cell>
          <cell r="F235">
            <v>39873</v>
          </cell>
          <cell r="G235">
            <v>39904</v>
          </cell>
          <cell r="H235">
            <v>39934</v>
          </cell>
          <cell r="I235">
            <v>39965</v>
          </cell>
          <cell r="J235">
            <v>39995</v>
          </cell>
          <cell r="K235">
            <v>40026</v>
          </cell>
          <cell r="L235">
            <v>40057</v>
          </cell>
          <cell r="M235">
            <v>40087</v>
          </cell>
          <cell r="N235">
            <v>40118</v>
          </cell>
          <cell r="O235">
            <v>40148</v>
          </cell>
        </row>
        <row r="236">
          <cell r="D236">
            <v>31</v>
          </cell>
          <cell r="E236">
            <v>28</v>
          </cell>
          <cell r="F236">
            <v>31</v>
          </cell>
          <cell r="G236">
            <v>30</v>
          </cell>
          <cell r="H236">
            <v>31</v>
          </cell>
          <cell r="I236">
            <v>30</v>
          </cell>
          <cell r="J236">
            <v>31</v>
          </cell>
          <cell r="K236">
            <v>31</v>
          </cell>
          <cell r="L236">
            <v>30</v>
          </cell>
          <cell r="M236">
            <v>31</v>
          </cell>
          <cell r="N236">
            <v>30</v>
          </cell>
          <cell r="O236">
            <v>31</v>
          </cell>
        </row>
        <row r="237">
          <cell r="D237">
            <v>53000</v>
          </cell>
          <cell r="E237">
            <v>53000</v>
          </cell>
          <cell r="F237">
            <v>53000</v>
          </cell>
          <cell r="G237">
            <v>3000</v>
          </cell>
          <cell r="H237">
            <v>3000</v>
          </cell>
          <cell r="I237">
            <v>3000</v>
          </cell>
          <cell r="J237">
            <v>3000</v>
          </cell>
          <cell r="K237">
            <v>3000</v>
          </cell>
          <cell r="L237">
            <v>3000</v>
          </cell>
          <cell r="M237">
            <v>3000</v>
          </cell>
          <cell r="N237">
            <v>53000</v>
          </cell>
          <cell r="O237">
            <v>53000</v>
          </cell>
        </row>
        <row r="238">
          <cell r="D238">
            <v>1.45</v>
          </cell>
          <cell r="E238">
            <v>1.45</v>
          </cell>
          <cell r="F238">
            <v>1.45</v>
          </cell>
          <cell r="G238">
            <v>1.45</v>
          </cell>
          <cell r="H238">
            <v>1.45</v>
          </cell>
          <cell r="I238">
            <v>1.45</v>
          </cell>
          <cell r="J238">
            <v>1.45</v>
          </cell>
          <cell r="K238">
            <v>1.45</v>
          </cell>
          <cell r="L238">
            <v>1.45</v>
          </cell>
          <cell r="M238">
            <v>1.45</v>
          </cell>
          <cell r="N238">
            <v>1.45</v>
          </cell>
          <cell r="O238">
            <v>1.45</v>
          </cell>
        </row>
        <row r="239">
          <cell r="D239">
            <v>2382350</v>
          </cell>
          <cell r="E239">
            <v>2151800</v>
          </cell>
          <cell r="F239">
            <v>2382350</v>
          </cell>
          <cell r="G239">
            <v>130500</v>
          </cell>
          <cell r="H239">
            <v>134850</v>
          </cell>
          <cell r="I239">
            <v>130500</v>
          </cell>
          <cell r="J239">
            <v>134850</v>
          </cell>
          <cell r="K239">
            <v>134850</v>
          </cell>
          <cell r="L239">
            <v>130500</v>
          </cell>
          <cell r="M239">
            <v>134850</v>
          </cell>
          <cell r="N239">
            <v>2305500</v>
          </cell>
          <cell r="O239">
            <v>2382350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Questar Gas Company</v>
          </cell>
        </row>
        <row r="2">
          <cell r="I2" t="str">
            <v>Docket No. 09-057-03</v>
          </cell>
        </row>
        <row r="3">
          <cell r="I3" t="str">
            <v>Exhibit 1.2</v>
          </cell>
        </row>
        <row r="8">
          <cell r="B8" t="str">
            <v xml:space="preserve">     TEST YEAR PURCHASED GAS COSTS</v>
          </cell>
        </row>
        <row r="11">
          <cell r="D11" t="str">
            <v xml:space="preserve">     (A)</v>
          </cell>
          <cell r="E11" t="str">
            <v>(B)</v>
          </cell>
          <cell r="F11" t="str">
            <v>(C)</v>
          </cell>
          <cell r="G11" t="str">
            <v>(D)</v>
          </cell>
        </row>
        <row r="12">
          <cell r="F12" t="str">
            <v>Cost</v>
          </cell>
        </row>
        <row r="13">
          <cell r="B13" t="str">
            <v xml:space="preserve"> </v>
          </cell>
          <cell r="C13" t="str">
            <v xml:space="preserve">    Component</v>
          </cell>
          <cell r="E13" t="str">
            <v>Dth</v>
          </cell>
          <cell r="F13" t="str">
            <v>per Dth</v>
          </cell>
          <cell r="G13" t="str">
            <v>Total Cost</v>
          </cell>
        </row>
        <row r="14">
          <cell r="B14" t="str">
            <v xml:space="preserve"> </v>
          </cell>
        </row>
        <row r="15">
          <cell r="B15">
            <v>1</v>
          </cell>
          <cell r="C15" t="str">
            <v>Current Contracts</v>
          </cell>
          <cell r="G15">
            <v>161332656</v>
          </cell>
        </row>
        <row r="16">
          <cell r="B16">
            <v>2</v>
          </cell>
          <cell r="C16" t="str">
            <v>Stabilization Costs</v>
          </cell>
          <cell r="G16">
            <v>1999999.9800000002</v>
          </cell>
        </row>
        <row r="17">
          <cell r="B17">
            <v>3</v>
          </cell>
          <cell r="D17" t="str">
            <v>Total Current Contracts</v>
          </cell>
          <cell r="E17">
            <v>32394500</v>
          </cell>
          <cell r="F17">
            <v>5.0419872503048353</v>
          </cell>
          <cell r="G17">
            <v>163332655.97999999</v>
          </cell>
        </row>
        <row r="19">
          <cell r="B19">
            <v>4</v>
          </cell>
          <cell r="C19" t="str">
            <v>Forecast Spot</v>
          </cell>
          <cell r="E19">
            <v>1800000</v>
          </cell>
          <cell r="F19">
            <v>3.57</v>
          </cell>
          <cell r="G19">
            <v>6426000</v>
          </cell>
        </row>
        <row r="21">
          <cell r="B21">
            <v>5</v>
          </cell>
          <cell r="C21" t="str">
            <v>Future Contracts</v>
          </cell>
          <cell r="E21">
            <v>26149810</v>
          </cell>
          <cell r="F21">
            <v>3.5414025570357874</v>
          </cell>
          <cell r="G21">
            <v>92607004</v>
          </cell>
        </row>
        <row r="24">
          <cell r="B24">
            <v>6</v>
          </cell>
          <cell r="C24" t="str">
            <v>Total Gas Purchased</v>
          </cell>
          <cell r="E24">
            <v>60344310</v>
          </cell>
          <cell r="F24">
            <v>4.3478110857510837</v>
          </cell>
          <cell r="G24">
            <v>262365659.97999999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1">
          <cell r="B11">
            <v>39873</v>
          </cell>
          <cell r="C11">
            <v>516649</v>
          </cell>
          <cell r="D11">
            <v>-2132145</v>
          </cell>
          <cell r="E11">
            <v>4518984</v>
          </cell>
          <cell r="F11">
            <v>0.39650727737248809</v>
          </cell>
          <cell r="G11">
            <v>4.5675684862244026</v>
          </cell>
          <cell r="H11">
            <v>3.49099</v>
          </cell>
          <cell r="I11">
            <v>5.0478826189435271</v>
          </cell>
          <cell r="K11">
            <v>2024159.0734182149</v>
          </cell>
          <cell r="L11">
            <v>-11073835.716630811</v>
          </cell>
        </row>
        <row r="12">
          <cell r="B12">
            <v>39904</v>
          </cell>
          <cell r="C12">
            <v>87576</v>
          </cell>
          <cell r="D12">
            <v>-921044</v>
          </cell>
          <cell r="E12">
            <v>3685516</v>
          </cell>
          <cell r="F12">
            <v>0.56105426826374771</v>
          </cell>
          <cell r="G12">
            <v>4.5675684862244026</v>
          </cell>
          <cell r="H12">
            <v>2.84198</v>
          </cell>
          <cell r="I12">
            <v>5.0184708541537679</v>
          </cell>
          <cell r="K12">
            <v>333675.83851570595</v>
          </cell>
          <cell r="L12">
            <v>-4649321.998882222</v>
          </cell>
        </row>
        <row r="13">
          <cell r="B13">
            <v>39934</v>
          </cell>
          <cell r="C13">
            <v>1650483</v>
          </cell>
          <cell r="D13">
            <v>-114144</v>
          </cell>
          <cell r="E13">
            <v>5221855</v>
          </cell>
          <cell r="F13">
            <v>0.60115122371385976</v>
          </cell>
          <cell r="G13">
            <v>4.5675684862244026</v>
          </cell>
          <cell r="H13">
            <v>2.94042</v>
          </cell>
          <cell r="I13">
            <v>4.6708267019343008</v>
          </cell>
          <cell r="K13">
            <v>6467553.4762882907</v>
          </cell>
          <cell r="L13">
            <v>-572828.33717652771</v>
          </cell>
        </row>
        <row r="14">
          <cell r="B14">
            <v>39965</v>
          </cell>
          <cell r="C14">
            <v>2138800</v>
          </cell>
          <cell r="D14">
            <v>-61990</v>
          </cell>
          <cell r="E14">
            <v>7298665</v>
          </cell>
          <cell r="F14">
            <v>0.68003658575743098</v>
          </cell>
          <cell r="G14">
            <v>4.5675684862244026</v>
          </cell>
          <cell r="H14">
            <v>3.19598</v>
          </cell>
          <cell r="I14">
            <v>4.5119649853227015</v>
          </cell>
          <cell r="K14">
            <v>8830485.6992240828</v>
          </cell>
          <cell r="L14">
            <v>-289544.5472529073</v>
          </cell>
        </row>
        <row r="15">
          <cell r="B15">
            <v>39995</v>
          </cell>
          <cell r="C15">
            <v>2109410</v>
          </cell>
          <cell r="D15">
            <v>0</v>
          </cell>
          <cell r="E15">
            <v>9408075</v>
          </cell>
          <cell r="F15">
            <v>0.66404008558932071</v>
          </cell>
          <cell r="G15">
            <v>4.5675684862244026</v>
          </cell>
          <cell r="H15">
            <v>3.58474</v>
          </cell>
          <cell r="I15">
            <v>4.4503989835778999</v>
          </cell>
          <cell r="K15">
            <v>8938366.4978243317</v>
          </cell>
          <cell r="L15">
            <v>0</v>
          </cell>
        </row>
        <row r="16">
          <cell r="B16">
            <v>40026</v>
          </cell>
          <cell r="C16">
            <v>2009804</v>
          </cell>
          <cell r="D16">
            <v>0</v>
          </cell>
          <cell r="E16">
            <v>11417879</v>
          </cell>
          <cell r="F16">
            <v>0.69238968772308274</v>
          </cell>
          <cell r="G16">
            <v>4.5675684862244026</v>
          </cell>
          <cell r="H16">
            <v>3.6525099999999999</v>
          </cell>
          <cell r="I16">
            <v>4.4214763822603809</v>
          </cell>
          <cell r="K16">
            <v>8614194.916582128</v>
          </cell>
          <cell r="L16">
            <v>0</v>
          </cell>
        </row>
        <row r="17">
          <cell r="B17">
            <v>40057</v>
          </cell>
          <cell r="C17">
            <v>1977534</v>
          </cell>
          <cell r="D17">
            <v>0</v>
          </cell>
          <cell r="E17">
            <v>13395413</v>
          </cell>
          <cell r="F17">
            <v>0.59995374941857038</v>
          </cell>
          <cell r="G17">
            <v>4.5675684862244026</v>
          </cell>
          <cell r="H17">
            <v>2.5674700000000001</v>
          </cell>
          <cell r="I17">
            <v>4.3249219920056818</v>
          </cell>
          <cell r="K17">
            <v>7450233.9416920226</v>
          </cell>
          <cell r="L17">
            <v>0</v>
          </cell>
        </row>
        <row r="18">
          <cell r="B18">
            <v>40087</v>
          </cell>
          <cell r="C18">
            <v>2299184</v>
          </cell>
          <cell r="D18">
            <v>-18739</v>
          </cell>
          <cell r="E18">
            <v>15675858</v>
          </cell>
          <cell r="F18">
            <v>0.54626358414046949</v>
          </cell>
          <cell r="G18">
            <v>4.5675684862244026</v>
          </cell>
          <cell r="H18">
            <v>2.8273600000000001</v>
          </cell>
          <cell r="I18">
            <v>4.2447007075488008</v>
          </cell>
          <cell r="K18">
            <v>8686253.9815439209</v>
          </cell>
          <cell r="L18">
            <v>-81044.713208194473</v>
          </cell>
        </row>
        <row r="19">
          <cell r="B19">
            <v>40118</v>
          </cell>
          <cell r="C19">
            <v>651080</v>
          </cell>
          <cell r="D19">
            <v>-599845</v>
          </cell>
          <cell r="E19">
            <v>15727093</v>
          </cell>
          <cell r="F19">
            <v>0.42345442556641688</v>
          </cell>
          <cell r="G19">
            <v>4.5675684862244026</v>
          </cell>
          <cell r="H19">
            <v>4.6649200000000004</v>
          </cell>
          <cell r="I19">
            <v>4.2603905938495892</v>
          </cell>
          <cell r="K19">
            <v>3010396.0376827954</v>
          </cell>
          <cell r="L19">
            <v>-2546162.4959196104</v>
          </cell>
        </row>
        <row r="20">
          <cell r="B20">
            <v>40148</v>
          </cell>
          <cell r="C20">
            <v>84059</v>
          </cell>
          <cell r="D20">
            <v>-2874839</v>
          </cell>
          <cell r="E20">
            <v>12936313</v>
          </cell>
          <cell r="F20">
            <v>0.34906368683021738</v>
          </cell>
          <cell r="G20">
            <v>4.5675684862244026</v>
          </cell>
          <cell r="H20">
            <v>4.9047599999999996</v>
          </cell>
          <cell r="I20">
            <v>4.2638128358164433</v>
          </cell>
          <cell r="K20">
            <v>402395.36617335968</v>
          </cell>
          <cell r="L20">
            <v>-12247937.034431959</v>
          </cell>
        </row>
        <row r="21">
          <cell r="B21">
            <v>40179</v>
          </cell>
          <cell r="C21">
            <v>59268</v>
          </cell>
          <cell r="D21">
            <v>-4337230</v>
          </cell>
          <cell r="E21">
            <v>8658351</v>
          </cell>
          <cell r="F21">
            <v>0.33178732965251145</v>
          </cell>
          <cell r="G21">
            <v>4.5675684862244026</v>
          </cell>
          <cell r="H21">
            <v>5.7084200000000003</v>
          </cell>
          <cell r="I21">
            <v>4.2711103973805633</v>
          </cell>
          <cell r="K21">
            <v>315892.50861943525</v>
          </cell>
          <cell r="L21">
            <v>-18493136.945888154</v>
          </cell>
        </row>
        <row r="22">
          <cell r="B22">
            <v>40210</v>
          </cell>
          <cell r="C22">
            <v>155954</v>
          </cell>
          <cell r="D22">
            <v>-2850286</v>
          </cell>
          <cell r="E22">
            <v>5964019</v>
          </cell>
          <cell r="F22">
            <v>0.37177916131370031</v>
          </cell>
          <cell r="G22">
            <v>4.5675684862244026</v>
          </cell>
          <cell r="H22">
            <v>5.4750399999999999</v>
          </cell>
          <cell r="I22">
            <v>4.2937699551292647</v>
          </cell>
          <cell r="K22">
            <v>801238.78385794186</v>
          </cell>
          <cell r="L22">
            <v>-12173886.170108257</v>
          </cell>
        </row>
      </sheetData>
      <sheetData sheetId="51">
        <row r="11">
          <cell r="B11">
            <v>39873</v>
          </cell>
          <cell r="C11">
            <v>516649</v>
          </cell>
          <cell r="D11">
            <v>-2132145</v>
          </cell>
          <cell r="E11">
            <v>4518984</v>
          </cell>
          <cell r="F11">
            <v>0.39650727737248809</v>
          </cell>
          <cell r="G11">
            <v>4.5675684862244026</v>
          </cell>
          <cell r="H11">
            <v>3.49099</v>
          </cell>
          <cell r="I11">
            <v>5.0478826189435271</v>
          </cell>
          <cell r="K11">
            <v>2024159.0734182149</v>
          </cell>
          <cell r="L11">
            <v>-11073835.716630811</v>
          </cell>
        </row>
        <row r="12">
          <cell r="B12">
            <v>39904</v>
          </cell>
          <cell r="C12">
            <v>87576</v>
          </cell>
          <cell r="D12">
            <v>-921044</v>
          </cell>
          <cell r="E12">
            <v>3685516</v>
          </cell>
          <cell r="F12">
            <v>0.56105426826374771</v>
          </cell>
          <cell r="G12">
            <v>4.5675684862244026</v>
          </cell>
          <cell r="H12">
            <v>2.84198</v>
          </cell>
          <cell r="I12">
            <v>5.0184708541537679</v>
          </cell>
          <cell r="K12">
            <v>333675.83851570595</v>
          </cell>
          <cell r="L12">
            <v>-4649321.998882222</v>
          </cell>
        </row>
        <row r="13">
          <cell r="B13">
            <v>39934</v>
          </cell>
          <cell r="C13">
            <v>1650483</v>
          </cell>
          <cell r="D13">
            <v>-114144</v>
          </cell>
          <cell r="E13">
            <v>5221855</v>
          </cell>
          <cell r="F13">
            <v>0.60115122371385976</v>
          </cell>
          <cell r="G13">
            <v>4.5675684862244026</v>
          </cell>
          <cell r="H13">
            <v>2.94042</v>
          </cell>
          <cell r="I13">
            <v>4.6708267019343008</v>
          </cell>
          <cell r="K13">
            <v>6467553.4762882907</v>
          </cell>
          <cell r="L13">
            <v>-572828.33717652771</v>
          </cell>
        </row>
        <row r="14">
          <cell r="B14">
            <v>39965</v>
          </cell>
          <cell r="C14">
            <v>2138800</v>
          </cell>
          <cell r="D14">
            <v>-61990</v>
          </cell>
          <cell r="E14">
            <v>7298665</v>
          </cell>
          <cell r="F14">
            <v>0.68003658575743098</v>
          </cell>
          <cell r="G14">
            <v>4.5675684862244026</v>
          </cell>
          <cell r="H14">
            <v>3.19598</v>
          </cell>
          <cell r="I14">
            <v>4.5119649853227015</v>
          </cell>
          <cell r="K14">
            <v>8830485.6992240828</v>
          </cell>
          <cell r="L14">
            <v>-289544.5472529073</v>
          </cell>
        </row>
        <row r="15">
          <cell r="B15">
            <v>39995</v>
          </cell>
          <cell r="C15">
            <v>2109410</v>
          </cell>
          <cell r="D15">
            <v>0</v>
          </cell>
          <cell r="E15">
            <v>9408075</v>
          </cell>
          <cell r="F15">
            <v>0.66404008558932071</v>
          </cell>
          <cell r="G15">
            <v>4.5675684862244026</v>
          </cell>
          <cell r="H15">
            <v>3.58474</v>
          </cell>
          <cell r="I15">
            <v>4.4503989835778999</v>
          </cell>
          <cell r="K15">
            <v>8938366.4978243317</v>
          </cell>
          <cell r="L15">
            <v>0</v>
          </cell>
        </row>
        <row r="16">
          <cell r="B16">
            <v>40026</v>
          </cell>
          <cell r="C16">
            <v>2009804</v>
          </cell>
          <cell r="D16">
            <v>0</v>
          </cell>
          <cell r="E16">
            <v>11417879</v>
          </cell>
          <cell r="F16">
            <v>0.69238968772308274</v>
          </cell>
          <cell r="G16">
            <v>4.5675684862244026</v>
          </cell>
          <cell r="H16">
            <v>3.6525099999999999</v>
          </cell>
          <cell r="I16">
            <v>4.4214763822603809</v>
          </cell>
          <cell r="K16">
            <v>8614194.916582128</v>
          </cell>
          <cell r="L16">
            <v>0</v>
          </cell>
        </row>
        <row r="17">
          <cell r="B17">
            <v>40057</v>
          </cell>
          <cell r="C17">
            <v>1977534</v>
          </cell>
          <cell r="D17">
            <v>0</v>
          </cell>
          <cell r="E17">
            <v>13395413</v>
          </cell>
          <cell r="F17">
            <v>0.59995374941857038</v>
          </cell>
          <cell r="G17">
            <v>4.5675684862244026</v>
          </cell>
          <cell r="H17">
            <v>2.5674700000000001</v>
          </cell>
          <cell r="I17">
            <v>4.3249219920056818</v>
          </cell>
          <cell r="K17">
            <v>7450233.9416920226</v>
          </cell>
          <cell r="L17">
            <v>0</v>
          </cell>
        </row>
        <row r="18">
          <cell r="B18">
            <v>40087</v>
          </cell>
          <cell r="C18">
            <v>2299184</v>
          </cell>
          <cell r="D18">
            <v>-18739</v>
          </cell>
          <cell r="E18">
            <v>15675858</v>
          </cell>
          <cell r="F18">
            <v>0.54626358414046949</v>
          </cell>
          <cell r="G18">
            <v>4.5675684862244026</v>
          </cell>
          <cell r="H18">
            <v>2.8273600000000001</v>
          </cell>
          <cell r="I18">
            <v>4.2447007075488008</v>
          </cell>
          <cell r="K18">
            <v>8686253.9815439209</v>
          </cell>
          <cell r="L18">
            <v>-81044.713208194473</v>
          </cell>
        </row>
        <row r="19">
          <cell r="B19">
            <v>40118</v>
          </cell>
          <cell r="C19">
            <v>651080</v>
          </cell>
          <cell r="D19">
            <v>-599845</v>
          </cell>
          <cell r="E19">
            <v>15727093</v>
          </cell>
          <cell r="F19">
            <v>0.42345442556641688</v>
          </cell>
          <cell r="G19">
            <v>4.5675684862244026</v>
          </cell>
          <cell r="H19">
            <v>4.6649200000000004</v>
          </cell>
          <cell r="I19">
            <v>4.2603905938495892</v>
          </cell>
          <cell r="K19">
            <v>3010396.0376827954</v>
          </cell>
          <cell r="L19">
            <v>-2546162.4959196104</v>
          </cell>
        </row>
        <row r="20">
          <cell r="B20">
            <v>40148</v>
          </cell>
          <cell r="C20">
            <v>84059</v>
          </cell>
          <cell r="D20">
            <v>-2874839</v>
          </cell>
          <cell r="E20">
            <v>12936313</v>
          </cell>
          <cell r="F20">
            <v>0.34906368683021738</v>
          </cell>
          <cell r="G20">
            <v>4.5675684862244026</v>
          </cell>
          <cell r="H20">
            <v>4.9047599999999996</v>
          </cell>
          <cell r="I20">
            <v>4.2638128358164433</v>
          </cell>
          <cell r="K20">
            <v>402395.36617335968</v>
          </cell>
          <cell r="L20">
            <v>-12247937.034431959</v>
          </cell>
        </row>
        <row r="21">
          <cell r="B21">
            <v>40179</v>
          </cell>
          <cell r="C21">
            <v>59268</v>
          </cell>
          <cell r="D21">
            <v>-4337230</v>
          </cell>
          <cell r="E21">
            <v>8658351</v>
          </cell>
          <cell r="F21">
            <v>0.33178732965251145</v>
          </cell>
          <cell r="G21">
            <v>4.5675684862244026</v>
          </cell>
          <cell r="H21">
            <v>5.7084200000000003</v>
          </cell>
          <cell r="I21">
            <v>4.2711103973805633</v>
          </cell>
          <cell r="K21">
            <v>315892.50861943525</v>
          </cell>
          <cell r="L21">
            <v>-18493136.945888154</v>
          </cell>
        </row>
        <row r="22">
          <cell r="B22">
            <v>40210</v>
          </cell>
          <cell r="C22">
            <v>155954</v>
          </cell>
          <cell r="D22">
            <v>-2850286</v>
          </cell>
          <cell r="E22">
            <v>5964019</v>
          </cell>
          <cell r="F22">
            <v>0.37177916131370031</v>
          </cell>
          <cell r="G22">
            <v>4.5675684862244026</v>
          </cell>
          <cell r="H22">
            <v>5.4750399999999999</v>
          </cell>
          <cell r="I22">
            <v>4.2937699551292647</v>
          </cell>
          <cell r="K22">
            <v>801238.78385794186</v>
          </cell>
          <cell r="L22">
            <v>-12173886.170108257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3">
          <cell r="G13">
            <v>3</v>
          </cell>
          <cell r="H13">
            <v>4</v>
          </cell>
          <cell r="I13">
            <v>5</v>
          </cell>
          <cell r="J13">
            <v>6</v>
          </cell>
          <cell r="K13">
            <v>7</v>
          </cell>
          <cell r="L13">
            <v>8</v>
          </cell>
          <cell r="M13">
            <v>9</v>
          </cell>
          <cell r="N13">
            <v>10</v>
          </cell>
          <cell r="O13">
            <v>11</v>
          </cell>
          <cell r="P13">
            <v>12</v>
          </cell>
          <cell r="Q13">
            <v>1</v>
          </cell>
          <cell r="R13">
            <v>2</v>
          </cell>
        </row>
        <row r="14">
          <cell r="G14">
            <v>26920341</v>
          </cell>
          <cell r="H14">
            <v>16855277</v>
          </cell>
          <cell r="I14">
            <v>12508876</v>
          </cell>
          <cell r="J14">
            <v>9760208</v>
          </cell>
          <cell r="K14">
            <v>8802195</v>
          </cell>
          <cell r="L14">
            <v>8595844</v>
          </cell>
          <cell r="M14">
            <v>8944774</v>
          </cell>
          <cell r="N14">
            <v>12706846</v>
          </cell>
          <cell r="O14">
            <v>23899514</v>
          </cell>
          <cell r="P14">
            <v>34583848</v>
          </cell>
          <cell r="Q14">
            <v>38354949</v>
          </cell>
          <cell r="R14">
            <v>30746999</v>
          </cell>
        </row>
        <row r="16">
          <cell r="G16">
            <v>13804554</v>
          </cell>
          <cell r="H16">
            <v>4121535</v>
          </cell>
          <cell r="I16">
            <v>2600973</v>
          </cell>
          <cell r="J16">
            <v>1645053</v>
          </cell>
          <cell r="K16">
            <v>1313125</v>
          </cell>
          <cell r="L16">
            <v>1241472</v>
          </cell>
          <cell r="M16">
            <v>1361935</v>
          </cell>
          <cell r="N16">
            <v>2668456</v>
          </cell>
          <cell r="O16">
            <v>11854504</v>
          </cell>
          <cell r="P16">
            <v>18734091</v>
          </cell>
          <cell r="Q16">
            <v>21225932</v>
          </cell>
          <cell r="R16">
            <v>16230528</v>
          </cell>
        </row>
        <row r="18">
          <cell r="G18">
            <v>61941307</v>
          </cell>
          <cell r="H18">
            <v>39388035</v>
          </cell>
          <cell r="I18">
            <v>24856566</v>
          </cell>
          <cell r="J18">
            <v>15721185</v>
          </cell>
          <cell r="K18">
            <v>12549064</v>
          </cell>
          <cell r="L18">
            <v>11864308</v>
          </cell>
          <cell r="M18">
            <v>13015525</v>
          </cell>
          <cell r="N18">
            <v>25501479</v>
          </cell>
          <cell r="O18">
            <v>53191394</v>
          </cell>
          <cell r="P18">
            <v>84060237</v>
          </cell>
          <cell r="Q18">
            <v>95241178</v>
          </cell>
          <cell r="R18">
            <v>72826697</v>
          </cell>
        </row>
        <row r="19">
          <cell r="G19">
            <v>102666202</v>
          </cell>
          <cell r="H19">
            <v>60364847</v>
          </cell>
          <cell r="I19">
            <v>39966415</v>
          </cell>
          <cell r="J19">
            <v>27126446</v>
          </cell>
          <cell r="K19">
            <v>22664384</v>
          </cell>
          <cell r="L19">
            <v>21701624</v>
          </cell>
          <cell r="M19">
            <v>23322234</v>
          </cell>
          <cell r="N19">
            <v>40876781</v>
          </cell>
          <cell r="O19">
            <v>88945412</v>
          </cell>
          <cell r="P19">
            <v>137378176</v>
          </cell>
          <cell r="Q19">
            <v>154822059</v>
          </cell>
          <cell r="R19">
            <v>119804224</v>
          </cell>
        </row>
        <row r="21">
          <cell r="G21">
            <v>10872981</v>
          </cell>
          <cell r="H21">
            <v>6914051</v>
          </cell>
          <cell r="I21">
            <v>4363243</v>
          </cell>
          <cell r="J21">
            <v>2759647</v>
          </cell>
          <cell r="K21">
            <v>2202823</v>
          </cell>
          <cell r="L21">
            <v>2082623</v>
          </cell>
          <cell r="M21">
            <v>2284704</v>
          </cell>
          <cell r="N21">
            <v>4476449</v>
          </cell>
          <cell r="O21">
            <v>9337049</v>
          </cell>
          <cell r="P21">
            <v>14755668</v>
          </cell>
          <cell r="Q21">
            <v>16718335</v>
          </cell>
          <cell r="R21">
            <v>12783768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309444</v>
          </cell>
          <cell r="H32">
            <v>193601</v>
          </cell>
          <cell r="I32">
            <v>125704</v>
          </cell>
          <cell r="J32">
            <v>85132</v>
          </cell>
          <cell r="K32">
            <v>72920</v>
          </cell>
          <cell r="L32">
            <v>70351</v>
          </cell>
          <cell r="M32">
            <v>74411</v>
          </cell>
          <cell r="N32">
            <v>127698</v>
          </cell>
          <cell r="O32">
            <v>264727</v>
          </cell>
          <cell r="P32">
            <v>504676</v>
          </cell>
          <cell r="Q32">
            <v>472215</v>
          </cell>
          <cell r="R32">
            <v>359483</v>
          </cell>
        </row>
        <row r="34">
          <cell r="G34">
            <v>92701</v>
          </cell>
          <cell r="H34">
            <v>27732</v>
          </cell>
          <cell r="I34">
            <v>17502</v>
          </cell>
          <cell r="J34">
            <v>11021</v>
          </cell>
          <cell r="K34">
            <v>8833</v>
          </cell>
          <cell r="L34">
            <v>8341</v>
          </cell>
          <cell r="M34">
            <v>9123</v>
          </cell>
          <cell r="N34">
            <v>17819</v>
          </cell>
          <cell r="O34">
            <v>79120</v>
          </cell>
          <cell r="P34">
            <v>151675</v>
          </cell>
          <cell r="Q34">
            <v>141890</v>
          </cell>
          <cell r="R34">
            <v>107854</v>
          </cell>
        </row>
        <row r="36">
          <cell r="G36">
            <v>415953</v>
          </cell>
          <cell r="H36">
            <v>265021</v>
          </cell>
          <cell r="I36">
            <v>167258</v>
          </cell>
          <cell r="J36">
            <v>105328</v>
          </cell>
          <cell r="K36">
            <v>84415</v>
          </cell>
          <cell r="L36">
            <v>79715</v>
          </cell>
          <cell r="M36">
            <v>87190</v>
          </cell>
          <cell r="N36">
            <v>170289</v>
          </cell>
          <cell r="O36">
            <v>355014</v>
          </cell>
          <cell r="P36">
            <v>680569</v>
          </cell>
          <cell r="Q36">
            <v>636664</v>
          </cell>
          <cell r="R36">
            <v>483944</v>
          </cell>
        </row>
        <row r="37">
          <cell r="G37">
            <v>818098</v>
          </cell>
          <cell r="H37">
            <v>486354</v>
          </cell>
          <cell r="I37">
            <v>310464</v>
          </cell>
          <cell r="J37">
            <v>201481</v>
          </cell>
          <cell r="K37">
            <v>166168</v>
          </cell>
          <cell r="L37">
            <v>158407</v>
          </cell>
          <cell r="M37">
            <v>170724</v>
          </cell>
          <cell r="N37">
            <v>315806</v>
          </cell>
          <cell r="O37">
            <v>698861</v>
          </cell>
          <cell r="P37">
            <v>1336920</v>
          </cell>
          <cell r="Q37">
            <v>1250769</v>
          </cell>
          <cell r="R37">
            <v>951281</v>
          </cell>
        </row>
        <row r="39">
          <cell r="G39">
            <v>73015</v>
          </cell>
          <cell r="H39">
            <v>46521</v>
          </cell>
          <cell r="I39">
            <v>29360</v>
          </cell>
          <cell r="J39">
            <v>18489</v>
          </cell>
          <cell r="K39">
            <v>14818</v>
          </cell>
          <cell r="L39">
            <v>13993</v>
          </cell>
          <cell r="M39">
            <v>15305</v>
          </cell>
          <cell r="N39">
            <v>29892</v>
          </cell>
          <cell r="O39">
            <v>62318</v>
          </cell>
          <cell r="P39">
            <v>119465</v>
          </cell>
          <cell r="Q39">
            <v>111758</v>
          </cell>
          <cell r="R39">
            <v>84950</v>
          </cell>
        </row>
        <row r="41">
          <cell r="G41">
            <v>368453</v>
          </cell>
          <cell r="H41">
            <v>311660</v>
          </cell>
          <cell r="I41">
            <v>265798</v>
          </cell>
          <cell r="J41">
            <v>259551</v>
          </cell>
          <cell r="K41">
            <v>232766</v>
          </cell>
          <cell r="L41">
            <v>237970</v>
          </cell>
          <cell r="M41">
            <v>261024</v>
          </cell>
          <cell r="N41">
            <v>284293</v>
          </cell>
          <cell r="O41">
            <v>385788</v>
          </cell>
          <cell r="P41">
            <v>414700</v>
          </cell>
          <cell r="Q41">
            <v>468869</v>
          </cell>
          <cell r="R41">
            <v>412946</v>
          </cell>
        </row>
        <row r="43">
          <cell r="G43">
            <v>857057</v>
          </cell>
          <cell r="H43">
            <v>399450</v>
          </cell>
          <cell r="I43">
            <v>328078</v>
          </cell>
          <cell r="J43">
            <v>318357</v>
          </cell>
          <cell r="K43">
            <v>276679</v>
          </cell>
          <cell r="L43">
            <v>284775</v>
          </cell>
          <cell r="M43">
            <v>320649</v>
          </cell>
          <cell r="N43">
            <v>356859</v>
          </cell>
          <cell r="O43">
            <v>904381</v>
          </cell>
          <cell r="P43">
            <v>983317</v>
          </cell>
          <cell r="Q43">
            <v>1131224</v>
          </cell>
          <cell r="R43">
            <v>978529</v>
          </cell>
        </row>
        <row r="45">
          <cell r="G45">
            <v>3948476</v>
          </cell>
          <cell r="H45">
            <v>3817598</v>
          </cell>
          <cell r="I45">
            <v>3135484</v>
          </cell>
          <cell r="J45">
            <v>3042575</v>
          </cell>
          <cell r="K45">
            <v>2644254</v>
          </cell>
          <cell r="L45">
            <v>2721634</v>
          </cell>
          <cell r="M45">
            <v>3064479</v>
          </cell>
          <cell r="N45">
            <v>3410549</v>
          </cell>
          <cell r="O45">
            <v>4166499</v>
          </cell>
          <cell r="P45">
            <v>4530160</v>
          </cell>
          <cell r="Q45">
            <v>5211573</v>
          </cell>
          <cell r="R45">
            <v>4508102</v>
          </cell>
        </row>
        <row r="46">
          <cell r="G46">
            <v>5173986</v>
          </cell>
          <cell r="H46">
            <v>4528708</v>
          </cell>
          <cell r="I46">
            <v>3729360</v>
          </cell>
          <cell r="J46">
            <v>3620483</v>
          </cell>
          <cell r="K46">
            <v>3153699</v>
          </cell>
          <cell r="L46">
            <v>3244379</v>
          </cell>
          <cell r="M46">
            <v>3646152</v>
          </cell>
          <cell r="N46">
            <v>4051701</v>
          </cell>
          <cell r="O46">
            <v>5456668</v>
          </cell>
          <cell r="P46">
            <v>5928177</v>
          </cell>
          <cell r="Q46">
            <v>6811666</v>
          </cell>
          <cell r="R46">
            <v>5899577</v>
          </cell>
        </row>
        <row r="48">
          <cell r="G48">
            <v>693103</v>
          </cell>
          <cell r="H48">
            <v>670129</v>
          </cell>
          <cell r="I48">
            <v>550393</v>
          </cell>
          <cell r="J48">
            <v>534084</v>
          </cell>
          <cell r="K48">
            <v>464164</v>
          </cell>
          <cell r="L48">
            <v>477747</v>
          </cell>
          <cell r="M48">
            <v>537929</v>
          </cell>
          <cell r="N48">
            <v>598677</v>
          </cell>
          <cell r="O48">
            <v>731374</v>
          </cell>
          <cell r="P48">
            <v>795210</v>
          </cell>
          <cell r="Q48">
            <v>914823</v>
          </cell>
          <cell r="R48">
            <v>791338</v>
          </cell>
        </row>
        <row r="50">
          <cell r="G50">
            <v>8033</v>
          </cell>
          <cell r="H50">
            <v>8033</v>
          </cell>
          <cell r="I50">
            <v>8033</v>
          </cell>
          <cell r="J50">
            <v>8033</v>
          </cell>
          <cell r="K50">
            <v>8033</v>
          </cell>
          <cell r="L50">
            <v>8033</v>
          </cell>
          <cell r="M50">
            <v>8033</v>
          </cell>
          <cell r="N50">
            <v>8033</v>
          </cell>
          <cell r="O50">
            <v>8033</v>
          </cell>
          <cell r="P50">
            <v>8033</v>
          </cell>
          <cell r="Q50">
            <v>8033</v>
          </cell>
          <cell r="R50">
            <v>8033</v>
          </cell>
        </row>
        <row r="52">
          <cell r="G52">
            <v>2117</v>
          </cell>
          <cell r="H52">
            <v>2117</v>
          </cell>
          <cell r="I52">
            <v>2117</v>
          </cell>
          <cell r="J52">
            <v>2117</v>
          </cell>
          <cell r="K52">
            <v>2117</v>
          </cell>
          <cell r="L52">
            <v>2117</v>
          </cell>
          <cell r="M52">
            <v>2117</v>
          </cell>
          <cell r="N52">
            <v>2117</v>
          </cell>
          <cell r="O52">
            <v>2117</v>
          </cell>
          <cell r="P52">
            <v>2117</v>
          </cell>
          <cell r="Q52">
            <v>2117</v>
          </cell>
          <cell r="R52">
            <v>2117</v>
          </cell>
        </row>
        <row r="54">
          <cell r="G54">
            <v>3212</v>
          </cell>
          <cell r="H54">
            <v>3212</v>
          </cell>
          <cell r="I54">
            <v>3212</v>
          </cell>
          <cell r="J54">
            <v>3212</v>
          </cell>
          <cell r="K54">
            <v>3212</v>
          </cell>
          <cell r="L54">
            <v>3212</v>
          </cell>
          <cell r="M54">
            <v>3212</v>
          </cell>
          <cell r="N54">
            <v>3212</v>
          </cell>
          <cell r="O54">
            <v>3212</v>
          </cell>
          <cell r="P54">
            <v>3212</v>
          </cell>
          <cell r="Q54">
            <v>3212</v>
          </cell>
          <cell r="R54">
            <v>3212</v>
          </cell>
        </row>
        <row r="55">
          <cell r="G55">
            <v>13362</v>
          </cell>
          <cell r="H55">
            <v>13362</v>
          </cell>
          <cell r="I55">
            <v>13362</v>
          </cell>
          <cell r="J55">
            <v>13362</v>
          </cell>
          <cell r="K55">
            <v>13362</v>
          </cell>
          <cell r="L55">
            <v>13362</v>
          </cell>
          <cell r="M55">
            <v>13362</v>
          </cell>
          <cell r="N55">
            <v>13362</v>
          </cell>
          <cell r="O55">
            <v>13362</v>
          </cell>
          <cell r="P55">
            <v>13362</v>
          </cell>
          <cell r="Q55">
            <v>13362</v>
          </cell>
          <cell r="R55">
            <v>13362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9">
          <cell r="G59">
            <v>32294</v>
          </cell>
          <cell r="H59">
            <v>34863</v>
          </cell>
          <cell r="I59">
            <v>36383</v>
          </cell>
          <cell r="J59">
            <v>38050</v>
          </cell>
          <cell r="K59">
            <v>39747</v>
          </cell>
          <cell r="L59">
            <v>43830</v>
          </cell>
          <cell r="M59">
            <v>46668</v>
          </cell>
          <cell r="N59">
            <v>44166</v>
          </cell>
          <cell r="O59">
            <v>47722</v>
          </cell>
          <cell r="P59">
            <v>51246</v>
          </cell>
          <cell r="Q59">
            <v>36678</v>
          </cell>
          <cell r="R59">
            <v>38169</v>
          </cell>
        </row>
        <row r="61">
          <cell r="G61">
            <v>11001</v>
          </cell>
          <cell r="H61">
            <v>11876</v>
          </cell>
          <cell r="I61">
            <v>12393</v>
          </cell>
          <cell r="J61">
            <v>12961</v>
          </cell>
          <cell r="K61">
            <v>13539</v>
          </cell>
          <cell r="L61">
            <v>14930</v>
          </cell>
          <cell r="M61">
            <v>15897</v>
          </cell>
          <cell r="N61">
            <v>15045</v>
          </cell>
          <cell r="O61">
            <v>16256</v>
          </cell>
          <cell r="P61">
            <v>17456</v>
          </cell>
          <cell r="Q61">
            <v>12494</v>
          </cell>
          <cell r="R61">
            <v>13002</v>
          </cell>
        </row>
        <row r="63">
          <cell r="G63">
            <v>68402</v>
          </cell>
          <cell r="H63">
            <v>73842</v>
          </cell>
          <cell r="I63">
            <v>77061</v>
          </cell>
          <cell r="J63">
            <v>80593</v>
          </cell>
          <cell r="K63">
            <v>84187</v>
          </cell>
          <cell r="L63">
            <v>92835</v>
          </cell>
          <cell r="M63">
            <v>98845</v>
          </cell>
          <cell r="N63">
            <v>93547</v>
          </cell>
          <cell r="O63">
            <v>101078</v>
          </cell>
          <cell r="P63">
            <v>108541</v>
          </cell>
          <cell r="Q63">
            <v>77687</v>
          </cell>
          <cell r="R63">
            <v>80843</v>
          </cell>
        </row>
        <row r="64">
          <cell r="G64">
            <v>111697</v>
          </cell>
          <cell r="H64">
            <v>120581</v>
          </cell>
          <cell r="I64">
            <v>125837</v>
          </cell>
          <cell r="J64">
            <v>131604</v>
          </cell>
          <cell r="K64">
            <v>137473</v>
          </cell>
          <cell r="L64">
            <v>151595</v>
          </cell>
          <cell r="M64">
            <v>161410</v>
          </cell>
          <cell r="N64">
            <v>152758</v>
          </cell>
          <cell r="O64">
            <v>165056</v>
          </cell>
          <cell r="P64">
            <v>177243</v>
          </cell>
          <cell r="Q64">
            <v>126859</v>
          </cell>
          <cell r="R64">
            <v>132014</v>
          </cell>
        </row>
        <row r="66">
          <cell r="G66">
            <v>12007</v>
          </cell>
          <cell r="H66">
            <v>12962</v>
          </cell>
          <cell r="I66">
            <v>13527</v>
          </cell>
          <cell r="J66">
            <v>14147</v>
          </cell>
          <cell r="K66">
            <v>14778</v>
          </cell>
          <cell r="L66">
            <v>16296</v>
          </cell>
          <cell r="M66">
            <v>17351</v>
          </cell>
          <cell r="N66">
            <v>16421</v>
          </cell>
          <cell r="O66">
            <v>17743</v>
          </cell>
          <cell r="P66">
            <v>19053</v>
          </cell>
          <cell r="Q66">
            <v>13637</v>
          </cell>
          <cell r="R66">
            <v>14191</v>
          </cell>
        </row>
        <row r="68">
          <cell r="G68">
            <v>10496</v>
          </cell>
          <cell r="H68">
            <v>10170</v>
          </cell>
          <cell r="I68">
            <v>10496</v>
          </cell>
          <cell r="J68">
            <v>10170</v>
          </cell>
          <cell r="K68">
            <v>10464</v>
          </cell>
          <cell r="L68">
            <v>10464</v>
          </cell>
          <cell r="M68">
            <v>10138</v>
          </cell>
          <cell r="N68">
            <v>10464</v>
          </cell>
          <cell r="O68">
            <v>10138</v>
          </cell>
          <cell r="P68">
            <v>10464</v>
          </cell>
          <cell r="Q68">
            <v>10498</v>
          </cell>
          <cell r="R68">
            <v>9845</v>
          </cell>
        </row>
        <row r="70">
          <cell r="G70">
            <v>26824</v>
          </cell>
          <cell r="H70">
            <v>25959</v>
          </cell>
          <cell r="I70">
            <v>26824</v>
          </cell>
          <cell r="J70">
            <v>25959</v>
          </cell>
          <cell r="K70">
            <v>26738</v>
          </cell>
          <cell r="L70">
            <v>26738</v>
          </cell>
          <cell r="M70">
            <v>25876</v>
          </cell>
          <cell r="N70">
            <v>26738</v>
          </cell>
          <cell r="O70">
            <v>25876</v>
          </cell>
          <cell r="P70">
            <v>26738</v>
          </cell>
          <cell r="Q70">
            <v>26830</v>
          </cell>
          <cell r="R70">
            <v>25099</v>
          </cell>
        </row>
        <row r="72">
          <cell r="G72">
            <v>176652</v>
          </cell>
          <cell r="H72">
            <v>170956</v>
          </cell>
          <cell r="I72">
            <v>176652</v>
          </cell>
          <cell r="J72">
            <v>170956</v>
          </cell>
          <cell r="K72">
            <v>176088</v>
          </cell>
          <cell r="L72">
            <v>176088</v>
          </cell>
          <cell r="M72">
            <v>170409</v>
          </cell>
          <cell r="N72">
            <v>176088</v>
          </cell>
          <cell r="O72">
            <v>170409</v>
          </cell>
          <cell r="P72">
            <v>176088</v>
          </cell>
          <cell r="Q72">
            <v>176692</v>
          </cell>
          <cell r="R72">
            <v>165293</v>
          </cell>
        </row>
        <row r="73">
          <cell r="G73">
            <v>213972</v>
          </cell>
          <cell r="H73">
            <v>207085</v>
          </cell>
          <cell r="I73">
            <v>213972</v>
          </cell>
          <cell r="J73">
            <v>207085</v>
          </cell>
          <cell r="K73">
            <v>213290</v>
          </cell>
          <cell r="L73">
            <v>213290</v>
          </cell>
          <cell r="M73">
            <v>206423</v>
          </cell>
          <cell r="N73">
            <v>213290</v>
          </cell>
          <cell r="O73">
            <v>206423</v>
          </cell>
          <cell r="P73">
            <v>213290</v>
          </cell>
          <cell r="Q73">
            <v>214020</v>
          </cell>
          <cell r="R73">
            <v>200237</v>
          </cell>
        </row>
        <row r="75">
          <cell r="G75">
            <v>31009</v>
          </cell>
          <cell r="H75">
            <v>30009</v>
          </cell>
          <cell r="I75">
            <v>31009</v>
          </cell>
          <cell r="J75">
            <v>30009</v>
          </cell>
          <cell r="K75">
            <v>30910</v>
          </cell>
          <cell r="L75">
            <v>30910</v>
          </cell>
          <cell r="M75">
            <v>29913</v>
          </cell>
          <cell r="N75">
            <v>30910</v>
          </cell>
          <cell r="O75">
            <v>29913</v>
          </cell>
          <cell r="P75">
            <v>30910</v>
          </cell>
          <cell r="Q75">
            <v>31016</v>
          </cell>
          <cell r="R75">
            <v>29015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6">
          <cell r="G86">
            <v>32836</v>
          </cell>
          <cell r="H86">
            <v>32552</v>
          </cell>
          <cell r="I86">
            <v>37011</v>
          </cell>
          <cell r="J86">
            <v>27524</v>
          </cell>
          <cell r="K86">
            <v>40862</v>
          </cell>
          <cell r="L86">
            <v>34197</v>
          </cell>
          <cell r="M86">
            <v>30793</v>
          </cell>
          <cell r="N86">
            <v>36971</v>
          </cell>
          <cell r="O86">
            <v>41066</v>
          </cell>
          <cell r="P86">
            <v>44694</v>
          </cell>
          <cell r="Q86">
            <v>38485</v>
          </cell>
          <cell r="R86">
            <v>36749</v>
          </cell>
        </row>
        <row r="88">
          <cell r="G88">
            <v>26529</v>
          </cell>
          <cell r="H88">
            <v>26166</v>
          </cell>
          <cell r="I88">
            <v>31854</v>
          </cell>
          <cell r="J88">
            <v>19754</v>
          </cell>
          <cell r="K88">
            <v>36767</v>
          </cell>
          <cell r="L88">
            <v>28265</v>
          </cell>
          <cell r="M88">
            <v>23923</v>
          </cell>
          <cell r="N88">
            <v>31803</v>
          </cell>
          <cell r="O88">
            <v>37026</v>
          </cell>
          <cell r="P88">
            <v>41654</v>
          </cell>
          <cell r="Q88">
            <v>33735</v>
          </cell>
          <cell r="R88">
            <v>31519</v>
          </cell>
        </row>
        <row r="90">
          <cell r="G90">
            <v>752096</v>
          </cell>
          <cell r="H90">
            <v>741827</v>
          </cell>
          <cell r="I90">
            <v>903061</v>
          </cell>
          <cell r="J90">
            <v>560019</v>
          </cell>
          <cell r="K90">
            <v>1042349</v>
          </cell>
          <cell r="L90">
            <v>801310</v>
          </cell>
          <cell r="M90">
            <v>678226</v>
          </cell>
          <cell r="N90">
            <v>901627</v>
          </cell>
          <cell r="O90">
            <v>1049697</v>
          </cell>
          <cell r="P90">
            <v>1180908</v>
          </cell>
          <cell r="Q90">
            <v>956393</v>
          </cell>
          <cell r="R90">
            <v>893587</v>
          </cell>
        </row>
        <row r="91">
          <cell r="G91">
            <v>811461</v>
          </cell>
          <cell r="H91">
            <v>800545</v>
          </cell>
          <cell r="I91">
            <v>971926</v>
          </cell>
          <cell r="J91">
            <v>607297</v>
          </cell>
          <cell r="K91">
            <v>1119978</v>
          </cell>
          <cell r="L91">
            <v>863772</v>
          </cell>
          <cell r="M91">
            <v>732942</v>
          </cell>
          <cell r="N91">
            <v>970401</v>
          </cell>
          <cell r="O91">
            <v>1127789</v>
          </cell>
          <cell r="P91">
            <v>1267256</v>
          </cell>
          <cell r="Q91">
            <v>1028613</v>
          </cell>
          <cell r="R91">
            <v>961855</v>
          </cell>
        </row>
        <row r="93">
          <cell r="G93">
            <v>145746</v>
          </cell>
          <cell r="H93">
            <v>143756</v>
          </cell>
          <cell r="I93">
            <v>175001</v>
          </cell>
          <cell r="J93">
            <v>108524</v>
          </cell>
          <cell r="K93">
            <v>201993</v>
          </cell>
          <cell r="L93">
            <v>155283</v>
          </cell>
          <cell r="M93">
            <v>131431</v>
          </cell>
          <cell r="N93">
            <v>174723</v>
          </cell>
          <cell r="O93">
            <v>203417</v>
          </cell>
          <cell r="P93">
            <v>228844</v>
          </cell>
          <cell r="Q93">
            <v>185336</v>
          </cell>
          <cell r="R93">
            <v>173165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4">
          <cell r="G104">
            <v>17809</v>
          </cell>
          <cell r="H104">
            <v>14686</v>
          </cell>
          <cell r="I104">
            <v>17478</v>
          </cell>
          <cell r="J104">
            <v>16390</v>
          </cell>
          <cell r="K104">
            <v>12397</v>
          </cell>
          <cell r="L104">
            <v>13853</v>
          </cell>
          <cell r="M104">
            <v>14954</v>
          </cell>
          <cell r="N104">
            <v>14306</v>
          </cell>
          <cell r="O104">
            <v>16834</v>
          </cell>
          <cell r="P104">
            <v>17481</v>
          </cell>
          <cell r="Q104">
            <v>16325</v>
          </cell>
          <cell r="R104">
            <v>17766</v>
          </cell>
        </row>
        <row r="106">
          <cell r="G106">
            <v>7369</v>
          </cell>
          <cell r="H106">
            <v>3411</v>
          </cell>
          <cell r="I106">
            <v>6908</v>
          </cell>
          <cell r="J106">
            <v>5810</v>
          </cell>
          <cell r="K106">
            <v>2546</v>
          </cell>
          <cell r="L106">
            <v>3964</v>
          </cell>
          <cell r="M106">
            <v>4313</v>
          </cell>
          <cell r="N106">
            <v>3553</v>
          </cell>
          <cell r="O106">
            <v>5682</v>
          </cell>
          <cell r="P106">
            <v>6941</v>
          </cell>
          <cell r="Q106">
            <v>4870</v>
          </cell>
          <cell r="R106">
            <v>6847</v>
          </cell>
        </row>
        <row r="108">
          <cell r="G108">
            <v>208932</v>
          </cell>
          <cell r="H108">
            <v>96710</v>
          </cell>
          <cell r="I108">
            <v>195835</v>
          </cell>
          <cell r="J108">
            <v>164711</v>
          </cell>
          <cell r="K108">
            <v>72193</v>
          </cell>
          <cell r="L108">
            <v>112397</v>
          </cell>
          <cell r="M108">
            <v>122284</v>
          </cell>
          <cell r="N108">
            <v>100714</v>
          </cell>
          <cell r="O108">
            <v>161074</v>
          </cell>
          <cell r="P108">
            <v>196788</v>
          </cell>
          <cell r="Q108">
            <v>138054</v>
          </cell>
          <cell r="R108">
            <v>194104</v>
          </cell>
        </row>
        <row r="109">
          <cell r="G109">
            <v>234110</v>
          </cell>
          <cell r="H109">
            <v>114807</v>
          </cell>
          <cell r="I109">
            <v>220221</v>
          </cell>
          <cell r="J109">
            <v>186911</v>
          </cell>
          <cell r="K109">
            <v>87136</v>
          </cell>
          <cell r="L109">
            <v>130214</v>
          </cell>
          <cell r="M109">
            <v>141551</v>
          </cell>
          <cell r="N109">
            <v>118573</v>
          </cell>
          <cell r="O109">
            <v>183590</v>
          </cell>
          <cell r="P109">
            <v>221210</v>
          </cell>
          <cell r="Q109">
            <v>159249</v>
          </cell>
          <cell r="R109">
            <v>218717</v>
          </cell>
        </row>
        <row r="111">
          <cell r="G111">
            <v>40488</v>
          </cell>
          <cell r="H111">
            <v>18741</v>
          </cell>
          <cell r="I111">
            <v>37950</v>
          </cell>
          <cell r="J111">
            <v>31919</v>
          </cell>
          <cell r="K111">
            <v>13990</v>
          </cell>
          <cell r="L111">
            <v>21781</v>
          </cell>
          <cell r="M111">
            <v>23697</v>
          </cell>
          <cell r="N111">
            <v>19517</v>
          </cell>
          <cell r="O111">
            <v>31214</v>
          </cell>
          <cell r="P111">
            <v>38135</v>
          </cell>
          <cell r="Q111">
            <v>26753</v>
          </cell>
          <cell r="R111">
            <v>37615</v>
          </cell>
        </row>
        <row r="113">
          <cell r="G113">
            <v>200000</v>
          </cell>
          <cell r="H113">
            <v>200000</v>
          </cell>
          <cell r="I113">
            <v>200000</v>
          </cell>
          <cell r="J113">
            <v>200000</v>
          </cell>
          <cell r="K113">
            <v>200000</v>
          </cell>
          <cell r="L113">
            <v>200000</v>
          </cell>
          <cell r="M113">
            <v>200000</v>
          </cell>
          <cell r="N113">
            <v>200000</v>
          </cell>
          <cell r="O113">
            <v>200000</v>
          </cell>
          <cell r="P113">
            <v>200000</v>
          </cell>
          <cell r="Q113">
            <v>200000</v>
          </cell>
          <cell r="R113">
            <v>200000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G118">
            <v>200000</v>
          </cell>
          <cell r="H118">
            <v>200000</v>
          </cell>
          <cell r="I118">
            <v>200000</v>
          </cell>
          <cell r="J118">
            <v>200000</v>
          </cell>
          <cell r="K118">
            <v>200000</v>
          </cell>
          <cell r="L118">
            <v>200000</v>
          </cell>
          <cell r="M118">
            <v>200000</v>
          </cell>
          <cell r="N118">
            <v>200000</v>
          </cell>
          <cell r="O118">
            <v>200000</v>
          </cell>
          <cell r="P118">
            <v>200000</v>
          </cell>
          <cell r="Q118">
            <v>200000</v>
          </cell>
          <cell r="R118">
            <v>200000</v>
          </cell>
        </row>
        <row r="120">
          <cell r="G120">
            <v>2000000</v>
          </cell>
          <cell r="H120">
            <v>2000000</v>
          </cell>
          <cell r="I120">
            <v>2000000</v>
          </cell>
          <cell r="J120">
            <v>2000000</v>
          </cell>
          <cell r="K120">
            <v>2000000</v>
          </cell>
          <cell r="L120">
            <v>2000000</v>
          </cell>
          <cell r="M120">
            <v>2000000</v>
          </cell>
          <cell r="N120">
            <v>2000000</v>
          </cell>
          <cell r="O120">
            <v>2000000</v>
          </cell>
          <cell r="P120">
            <v>2000000</v>
          </cell>
          <cell r="Q120">
            <v>2000000</v>
          </cell>
          <cell r="R120">
            <v>2000000</v>
          </cell>
        </row>
        <row r="122">
          <cell r="G122">
            <v>119585</v>
          </cell>
          <cell r="H122">
            <v>151834</v>
          </cell>
          <cell r="I122">
            <v>152284</v>
          </cell>
          <cell r="J122">
            <v>154932</v>
          </cell>
          <cell r="K122">
            <v>156970</v>
          </cell>
          <cell r="L122">
            <v>154841</v>
          </cell>
          <cell r="M122">
            <v>160703</v>
          </cell>
          <cell r="N122">
            <v>178038</v>
          </cell>
          <cell r="O122">
            <v>167468</v>
          </cell>
          <cell r="P122">
            <v>150141</v>
          </cell>
          <cell r="Q122">
            <v>142159</v>
          </cell>
          <cell r="R122">
            <v>122969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G127">
            <v>119585</v>
          </cell>
          <cell r="H127">
            <v>151834</v>
          </cell>
          <cell r="I127">
            <v>152284</v>
          </cell>
          <cell r="J127">
            <v>154932</v>
          </cell>
          <cell r="K127">
            <v>156970</v>
          </cell>
          <cell r="L127">
            <v>154841</v>
          </cell>
          <cell r="M127">
            <v>160703</v>
          </cell>
          <cell r="N127">
            <v>178038</v>
          </cell>
          <cell r="O127">
            <v>167468</v>
          </cell>
          <cell r="P127">
            <v>150141</v>
          </cell>
          <cell r="Q127">
            <v>142159</v>
          </cell>
          <cell r="R127">
            <v>122969</v>
          </cell>
        </row>
        <row r="129">
          <cell r="G129">
            <v>683599</v>
          </cell>
          <cell r="H129">
            <v>990735</v>
          </cell>
          <cell r="I129">
            <v>1252194</v>
          </cell>
          <cell r="J129">
            <v>1314968</v>
          </cell>
          <cell r="K129">
            <v>1322470</v>
          </cell>
          <cell r="L129">
            <v>1355822</v>
          </cell>
          <cell r="M129">
            <v>1483999</v>
          </cell>
          <cell r="N129">
            <v>1467036</v>
          </cell>
          <cell r="O129">
            <v>1098692</v>
          </cell>
          <cell r="P129">
            <v>911950</v>
          </cell>
          <cell r="Q129">
            <v>803258</v>
          </cell>
          <cell r="R129">
            <v>671261</v>
          </cell>
        </row>
        <row r="131">
          <cell r="G131">
            <v>145160</v>
          </cell>
          <cell r="H131">
            <v>142486</v>
          </cell>
          <cell r="I131">
            <v>136502</v>
          </cell>
          <cell r="J131">
            <v>136652</v>
          </cell>
          <cell r="K131">
            <v>126110</v>
          </cell>
          <cell r="L131">
            <v>138314</v>
          </cell>
          <cell r="M131">
            <v>137318</v>
          </cell>
          <cell r="N131">
            <v>137392</v>
          </cell>
          <cell r="O131">
            <v>140088</v>
          </cell>
          <cell r="P131">
            <v>147905</v>
          </cell>
          <cell r="Q131">
            <v>154029</v>
          </cell>
          <cell r="R131">
            <v>142966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G136">
            <v>145160</v>
          </cell>
          <cell r="H136">
            <v>142486</v>
          </cell>
          <cell r="I136">
            <v>136502</v>
          </cell>
          <cell r="J136">
            <v>136652</v>
          </cell>
          <cell r="K136">
            <v>126110</v>
          </cell>
          <cell r="L136">
            <v>138314</v>
          </cell>
          <cell r="M136">
            <v>137318</v>
          </cell>
          <cell r="N136">
            <v>137392</v>
          </cell>
          <cell r="O136">
            <v>140088</v>
          </cell>
          <cell r="P136">
            <v>147905</v>
          </cell>
          <cell r="Q136">
            <v>154029</v>
          </cell>
          <cell r="R136">
            <v>142966</v>
          </cell>
        </row>
        <row r="138">
          <cell r="G138">
            <v>891631</v>
          </cell>
          <cell r="H138">
            <v>870057</v>
          </cell>
          <cell r="I138">
            <v>821783</v>
          </cell>
          <cell r="J138">
            <v>822993</v>
          </cell>
          <cell r="K138">
            <v>737956</v>
          </cell>
          <cell r="L138">
            <v>836404</v>
          </cell>
          <cell r="M138">
            <v>828367</v>
          </cell>
          <cell r="N138">
            <v>828970</v>
          </cell>
          <cell r="O138">
            <v>850713</v>
          </cell>
          <cell r="P138">
            <v>913770</v>
          </cell>
          <cell r="Q138">
            <v>963177</v>
          </cell>
          <cell r="R138">
            <v>873932</v>
          </cell>
        </row>
        <row r="140">
          <cell r="G140">
            <v>1421</v>
          </cell>
          <cell r="H140">
            <v>1201</v>
          </cell>
          <cell r="I140">
            <v>1051</v>
          </cell>
          <cell r="J140">
            <v>1107</v>
          </cell>
          <cell r="K140">
            <v>1100</v>
          </cell>
          <cell r="L140">
            <v>1010</v>
          </cell>
          <cell r="M140">
            <v>1028</v>
          </cell>
          <cell r="N140">
            <v>1135</v>
          </cell>
          <cell r="O140">
            <v>1407</v>
          </cell>
          <cell r="P140">
            <v>1883</v>
          </cell>
          <cell r="Q140">
            <v>2292</v>
          </cell>
          <cell r="R140">
            <v>1684</v>
          </cell>
        </row>
        <row r="142">
          <cell r="G142">
            <v>122</v>
          </cell>
          <cell r="H142">
            <v>83</v>
          </cell>
          <cell r="I142">
            <v>56</v>
          </cell>
          <cell r="J142">
            <v>66</v>
          </cell>
          <cell r="K142">
            <v>65</v>
          </cell>
          <cell r="L142">
            <v>49</v>
          </cell>
          <cell r="M142">
            <v>52</v>
          </cell>
          <cell r="N142">
            <v>71</v>
          </cell>
          <cell r="O142">
            <v>120</v>
          </cell>
          <cell r="P142">
            <v>205</v>
          </cell>
          <cell r="Q142">
            <v>278</v>
          </cell>
          <cell r="R142">
            <v>169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G145">
            <v>1543</v>
          </cell>
          <cell r="H145">
            <v>1284</v>
          </cell>
          <cell r="I145">
            <v>1107</v>
          </cell>
          <cell r="J145">
            <v>1173</v>
          </cell>
          <cell r="K145">
            <v>1165</v>
          </cell>
          <cell r="L145">
            <v>1059</v>
          </cell>
          <cell r="M145">
            <v>1080</v>
          </cell>
          <cell r="N145">
            <v>1206</v>
          </cell>
          <cell r="O145">
            <v>1527</v>
          </cell>
          <cell r="P145">
            <v>2088</v>
          </cell>
          <cell r="Q145">
            <v>2570</v>
          </cell>
          <cell r="R145">
            <v>1853</v>
          </cell>
        </row>
        <row r="147">
          <cell r="G147">
            <v>2039</v>
          </cell>
          <cell r="H147">
            <v>1381</v>
          </cell>
          <cell r="I147">
            <v>935</v>
          </cell>
          <cell r="J147">
            <v>1101</v>
          </cell>
          <cell r="K147">
            <v>1079</v>
          </cell>
          <cell r="L147">
            <v>812</v>
          </cell>
          <cell r="M147">
            <v>866</v>
          </cell>
          <cell r="N147">
            <v>1186</v>
          </cell>
          <cell r="O147">
            <v>1997</v>
          </cell>
          <cell r="P147">
            <v>3416</v>
          </cell>
          <cell r="Q147">
            <v>4637</v>
          </cell>
          <cell r="R147">
            <v>2822</v>
          </cell>
        </row>
        <row r="235">
          <cell r="G235">
            <v>3</v>
          </cell>
          <cell r="H235">
            <v>4</v>
          </cell>
          <cell r="I235">
            <v>5</v>
          </cell>
          <cell r="J235">
            <v>6</v>
          </cell>
          <cell r="K235">
            <v>7</v>
          </cell>
          <cell r="L235">
            <v>8</v>
          </cell>
          <cell r="M235">
            <v>9</v>
          </cell>
          <cell r="N235">
            <v>10</v>
          </cell>
          <cell r="O235">
            <v>11</v>
          </cell>
          <cell r="P235">
            <v>12</v>
          </cell>
          <cell r="Q235">
            <v>1</v>
          </cell>
          <cell r="R235">
            <v>2</v>
          </cell>
        </row>
        <row r="236">
          <cell r="G236">
            <v>981831</v>
          </cell>
          <cell r="H236">
            <v>756826</v>
          </cell>
          <cell r="I236">
            <v>566202</v>
          </cell>
          <cell r="J236">
            <v>404467</v>
          </cell>
          <cell r="K236">
            <v>354730</v>
          </cell>
          <cell r="L236">
            <v>325355</v>
          </cell>
          <cell r="M236">
            <v>408514</v>
          </cell>
          <cell r="N236">
            <v>649611</v>
          </cell>
          <cell r="O236">
            <v>983831</v>
          </cell>
          <cell r="P236">
            <v>1214997</v>
          </cell>
          <cell r="Q236">
            <v>1267778</v>
          </cell>
          <cell r="R236">
            <v>1134780</v>
          </cell>
        </row>
        <row r="240">
          <cell r="G240">
            <v>2568563</v>
          </cell>
          <cell r="H240">
            <v>1794870</v>
          </cell>
          <cell r="I240">
            <v>1146774</v>
          </cell>
          <cell r="J240">
            <v>604086</v>
          </cell>
          <cell r="K240">
            <v>434821</v>
          </cell>
          <cell r="L240">
            <v>337739</v>
          </cell>
          <cell r="M240">
            <v>614529</v>
          </cell>
          <cell r="N240">
            <v>1427238</v>
          </cell>
          <cell r="O240">
            <v>2562741</v>
          </cell>
          <cell r="P240">
            <v>3361313</v>
          </cell>
          <cell r="Q240">
            <v>3552779</v>
          </cell>
          <cell r="R240">
            <v>3087307</v>
          </cell>
        </row>
        <row r="241">
          <cell r="G241">
            <v>3550394</v>
          </cell>
          <cell r="H241">
            <v>2551696</v>
          </cell>
          <cell r="I241">
            <v>1712976</v>
          </cell>
          <cell r="J241">
            <v>1008553</v>
          </cell>
          <cell r="K241">
            <v>789551</v>
          </cell>
          <cell r="L241">
            <v>663094</v>
          </cell>
          <cell r="M241">
            <v>1023043</v>
          </cell>
          <cell r="N241">
            <v>2076849</v>
          </cell>
          <cell r="O241">
            <v>3546572</v>
          </cell>
          <cell r="P241">
            <v>4576310</v>
          </cell>
          <cell r="Q241">
            <v>4820557</v>
          </cell>
          <cell r="R241">
            <v>4222087</v>
          </cell>
        </row>
        <row r="243">
          <cell r="G243">
            <v>412451</v>
          </cell>
          <cell r="H243">
            <v>288214</v>
          </cell>
          <cell r="I243">
            <v>184145</v>
          </cell>
          <cell r="J243">
            <v>97002</v>
          </cell>
          <cell r="K243">
            <v>69822</v>
          </cell>
          <cell r="L243">
            <v>54233</v>
          </cell>
          <cell r="M243">
            <v>98679</v>
          </cell>
          <cell r="N243">
            <v>229181</v>
          </cell>
          <cell r="O243">
            <v>411516</v>
          </cell>
          <cell r="P243">
            <v>539748</v>
          </cell>
          <cell r="Q243">
            <v>570493</v>
          </cell>
          <cell r="R243">
            <v>495749</v>
          </cell>
        </row>
        <row r="245">
          <cell r="G245">
            <v>27853</v>
          </cell>
          <cell r="H245">
            <v>24349</v>
          </cell>
          <cell r="I245">
            <v>20548</v>
          </cell>
          <cell r="J245">
            <v>18747</v>
          </cell>
          <cell r="K245">
            <v>15371</v>
          </cell>
          <cell r="L245">
            <v>15008</v>
          </cell>
          <cell r="M245">
            <v>17688</v>
          </cell>
          <cell r="N245">
            <v>20118</v>
          </cell>
          <cell r="O245">
            <v>27990</v>
          </cell>
          <cell r="P245">
            <v>29965</v>
          </cell>
          <cell r="Q245">
            <v>33853</v>
          </cell>
          <cell r="R245">
            <v>31783</v>
          </cell>
        </row>
        <row r="249">
          <cell r="G249">
            <v>186167</v>
          </cell>
          <cell r="H249">
            <v>157862</v>
          </cell>
          <cell r="I249">
            <v>127167</v>
          </cell>
          <cell r="J249">
            <v>112625</v>
          </cell>
          <cell r="K249">
            <v>85430</v>
          </cell>
          <cell r="L249">
            <v>82827</v>
          </cell>
          <cell r="M249">
            <v>104069</v>
          </cell>
          <cell r="N249">
            <v>123692</v>
          </cell>
          <cell r="O249">
            <v>187275</v>
          </cell>
          <cell r="P249">
            <v>203236</v>
          </cell>
          <cell r="Q249">
            <v>234654</v>
          </cell>
          <cell r="R249">
            <v>217921</v>
          </cell>
        </row>
        <row r="250">
          <cell r="G250">
            <v>214020</v>
          </cell>
          <cell r="H250">
            <v>182211</v>
          </cell>
          <cell r="I250">
            <v>147715</v>
          </cell>
          <cell r="J250">
            <v>131372</v>
          </cell>
          <cell r="K250">
            <v>100801</v>
          </cell>
          <cell r="L250">
            <v>97835</v>
          </cell>
          <cell r="M250">
            <v>121757</v>
          </cell>
          <cell r="N250">
            <v>143810</v>
          </cell>
          <cell r="O250">
            <v>215265</v>
          </cell>
          <cell r="P250">
            <v>233201</v>
          </cell>
          <cell r="Q250">
            <v>268507</v>
          </cell>
          <cell r="R250">
            <v>249704</v>
          </cell>
        </row>
        <row r="252">
          <cell r="G252">
            <v>29894</v>
          </cell>
          <cell r="H252">
            <v>25349</v>
          </cell>
          <cell r="I252">
            <v>20420</v>
          </cell>
          <cell r="J252">
            <v>18085</v>
          </cell>
          <cell r="K252">
            <v>13718</v>
          </cell>
          <cell r="L252">
            <v>13300</v>
          </cell>
          <cell r="M252">
            <v>16711</v>
          </cell>
          <cell r="N252">
            <v>19862</v>
          </cell>
          <cell r="O252">
            <v>30072</v>
          </cell>
          <cell r="P252">
            <v>32635</v>
          </cell>
          <cell r="Q252">
            <v>37680</v>
          </cell>
          <cell r="R252">
            <v>34993</v>
          </cell>
        </row>
        <row r="254">
          <cell r="G254">
            <v>1698</v>
          </cell>
          <cell r="H254">
            <v>1323</v>
          </cell>
          <cell r="I254">
            <v>1704</v>
          </cell>
          <cell r="J254">
            <v>1933</v>
          </cell>
          <cell r="K254">
            <v>1980</v>
          </cell>
          <cell r="L254">
            <v>2264</v>
          </cell>
          <cell r="M254">
            <v>1945</v>
          </cell>
          <cell r="N254">
            <v>2167</v>
          </cell>
          <cell r="O254">
            <v>1886</v>
          </cell>
          <cell r="P254">
            <v>1576</v>
          </cell>
          <cell r="Q254">
            <v>1420</v>
          </cell>
          <cell r="R254">
            <v>1486</v>
          </cell>
        </row>
        <row r="258">
          <cell r="G258">
            <v>3382</v>
          </cell>
          <cell r="H258">
            <v>2634</v>
          </cell>
          <cell r="I258">
            <v>3394</v>
          </cell>
          <cell r="J258">
            <v>3849</v>
          </cell>
          <cell r="K258">
            <v>3942</v>
          </cell>
          <cell r="L258">
            <v>4509</v>
          </cell>
          <cell r="M258">
            <v>3874</v>
          </cell>
          <cell r="N258">
            <v>4316</v>
          </cell>
          <cell r="O258">
            <v>3755</v>
          </cell>
          <cell r="P258">
            <v>3139</v>
          </cell>
          <cell r="Q258">
            <v>2827</v>
          </cell>
          <cell r="R258">
            <v>2958</v>
          </cell>
        </row>
        <row r="259">
          <cell r="G259">
            <v>5080</v>
          </cell>
          <cell r="H259">
            <v>3957</v>
          </cell>
          <cell r="I259">
            <v>5098</v>
          </cell>
          <cell r="J259">
            <v>5782</v>
          </cell>
          <cell r="K259">
            <v>5922</v>
          </cell>
          <cell r="L259">
            <v>6773</v>
          </cell>
          <cell r="M259">
            <v>5819</v>
          </cell>
          <cell r="N259">
            <v>6483</v>
          </cell>
          <cell r="O259">
            <v>5641</v>
          </cell>
          <cell r="P259">
            <v>4715</v>
          </cell>
          <cell r="Q259">
            <v>4247</v>
          </cell>
          <cell r="R259">
            <v>4444</v>
          </cell>
        </row>
        <row r="261">
          <cell r="G261">
            <v>543</v>
          </cell>
          <cell r="H261">
            <v>423</v>
          </cell>
          <cell r="I261">
            <v>545</v>
          </cell>
          <cell r="J261">
            <v>618</v>
          </cell>
          <cell r="K261">
            <v>633</v>
          </cell>
          <cell r="L261">
            <v>724</v>
          </cell>
          <cell r="M261">
            <v>622</v>
          </cell>
          <cell r="N261">
            <v>693</v>
          </cell>
          <cell r="O261">
            <v>603</v>
          </cell>
          <cell r="P261">
            <v>504</v>
          </cell>
          <cell r="Q261">
            <v>454</v>
          </cell>
          <cell r="R261">
            <v>475</v>
          </cell>
        </row>
        <row r="263">
          <cell r="G263">
            <v>63398</v>
          </cell>
          <cell r="H263">
            <v>45646</v>
          </cell>
          <cell r="I263">
            <v>31608</v>
          </cell>
          <cell r="J263">
            <v>19807</v>
          </cell>
          <cell r="K263">
            <v>16310</v>
          </cell>
          <cell r="L263">
            <v>14164</v>
          </cell>
          <cell r="M263">
            <v>20248</v>
          </cell>
          <cell r="N263">
            <v>38087</v>
          </cell>
          <cell r="O263">
            <v>62941</v>
          </cell>
          <cell r="P263">
            <v>80542</v>
          </cell>
          <cell r="Q263">
            <v>84445</v>
          </cell>
          <cell r="R263">
            <v>74275</v>
          </cell>
        </row>
        <row r="267">
          <cell r="G267">
            <v>139722</v>
          </cell>
          <cell r="H267">
            <v>96110</v>
          </cell>
          <cell r="I267">
            <v>61441</v>
          </cell>
          <cell r="J267">
            <v>32390</v>
          </cell>
          <cell r="K267">
            <v>23553</v>
          </cell>
          <cell r="L267">
            <v>18284</v>
          </cell>
          <cell r="M267">
            <v>33255</v>
          </cell>
          <cell r="N267">
            <v>77216</v>
          </cell>
          <cell r="O267">
            <v>138445</v>
          </cell>
          <cell r="P267">
            <v>181795</v>
          </cell>
          <cell r="Q267">
            <v>191535</v>
          </cell>
          <cell r="R267">
            <v>166432</v>
          </cell>
        </row>
        <row r="268">
          <cell r="G268">
            <v>203120</v>
          </cell>
          <cell r="H268">
            <v>141756</v>
          </cell>
          <cell r="I268">
            <v>93049</v>
          </cell>
          <cell r="J268">
            <v>52197</v>
          </cell>
          <cell r="K268">
            <v>39863</v>
          </cell>
          <cell r="L268">
            <v>32448</v>
          </cell>
          <cell r="M268">
            <v>53503</v>
          </cell>
          <cell r="N268">
            <v>115303</v>
          </cell>
          <cell r="O268">
            <v>201386</v>
          </cell>
          <cell r="P268">
            <v>262337</v>
          </cell>
          <cell r="Q268">
            <v>275980</v>
          </cell>
          <cell r="R268">
            <v>240707</v>
          </cell>
        </row>
        <row r="270">
          <cell r="G270">
            <v>22436</v>
          </cell>
          <cell r="H270">
            <v>15433</v>
          </cell>
          <cell r="I270">
            <v>9866</v>
          </cell>
          <cell r="J270">
            <v>5201</v>
          </cell>
          <cell r="K270">
            <v>3782</v>
          </cell>
          <cell r="L270">
            <v>2936</v>
          </cell>
          <cell r="M270">
            <v>5340</v>
          </cell>
          <cell r="N270">
            <v>12399</v>
          </cell>
          <cell r="O270">
            <v>22231</v>
          </cell>
          <cell r="P270">
            <v>29192</v>
          </cell>
          <cell r="Q270">
            <v>30756</v>
          </cell>
          <cell r="R270">
            <v>26725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1">
          <cell r="G281">
            <v>2770</v>
          </cell>
          <cell r="H281">
            <v>2937</v>
          </cell>
          <cell r="I281">
            <v>2644</v>
          </cell>
          <cell r="J281">
            <v>2308</v>
          </cell>
          <cell r="K281">
            <v>1978</v>
          </cell>
          <cell r="L281">
            <v>2309</v>
          </cell>
          <cell r="M281">
            <v>2624</v>
          </cell>
          <cell r="N281">
            <v>2315</v>
          </cell>
          <cell r="O281">
            <v>3490</v>
          </cell>
          <cell r="P281">
            <v>3193</v>
          </cell>
          <cell r="Q281">
            <v>3430</v>
          </cell>
          <cell r="R281">
            <v>3101</v>
          </cell>
        </row>
        <row r="283">
          <cell r="G283">
            <v>2391</v>
          </cell>
          <cell r="H283">
            <v>2591</v>
          </cell>
          <cell r="I283">
            <v>2241</v>
          </cell>
          <cell r="J283">
            <v>1840</v>
          </cell>
          <cell r="K283">
            <v>1445</v>
          </cell>
          <cell r="L283">
            <v>1842</v>
          </cell>
          <cell r="M283">
            <v>2217</v>
          </cell>
          <cell r="N283">
            <v>1848</v>
          </cell>
          <cell r="O283">
            <v>3251</v>
          </cell>
          <cell r="P283">
            <v>2897</v>
          </cell>
          <cell r="Q283">
            <v>3179</v>
          </cell>
          <cell r="R283">
            <v>2788</v>
          </cell>
        </row>
        <row r="285">
          <cell r="G285">
            <v>67492</v>
          </cell>
          <cell r="H285">
            <v>73162</v>
          </cell>
          <cell r="I285">
            <v>63282</v>
          </cell>
          <cell r="J285">
            <v>51945</v>
          </cell>
          <cell r="K285">
            <v>40808</v>
          </cell>
          <cell r="L285">
            <v>52007</v>
          </cell>
          <cell r="M285">
            <v>62597</v>
          </cell>
          <cell r="N285">
            <v>52160</v>
          </cell>
          <cell r="O285">
            <v>91809</v>
          </cell>
          <cell r="P285">
            <v>81781</v>
          </cell>
          <cell r="Q285">
            <v>89780</v>
          </cell>
          <cell r="R285">
            <v>78710</v>
          </cell>
        </row>
        <row r="286">
          <cell r="G286">
            <v>72653</v>
          </cell>
          <cell r="H286">
            <v>78690</v>
          </cell>
          <cell r="I286">
            <v>68167</v>
          </cell>
          <cell r="J286">
            <v>56093</v>
          </cell>
          <cell r="K286">
            <v>44231</v>
          </cell>
          <cell r="L286">
            <v>56158</v>
          </cell>
          <cell r="M286">
            <v>67438</v>
          </cell>
          <cell r="N286">
            <v>56323</v>
          </cell>
          <cell r="O286">
            <v>98550</v>
          </cell>
          <cell r="P286">
            <v>87871</v>
          </cell>
          <cell r="Q286">
            <v>96389</v>
          </cell>
          <cell r="R286">
            <v>84599</v>
          </cell>
        </row>
        <row r="288">
          <cell r="G288">
            <v>13211</v>
          </cell>
          <cell r="H288">
            <v>14321</v>
          </cell>
          <cell r="I288">
            <v>12387</v>
          </cell>
          <cell r="J288">
            <v>10168</v>
          </cell>
          <cell r="K288">
            <v>7988</v>
          </cell>
          <cell r="L288">
            <v>10180</v>
          </cell>
          <cell r="M288">
            <v>12253</v>
          </cell>
          <cell r="N288">
            <v>10210</v>
          </cell>
          <cell r="O288">
            <v>17971</v>
          </cell>
          <cell r="P288">
            <v>16008</v>
          </cell>
          <cell r="Q288">
            <v>17574</v>
          </cell>
          <cell r="R288">
            <v>15407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9">
          <cell r="G299">
            <v>1513</v>
          </cell>
          <cell r="H299">
            <v>1384</v>
          </cell>
          <cell r="I299">
            <v>1317</v>
          </cell>
          <cell r="J299">
            <v>1212</v>
          </cell>
          <cell r="K299">
            <v>1162</v>
          </cell>
          <cell r="L299">
            <v>1139</v>
          </cell>
          <cell r="M299">
            <v>1171</v>
          </cell>
          <cell r="N299">
            <v>1443</v>
          </cell>
          <cell r="O299">
            <v>1706</v>
          </cell>
          <cell r="P299">
            <v>1857</v>
          </cell>
          <cell r="Q299">
            <v>2101</v>
          </cell>
          <cell r="R299">
            <v>1622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G304">
            <v>1513</v>
          </cell>
          <cell r="H304">
            <v>1384</v>
          </cell>
          <cell r="I304">
            <v>1317</v>
          </cell>
          <cell r="J304">
            <v>1212</v>
          </cell>
          <cell r="K304">
            <v>1162</v>
          </cell>
          <cell r="L304">
            <v>1139</v>
          </cell>
          <cell r="M304">
            <v>1171</v>
          </cell>
          <cell r="N304">
            <v>1443</v>
          </cell>
          <cell r="O304">
            <v>1706</v>
          </cell>
          <cell r="P304">
            <v>1857</v>
          </cell>
          <cell r="Q304">
            <v>2101</v>
          </cell>
          <cell r="R304">
            <v>1622</v>
          </cell>
        </row>
        <row r="306">
          <cell r="G306">
            <v>4676</v>
          </cell>
          <cell r="H306">
            <v>3537</v>
          </cell>
          <cell r="I306">
            <v>2941</v>
          </cell>
          <cell r="J306">
            <v>2014</v>
          </cell>
          <cell r="K306">
            <v>1574</v>
          </cell>
          <cell r="L306">
            <v>1371</v>
          </cell>
          <cell r="M306">
            <v>1648</v>
          </cell>
          <cell r="N306">
            <v>4053</v>
          </cell>
          <cell r="O306">
            <v>6378</v>
          </cell>
          <cell r="P306">
            <v>7714</v>
          </cell>
          <cell r="Q306">
            <v>9865</v>
          </cell>
          <cell r="R306">
            <v>5635</v>
          </cell>
        </row>
        <row r="308">
          <cell r="G308">
            <v>4021</v>
          </cell>
          <cell r="H308">
            <v>3763</v>
          </cell>
          <cell r="I308">
            <v>5355</v>
          </cell>
          <cell r="J308">
            <v>2889</v>
          </cell>
          <cell r="K308">
            <v>3598</v>
          </cell>
          <cell r="L308">
            <v>3770</v>
          </cell>
          <cell r="M308">
            <v>5723</v>
          </cell>
          <cell r="N308">
            <v>4133</v>
          </cell>
          <cell r="O308">
            <v>4614</v>
          </cell>
          <cell r="P308">
            <v>6276</v>
          </cell>
          <cell r="Q308">
            <v>7379</v>
          </cell>
          <cell r="R308">
            <v>7897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 refreshError="1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 refreshError="1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85" zoomScaleNormal="85" zoomScaleSheetLayoutView="85" workbookViewId="0">
      <selection activeCell="G9" sqref="G9"/>
    </sheetView>
  </sheetViews>
  <sheetFormatPr defaultRowHeight="12.75"/>
  <cols>
    <col min="1" max="1" width="2" style="1" bestFit="1" customWidth="1"/>
    <col min="2" max="2" width="11.140625" style="3" customWidth="1"/>
    <col min="3" max="3" width="37.42578125" style="1" customWidth="1"/>
    <col min="4" max="4" width="11.85546875" style="2" bestFit="1" customWidth="1"/>
    <col min="5" max="5" width="9.85546875" style="1" customWidth="1"/>
    <col min="6" max="6" width="10.85546875" style="1" bestFit="1" customWidth="1"/>
    <col min="7" max="8" width="11.85546875" style="1" bestFit="1" customWidth="1"/>
    <col min="9" max="16384" width="9.140625" style="1"/>
  </cols>
  <sheetData>
    <row r="1" spans="1:9" ht="60.75" customHeight="1">
      <c r="B1" s="220" t="s">
        <v>125</v>
      </c>
      <c r="C1" s="220"/>
      <c r="D1" s="220"/>
      <c r="E1" s="220"/>
      <c r="F1" s="220"/>
      <c r="G1" s="220"/>
      <c r="H1" s="220"/>
      <c r="I1" s="11"/>
    </row>
    <row r="2" spans="1:9" ht="3.75" customHeight="1">
      <c r="B2" s="181"/>
      <c r="C2" s="179"/>
      <c r="D2" s="180"/>
      <c r="E2" s="179"/>
      <c r="F2" s="179"/>
      <c r="G2" s="179"/>
      <c r="H2" s="179"/>
    </row>
    <row r="3" spans="1:9">
      <c r="B3" s="181"/>
      <c r="C3" s="182"/>
      <c r="D3" s="183" t="s">
        <v>8</v>
      </c>
      <c r="E3" s="184" t="s">
        <v>9</v>
      </c>
      <c r="F3" s="184" t="s">
        <v>10</v>
      </c>
      <c r="G3" s="184" t="s">
        <v>6</v>
      </c>
      <c r="H3" s="184" t="s">
        <v>7</v>
      </c>
    </row>
    <row r="4" spans="1:9" ht="17.25" customHeight="1" thickBot="1">
      <c r="B4" s="185" t="s">
        <v>0</v>
      </c>
      <c r="C4" s="186"/>
      <c r="D4" s="187">
        <v>40360</v>
      </c>
      <c r="E4" s="187">
        <v>40422</v>
      </c>
      <c r="F4" s="187">
        <v>40452</v>
      </c>
      <c r="G4" s="187">
        <v>40483</v>
      </c>
      <c r="H4" s="187" t="s">
        <v>5</v>
      </c>
    </row>
    <row r="5" spans="1:9">
      <c r="B5" s="181"/>
      <c r="C5" s="179"/>
      <c r="D5" s="188"/>
      <c r="E5" s="189"/>
      <c r="F5" s="189"/>
      <c r="G5" s="189"/>
      <c r="H5" s="189"/>
    </row>
    <row r="6" spans="1:9" ht="15" customHeight="1">
      <c r="A6" s="179">
        <v>1</v>
      </c>
      <c r="B6" s="190">
        <v>1006822</v>
      </c>
      <c r="C6" s="191" t="s">
        <v>1</v>
      </c>
      <c r="D6" s="206"/>
      <c r="E6" s="207"/>
      <c r="F6" s="208">
        <v>670027</v>
      </c>
      <c r="G6" s="206"/>
      <c r="H6" s="206">
        <f>SUM(D6:G6)</f>
        <v>670027</v>
      </c>
    </row>
    <row r="7" spans="1:9" ht="15" customHeight="1">
      <c r="A7" s="179">
        <f>A6+1</f>
        <v>2</v>
      </c>
      <c r="B7" s="190">
        <v>1006824</v>
      </c>
      <c r="C7" s="191" t="s">
        <v>2</v>
      </c>
      <c r="D7" s="206"/>
      <c r="E7" s="208">
        <v>383381</v>
      </c>
      <c r="F7" s="209">
        <v>52900</v>
      </c>
      <c r="G7" s="206">
        <v>1659</v>
      </c>
      <c r="H7" s="206">
        <f t="shared" ref="H7:H8" si="0">SUM(D7:G7)</f>
        <v>437940</v>
      </c>
    </row>
    <row r="8" spans="1:9" ht="15" customHeight="1">
      <c r="A8" s="179">
        <f t="shared" ref="A8" si="1">A7+1</f>
        <v>3</v>
      </c>
      <c r="B8" s="190">
        <v>1007067</v>
      </c>
      <c r="C8" s="192" t="s">
        <v>3</v>
      </c>
      <c r="D8" s="206">
        <v>10750282</v>
      </c>
      <c r="E8" s="207"/>
      <c r="F8" s="206">
        <v>3856680</v>
      </c>
      <c r="G8" s="206">
        <v>20353044</v>
      </c>
      <c r="H8" s="206">
        <f t="shared" si="0"/>
        <v>34960006</v>
      </c>
    </row>
    <row r="9" spans="1:9" ht="15" customHeight="1">
      <c r="A9" s="179">
        <f>A8+1</f>
        <v>4</v>
      </c>
      <c r="B9" s="190"/>
      <c r="C9" s="191" t="s">
        <v>4</v>
      </c>
      <c r="D9" s="206"/>
      <c r="E9" s="207"/>
      <c r="F9" s="207"/>
      <c r="G9" s="206">
        <v>-633150.01</v>
      </c>
      <c r="H9" s="206">
        <f>SUM(D9:G9)</f>
        <v>-633150.01</v>
      </c>
    </row>
    <row r="10" spans="1:9" ht="13.5" thickBot="1">
      <c r="A10" s="179">
        <f>A9+1</f>
        <v>5</v>
      </c>
      <c r="B10" s="181"/>
      <c r="C10" s="193" t="s">
        <v>126</v>
      </c>
      <c r="D10" s="210">
        <f>SUM(D6:D9)</f>
        <v>10750282</v>
      </c>
      <c r="E10" s="210">
        <f>SUM(E6:E9)</f>
        <v>383381</v>
      </c>
      <c r="F10" s="210">
        <f t="shared" ref="F10:H10" si="2">SUM(F6:F9)</f>
        <v>4579607</v>
      </c>
      <c r="G10" s="210">
        <f t="shared" si="2"/>
        <v>19721552.989999998</v>
      </c>
      <c r="H10" s="210">
        <f t="shared" si="2"/>
        <v>35434822.990000002</v>
      </c>
    </row>
    <row r="11" spans="1:9" ht="13.5" thickTop="1"/>
    <row r="13" spans="1:9">
      <c r="B13" s="6"/>
    </row>
    <row r="14" spans="1:9">
      <c r="B14" s="6"/>
      <c r="C14" s="5"/>
      <c r="E14" s="12"/>
    </row>
    <row r="15" spans="1:9">
      <c r="B15" s="6"/>
      <c r="C15" s="7"/>
    </row>
    <row r="16" spans="1:9">
      <c r="C16" s="8"/>
    </row>
    <row r="17" spans="3:5">
      <c r="C17" s="8"/>
    </row>
    <row r="22" spans="3:5">
      <c r="C22" s="8"/>
    </row>
    <row r="25" spans="3:5">
      <c r="E25" s="4"/>
    </row>
    <row r="26" spans="3:5">
      <c r="E26" s="9"/>
    </row>
    <row r="27" spans="3:5">
      <c r="E27" s="9"/>
    </row>
    <row r="28" spans="3:5">
      <c r="E28" s="9"/>
    </row>
    <row r="29" spans="3:5">
      <c r="E29" s="9"/>
    </row>
  </sheetData>
  <mergeCells count="1">
    <mergeCell ref="B1:H1"/>
  </mergeCells>
  <pageMargins left="0.7" right="0.7" top="0.75" bottom="0.75" header="0.3" footer="0.3"/>
  <pageSetup scale="84" orientation="portrait" r:id="rId1"/>
  <headerFooter scaleWithDoc="0">
    <oddHeader>&amp;R&amp;"Arial,Regular"Questar Gas Company
Docket 10-057-20
Exhibit 1.1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topLeftCell="A7" zoomScaleNormal="100" zoomScaleSheetLayoutView="100" workbookViewId="0">
      <selection activeCell="B19" sqref="B19"/>
    </sheetView>
  </sheetViews>
  <sheetFormatPr defaultRowHeight="15"/>
  <cols>
    <col min="1" max="1" width="3" bestFit="1" customWidth="1"/>
    <col min="2" max="2" width="50.28515625" style="13" customWidth="1"/>
    <col min="3" max="3" width="17.85546875" customWidth="1"/>
    <col min="4" max="4" width="3" customWidth="1"/>
    <col min="5" max="5" width="15.42578125" customWidth="1"/>
    <col min="6" max="6" width="2" bestFit="1" customWidth="1"/>
    <col min="7" max="7" width="16" customWidth="1"/>
    <col min="8" max="8" width="12.5703125" bestFit="1" customWidth="1"/>
  </cols>
  <sheetData>
    <row r="1" spans="1:11" ht="38.25" customHeight="1">
      <c r="A1" s="10"/>
      <c r="B1" s="221" t="s">
        <v>124</v>
      </c>
      <c r="C1" s="221"/>
      <c r="D1" s="221"/>
      <c r="E1" s="221"/>
      <c r="F1" s="221"/>
      <c r="G1" s="221"/>
      <c r="H1" s="10"/>
      <c r="I1" s="11"/>
      <c r="J1" s="10"/>
      <c r="K1" s="10"/>
    </row>
    <row r="2" spans="1:11">
      <c r="A2" s="10"/>
      <c r="B2" s="14"/>
      <c r="C2" s="10"/>
      <c r="D2" s="10"/>
      <c r="E2" s="10"/>
      <c r="F2" s="10"/>
      <c r="G2" s="10"/>
      <c r="H2" s="10"/>
      <c r="I2" s="11"/>
      <c r="J2" s="10"/>
      <c r="K2" s="10"/>
    </row>
    <row r="3" spans="1:11">
      <c r="A3" s="10"/>
      <c r="B3" s="20"/>
      <c r="C3" s="20" t="s">
        <v>90</v>
      </c>
      <c r="D3" s="10"/>
      <c r="E3" s="10"/>
      <c r="F3" s="10"/>
      <c r="G3" s="10"/>
      <c r="H3" s="10"/>
      <c r="I3" s="10"/>
      <c r="J3" s="10"/>
      <c r="K3" s="10"/>
    </row>
    <row r="4" spans="1:11">
      <c r="A4" s="10"/>
      <c r="B4" s="14"/>
      <c r="C4" s="211" t="s">
        <v>127</v>
      </c>
      <c r="D4" s="10"/>
      <c r="E4" s="10"/>
      <c r="F4" s="10"/>
      <c r="G4" s="10"/>
      <c r="H4" s="10"/>
      <c r="I4" s="10"/>
      <c r="J4" s="10"/>
      <c r="K4" s="10"/>
    </row>
    <row r="5" spans="1:11">
      <c r="A5" s="10">
        <v>1</v>
      </c>
      <c r="B5" s="16" t="s">
        <v>126</v>
      </c>
      <c r="C5" s="18">
        <f>'Exhibit 1.1'!H10</f>
        <v>35434822.990000002</v>
      </c>
      <c r="D5" s="10" t="s">
        <v>23</v>
      </c>
      <c r="E5" s="10"/>
      <c r="F5" s="10"/>
      <c r="G5" s="10"/>
      <c r="H5" s="10"/>
      <c r="I5" s="10"/>
      <c r="J5" s="10"/>
      <c r="K5" s="10"/>
    </row>
    <row r="6" spans="1:11">
      <c r="A6" s="10">
        <f>A5+1</f>
        <v>2</v>
      </c>
      <c r="B6" s="16" t="s">
        <v>22</v>
      </c>
      <c r="C6" s="33">
        <v>-10100000</v>
      </c>
      <c r="D6" s="10" t="s">
        <v>13</v>
      </c>
      <c r="E6" s="10"/>
      <c r="F6" s="10"/>
      <c r="G6" s="10"/>
      <c r="H6" s="10"/>
      <c r="I6" s="10"/>
      <c r="J6" s="10"/>
      <c r="K6" s="10"/>
    </row>
    <row r="7" spans="1:11">
      <c r="A7" s="10">
        <f>A6+1</f>
        <v>3</v>
      </c>
      <c r="B7" s="16" t="s">
        <v>21</v>
      </c>
      <c r="C7" s="17">
        <f>SUM(C5:C6)</f>
        <v>25334822.990000002</v>
      </c>
      <c r="D7" s="10"/>
      <c r="E7" s="10"/>
      <c r="F7" s="10"/>
      <c r="G7" s="10"/>
      <c r="H7" s="10"/>
      <c r="I7" s="10"/>
      <c r="J7" s="10"/>
      <c r="K7" s="10"/>
    </row>
    <row r="8" spans="1:11">
      <c r="A8" s="10">
        <f>A7+1</f>
        <v>4</v>
      </c>
      <c r="B8" s="16" t="s">
        <v>20</v>
      </c>
      <c r="C8" s="33">
        <f>-C14</f>
        <v>-532031.28279000008</v>
      </c>
      <c r="D8" s="10" t="s">
        <v>18</v>
      </c>
      <c r="E8" s="10"/>
      <c r="F8" s="10"/>
      <c r="G8" s="27"/>
      <c r="H8" s="10"/>
      <c r="I8" s="10"/>
      <c r="J8" s="10"/>
      <c r="K8" s="10"/>
    </row>
    <row r="9" spans="1:11">
      <c r="A9" s="10">
        <f>A8+1</f>
        <v>5</v>
      </c>
      <c r="B9" s="16" t="s">
        <v>19</v>
      </c>
      <c r="C9" s="34">
        <f>G34</f>
        <v>-4852125.2990448009</v>
      </c>
      <c r="D9" s="10" t="s">
        <v>16</v>
      </c>
      <c r="E9" s="10"/>
      <c r="F9" s="10"/>
      <c r="G9" s="27"/>
      <c r="H9" s="10"/>
      <c r="I9" s="10"/>
      <c r="J9" s="10"/>
      <c r="K9" s="10"/>
    </row>
    <row r="10" spans="1:11">
      <c r="A10" s="10">
        <f>A9+1</f>
        <v>6</v>
      </c>
      <c r="B10" s="16" t="s">
        <v>135</v>
      </c>
      <c r="C10" s="17">
        <f>SUM(C7:C9)</f>
        <v>19950666.408165202</v>
      </c>
      <c r="D10" s="10"/>
      <c r="E10" s="10"/>
      <c r="F10" s="10"/>
      <c r="G10" s="18"/>
      <c r="H10" s="10"/>
      <c r="I10" s="10"/>
      <c r="J10" s="10"/>
      <c r="K10" s="10"/>
    </row>
    <row r="11" spans="1:11">
      <c r="A11" s="10"/>
      <c r="B11" s="16"/>
      <c r="C11" s="18"/>
      <c r="D11" s="10"/>
      <c r="E11" s="10"/>
      <c r="F11" s="10"/>
      <c r="G11" s="27"/>
      <c r="H11" s="10"/>
      <c r="I11" s="10"/>
      <c r="J11" s="10"/>
      <c r="K11" s="10"/>
    </row>
    <row r="12" spans="1:11">
      <c r="A12" s="10">
        <f>A10+1</f>
        <v>7</v>
      </c>
      <c r="B12" s="16" t="s">
        <v>17</v>
      </c>
      <c r="C12" s="19">
        <v>0.1179</v>
      </c>
      <c r="D12" s="10" t="s">
        <v>128</v>
      </c>
      <c r="E12" s="10"/>
      <c r="F12" s="10"/>
      <c r="G12" s="10"/>
      <c r="H12" s="10"/>
      <c r="I12" s="10"/>
      <c r="J12" s="10"/>
      <c r="K12" s="10"/>
    </row>
    <row r="13" spans="1:11">
      <c r="A13" s="10">
        <f>A12+1</f>
        <v>8</v>
      </c>
      <c r="B13" s="16" t="s">
        <v>15</v>
      </c>
      <c r="C13" s="18">
        <f>C10*C12</f>
        <v>2352183.5695226775</v>
      </c>
      <c r="D13" s="10"/>
      <c r="E13" s="10"/>
      <c r="F13" s="10"/>
      <c r="G13" s="10"/>
      <c r="H13" s="10"/>
      <c r="I13" s="10"/>
      <c r="J13" s="10"/>
      <c r="K13" s="10"/>
    </row>
    <row r="14" spans="1:11">
      <c r="A14" s="10">
        <f>A13+1</f>
        <v>9</v>
      </c>
      <c r="B14" s="16" t="s">
        <v>14</v>
      </c>
      <c r="C14" s="18">
        <f>C7*0.021</f>
        <v>532031.28279000008</v>
      </c>
      <c r="D14" s="10" t="s">
        <v>18</v>
      </c>
      <c r="E14" s="10"/>
      <c r="F14" s="10"/>
      <c r="G14" s="10"/>
      <c r="H14" s="10"/>
      <c r="I14" s="10"/>
      <c r="J14" s="10"/>
      <c r="K14" s="10"/>
    </row>
    <row r="15" spans="1:11">
      <c r="A15" s="10">
        <f>A14+1</f>
        <v>10</v>
      </c>
      <c r="B15" s="16" t="s">
        <v>140</v>
      </c>
      <c r="C15" s="17">
        <f>C10*0.012</f>
        <v>239407.99689798243</v>
      </c>
      <c r="D15" s="10"/>
      <c r="E15" s="10"/>
      <c r="F15" s="10"/>
      <c r="G15" s="10"/>
      <c r="H15" s="10"/>
      <c r="I15" s="10"/>
      <c r="J15" s="10"/>
      <c r="K15" s="10"/>
    </row>
    <row r="16" spans="1:11" ht="15.75" thickBot="1">
      <c r="A16" s="10">
        <f>A15+1</f>
        <v>11</v>
      </c>
      <c r="B16" s="16" t="s">
        <v>132</v>
      </c>
      <c r="C16" s="15">
        <f>SUM(C13:C15)</f>
        <v>3123622.84921066</v>
      </c>
      <c r="D16" s="10"/>
      <c r="E16" s="10"/>
      <c r="F16" s="10"/>
      <c r="G16" s="10"/>
      <c r="H16" s="10"/>
      <c r="I16" s="10"/>
      <c r="J16" s="10"/>
      <c r="K16" s="10"/>
    </row>
    <row r="17" spans="1:11" ht="15.75" thickTop="1">
      <c r="A17" s="10"/>
      <c r="B17" s="16"/>
      <c r="C17" s="212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6"/>
      <c r="C18" s="212"/>
      <c r="D18" s="10"/>
      <c r="E18" s="10"/>
      <c r="F18" s="10"/>
      <c r="G18" s="10"/>
      <c r="H18" s="10"/>
      <c r="I18" s="10"/>
      <c r="J18" s="10"/>
      <c r="K18" s="10"/>
    </row>
    <row r="19" spans="1:11">
      <c r="A19" s="10"/>
      <c r="B19" s="16"/>
      <c r="C19" s="212"/>
      <c r="D19" s="10"/>
      <c r="E19" s="10"/>
      <c r="F19" s="10"/>
      <c r="G19" s="10"/>
      <c r="H19" s="10"/>
      <c r="I19" s="10"/>
      <c r="J19" s="10"/>
      <c r="K19" s="10"/>
    </row>
    <row r="20" spans="1:11">
      <c r="A20" s="10"/>
      <c r="B20" s="16"/>
      <c r="C20" s="212"/>
      <c r="D20" s="10"/>
      <c r="E20" s="10"/>
      <c r="F20" s="10"/>
      <c r="G20" s="10"/>
      <c r="H20" s="10"/>
      <c r="I20" s="10"/>
      <c r="J20" s="10"/>
      <c r="K20" s="10"/>
    </row>
    <row r="21" spans="1:11">
      <c r="A21" s="10"/>
      <c r="B21" s="14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10"/>
      <c r="B22" s="14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10"/>
      <c r="B23" s="213" t="s">
        <v>12</v>
      </c>
      <c r="C23" s="214"/>
      <c r="D23" s="214"/>
      <c r="E23" s="214"/>
      <c r="F23" s="214"/>
      <c r="G23" s="214"/>
      <c r="H23" s="10"/>
      <c r="I23" s="10"/>
      <c r="J23" s="10"/>
      <c r="K23" s="10"/>
    </row>
    <row r="24" spans="1:11">
      <c r="A24" s="10"/>
      <c r="B24" s="14" t="s">
        <v>131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B25" s="14" t="s">
        <v>136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B26" s="14" t="s">
        <v>11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>
      <c r="B27" s="14" t="s">
        <v>129</v>
      </c>
    </row>
    <row r="28" spans="1:11">
      <c r="B28" s="14"/>
      <c r="C28" s="30" t="s">
        <v>26</v>
      </c>
      <c r="D28" s="28"/>
      <c r="E28" s="31" t="s">
        <v>30</v>
      </c>
      <c r="F28" s="28"/>
      <c r="G28" s="31" t="s">
        <v>133</v>
      </c>
    </row>
    <row r="29" spans="1:11">
      <c r="B29" s="29" t="s">
        <v>29</v>
      </c>
      <c r="C29" s="21">
        <f>C7</f>
        <v>25334822.990000002</v>
      </c>
      <c r="D29" s="23" t="s">
        <v>27</v>
      </c>
      <c r="E29" s="25">
        <v>2.1000000000000001E-2</v>
      </c>
      <c r="F29" s="24" t="s">
        <v>28</v>
      </c>
      <c r="G29" s="21">
        <f>C29*E29</f>
        <v>532031.28279000008</v>
      </c>
      <c r="H29" s="22"/>
    </row>
    <row r="30" spans="1:11">
      <c r="B30" s="29" t="s">
        <v>138</v>
      </c>
      <c r="C30" s="21">
        <f>C7</f>
        <v>25334822.990000002</v>
      </c>
      <c r="D30" s="23" t="s">
        <v>27</v>
      </c>
      <c r="E30" s="25">
        <v>0.5</v>
      </c>
      <c r="F30" s="24" t="s">
        <v>28</v>
      </c>
      <c r="G30" s="21">
        <f>-C30*E30</f>
        <v>-12667411.495000001</v>
      </c>
      <c r="H30" s="22"/>
    </row>
    <row r="31" spans="1:11">
      <c r="B31" s="29" t="s">
        <v>139</v>
      </c>
      <c r="C31" s="21">
        <f>-G30</f>
        <v>12667411.495000001</v>
      </c>
      <c r="D31" s="23" t="s">
        <v>27</v>
      </c>
      <c r="E31" s="219">
        <v>0.05</v>
      </c>
      <c r="F31" s="24" t="s">
        <v>28</v>
      </c>
      <c r="G31" s="21">
        <f>-C31*E31</f>
        <v>-633370.57475000015</v>
      </c>
      <c r="H31" s="22"/>
    </row>
    <row r="32" spans="1:11">
      <c r="B32" s="29" t="s">
        <v>31</v>
      </c>
      <c r="G32" s="35">
        <f>SUM(G29:G31)</f>
        <v>-12768750.786960002</v>
      </c>
      <c r="H32" s="22"/>
    </row>
    <row r="33" spans="2:7">
      <c r="B33" s="29" t="s">
        <v>32</v>
      </c>
      <c r="F33" s="32" t="s">
        <v>27</v>
      </c>
      <c r="G33" s="26">
        <v>0.38</v>
      </c>
    </row>
    <row r="34" spans="2:7" ht="15.75" thickBot="1">
      <c r="B34" s="29" t="s">
        <v>33</v>
      </c>
      <c r="G34" s="36">
        <f>G32*G33</f>
        <v>-4852125.2990448009</v>
      </c>
    </row>
    <row r="35" spans="2:7" ht="15.75" thickTop="1">
      <c r="B35" s="14" t="s">
        <v>130</v>
      </c>
    </row>
    <row r="36" spans="2:7">
      <c r="B36" s="14"/>
    </row>
  </sheetData>
  <mergeCells count="1">
    <mergeCell ref="B1:G1"/>
  </mergeCells>
  <pageMargins left="0.7" right="0.7" top="0.75" bottom="0.75" header="0.3" footer="0.3"/>
  <pageSetup scale="84" orientation="portrait" r:id="rId1"/>
  <headerFooter scaleWithDoc="0">
    <oddHeader>&amp;R&amp;"Arial,Regular"Questar Gas Company
Docket 10-057-20
Exhibit 1.1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5" zoomScaleNormal="100" zoomScaleSheetLayoutView="85" workbookViewId="0">
      <selection activeCell="G17" sqref="G17"/>
    </sheetView>
  </sheetViews>
  <sheetFormatPr defaultRowHeight="12.75"/>
  <cols>
    <col min="1" max="1" width="3.28515625" style="166" customWidth="1"/>
    <col min="2" max="2" width="5.7109375" style="166" customWidth="1"/>
    <col min="3" max="3" width="18.28515625" style="166" customWidth="1"/>
    <col min="4" max="4" width="3.85546875" style="166" customWidth="1"/>
    <col min="5" max="5" width="14" style="166" bestFit="1" customWidth="1"/>
    <col min="6" max="6" width="3.85546875" style="166" customWidth="1"/>
    <col min="7" max="7" width="16" style="166" bestFit="1" customWidth="1"/>
    <col min="8" max="8" width="3.85546875" style="166" customWidth="1"/>
    <col min="9" max="9" width="13.42578125" style="166" bestFit="1" customWidth="1"/>
    <col min="10" max="16384" width="9.140625" style="166"/>
  </cols>
  <sheetData>
    <row r="1" spans="1:9" ht="39" customHeight="1">
      <c r="B1" s="222" t="s">
        <v>134</v>
      </c>
      <c r="C1" s="222"/>
      <c r="D1" s="222"/>
      <c r="E1" s="222"/>
      <c r="F1" s="222"/>
      <c r="G1" s="222"/>
      <c r="H1" s="194"/>
      <c r="I1" s="11"/>
    </row>
    <row r="2" spans="1:9">
      <c r="B2" s="168"/>
      <c r="C2" s="194"/>
      <c r="D2" s="194"/>
      <c r="E2" s="168"/>
      <c r="F2" s="194"/>
      <c r="G2" s="168"/>
      <c r="H2" s="194"/>
      <c r="I2" s="11"/>
    </row>
    <row r="3" spans="1:9">
      <c r="B3" s="168"/>
      <c r="C3" s="194"/>
      <c r="D3" s="194"/>
      <c r="E3" s="168"/>
      <c r="F3" s="194"/>
      <c r="G3" s="168"/>
      <c r="H3" s="194"/>
    </row>
    <row r="4" spans="1:9">
      <c r="B4" s="168"/>
      <c r="C4" s="73" t="s">
        <v>8</v>
      </c>
      <c r="D4" s="73"/>
      <c r="E4" s="73" t="s">
        <v>9</v>
      </c>
      <c r="F4" s="73"/>
      <c r="G4" s="73" t="s">
        <v>10</v>
      </c>
      <c r="H4" s="73"/>
      <c r="I4" s="167"/>
    </row>
    <row r="5" spans="1:9">
      <c r="B5" s="168"/>
      <c r="C5" s="215" t="s">
        <v>112</v>
      </c>
      <c r="D5" s="168"/>
      <c r="E5" s="168"/>
      <c r="F5" s="168"/>
      <c r="G5" s="73" t="s">
        <v>5</v>
      </c>
      <c r="H5" s="168"/>
      <c r="I5" s="72"/>
    </row>
    <row r="6" spans="1:9">
      <c r="B6" s="168"/>
      <c r="C6" s="217" t="s">
        <v>113</v>
      </c>
      <c r="D6" s="73"/>
      <c r="E6" s="73" t="s">
        <v>114</v>
      </c>
      <c r="F6" s="73"/>
      <c r="G6" s="73" t="s">
        <v>115</v>
      </c>
      <c r="H6" s="73"/>
      <c r="I6" s="167"/>
    </row>
    <row r="7" spans="1:9">
      <c r="B7" s="168"/>
      <c r="C7" s="216" t="s">
        <v>25</v>
      </c>
      <c r="D7" s="167"/>
      <c r="E7" s="167" t="s">
        <v>116</v>
      </c>
      <c r="F7" s="167"/>
      <c r="G7" s="167" t="s">
        <v>90</v>
      </c>
      <c r="H7" s="167"/>
      <c r="I7" s="167"/>
    </row>
    <row r="8" spans="1:9">
      <c r="B8" s="168"/>
      <c r="C8" s="218" t="s">
        <v>23</v>
      </c>
      <c r="D8" s="168"/>
      <c r="E8" s="195"/>
      <c r="F8" s="168"/>
      <c r="G8" s="169"/>
      <c r="H8" s="168"/>
      <c r="I8" s="170"/>
    </row>
    <row r="9" spans="1:9" ht="15">
      <c r="A9" s="171">
        <v>1</v>
      </c>
      <c r="B9" s="168" t="s">
        <v>53</v>
      </c>
      <c r="C9" s="196">
        <v>239318631.93504602</v>
      </c>
      <c r="D9" s="197"/>
      <c r="E9" s="198">
        <f>C9/$C$17</f>
        <v>0.92690027429994493</v>
      </c>
      <c r="F9" s="197"/>
      <c r="G9" s="197">
        <f>E9*$G$17</f>
        <v>2895286.875742936</v>
      </c>
      <c r="H9" s="197"/>
      <c r="I9" s="172"/>
    </row>
    <row r="10" spans="1:9" ht="15">
      <c r="A10" s="171">
        <v>2</v>
      </c>
      <c r="B10" s="168" t="s">
        <v>117</v>
      </c>
      <c r="C10" s="199">
        <v>4423772.2729999106</v>
      </c>
      <c r="D10" s="200"/>
      <c r="E10" s="198">
        <f t="shared" ref="E10:E15" si="0">C10/$C$17</f>
        <v>1.7133625159603139E-2</v>
      </c>
      <c r="F10" s="200"/>
      <c r="G10" s="197">
        <f t="shared" ref="G10:G15" si="1">E10*$G$17</f>
        <v>53518.983038347003</v>
      </c>
      <c r="H10" s="200"/>
      <c r="I10" s="173"/>
    </row>
    <row r="11" spans="1:9" ht="15">
      <c r="A11" s="171">
        <v>3</v>
      </c>
      <c r="B11" s="168" t="s">
        <v>118</v>
      </c>
      <c r="C11" s="199">
        <v>2164923.8462406527</v>
      </c>
      <c r="D11" s="200"/>
      <c r="E11" s="198">
        <f t="shared" si="0"/>
        <v>8.3849238594326699E-3</v>
      </c>
      <c r="F11" s="200"/>
      <c r="G11" s="197">
        <f t="shared" si="1"/>
        <v>26191.339756215519</v>
      </c>
      <c r="H11" s="200"/>
      <c r="I11" s="173"/>
    </row>
    <row r="12" spans="1:9" ht="15">
      <c r="A12" s="171">
        <v>4</v>
      </c>
      <c r="B12" s="168" t="s">
        <v>119</v>
      </c>
      <c r="C12" s="199">
        <v>560034.6692479694</v>
      </c>
      <c r="D12" s="200"/>
      <c r="E12" s="198">
        <f t="shared" si="0"/>
        <v>2.1690592343195027E-3</v>
      </c>
      <c r="F12" s="200"/>
      <c r="G12" s="197">
        <f t="shared" si="1"/>
        <v>6775.3229856117778</v>
      </c>
      <c r="H12" s="200"/>
      <c r="I12" s="173"/>
    </row>
    <row r="13" spans="1:9" ht="15">
      <c r="A13" s="171">
        <v>5</v>
      </c>
      <c r="B13" s="168" t="s">
        <v>120</v>
      </c>
      <c r="C13" s="199">
        <v>6685487.87654055</v>
      </c>
      <c r="D13" s="200"/>
      <c r="E13" s="198">
        <f t="shared" si="0"/>
        <v>2.5893431265628635E-2</v>
      </c>
      <c r="F13" s="200"/>
      <c r="G13" s="197">
        <f t="shared" si="1"/>
        <v>80881.313545783298</v>
      </c>
      <c r="H13" s="200"/>
      <c r="I13" s="173"/>
    </row>
    <row r="14" spans="1:9" ht="15">
      <c r="A14" s="171">
        <v>6</v>
      </c>
      <c r="B14" s="168" t="s">
        <v>121</v>
      </c>
      <c r="C14" s="199">
        <v>20090.830167618489</v>
      </c>
      <c r="D14" s="200"/>
      <c r="E14" s="198">
        <f t="shared" si="0"/>
        <v>7.7813398157538673E-5</v>
      </c>
      <c r="F14" s="200"/>
      <c r="G14" s="197">
        <f t="shared" si="1"/>
        <v>243.05970845961446</v>
      </c>
      <c r="H14" s="200"/>
      <c r="I14" s="173"/>
    </row>
    <row r="15" spans="1:9" ht="15">
      <c r="A15" s="171">
        <v>7</v>
      </c>
      <c r="B15" s="168" t="s">
        <v>122</v>
      </c>
      <c r="C15" s="201">
        <v>5019486.1378632095</v>
      </c>
      <c r="D15" s="200"/>
      <c r="E15" s="202">
        <f t="shared" si="0"/>
        <v>1.9440872782913711E-2</v>
      </c>
      <c r="F15" s="200"/>
      <c r="G15" s="203">
        <f t="shared" si="1"/>
        <v>60725.954433306899</v>
      </c>
      <c r="H15" s="200"/>
      <c r="I15" s="173"/>
    </row>
    <row r="16" spans="1:9" ht="15">
      <c r="A16" s="171"/>
      <c r="B16" s="168"/>
      <c r="C16" s="204"/>
      <c r="D16" s="204"/>
      <c r="E16" s="204"/>
      <c r="F16" s="204"/>
      <c r="G16" s="204"/>
      <c r="H16" s="204"/>
      <c r="I16" s="172"/>
    </row>
    <row r="17" spans="1:9" ht="15">
      <c r="A17" s="171">
        <v>8</v>
      </c>
      <c r="B17" s="168" t="s">
        <v>123</v>
      </c>
      <c r="C17" s="204">
        <f>SUM(C9:C15)</f>
        <v>258192427.56810591</v>
      </c>
      <c r="D17" s="204"/>
      <c r="E17" s="205">
        <f>SUM(E9:E15)</f>
        <v>1</v>
      </c>
      <c r="F17" s="204"/>
      <c r="G17" s="204">
        <f>'Exhibit 1.1 Page 2'!C16</f>
        <v>3123622.84921066</v>
      </c>
      <c r="H17" s="204" t="s">
        <v>13</v>
      </c>
      <c r="I17" s="172"/>
    </row>
    <row r="18" spans="1:9" ht="15">
      <c r="A18" s="171"/>
      <c r="B18" s="168"/>
      <c r="C18" s="204"/>
      <c r="D18" s="204"/>
      <c r="E18" s="204"/>
      <c r="F18" s="204"/>
      <c r="G18" s="204"/>
      <c r="H18" s="204"/>
      <c r="I18" s="172"/>
    </row>
    <row r="19" spans="1:9">
      <c r="B19" s="168"/>
      <c r="C19" s="168"/>
      <c r="D19" s="168"/>
      <c r="E19" s="168"/>
      <c r="F19" s="168"/>
      <c r="G19" s="168"/>
      <c r="H19" s="168"/>
    </row>
    <row r="20" spans="1:9">
      <c r="B20" s="166" t="s">
        <v>137</v>
      </c>
      <c r="C20" s="168"/>
      <c r="D20" s="168"/>
      <c r="E20" s="168"/>
      <c r="F20" s="168"/>
      <c r="G20" s="168"/>
      <c r="H20" s="168"/>
    </row>
    <row r="21" spans="1:9">
      <c r="B21" s="168" t="s">
        <v>141</v>
      </c>
    </row>
    <row r="22" spans="1:9">
      <c r="C22" s="174"/>
      <c r="D22" s="174"/>
      <c r="F22" s="174"/>
      <c r="H22" s="174"/>
    </row>
    <row r="24" spans="1:9">
      <c r="C24" s="174"/>
      <c r="D24" s="174"/>
      <c r="F24" s="174"/>
      <c r="H24" s="174"/>
    </row>
  </sheetData>
  <mergeCells count="1">
    <mergeCell ref="B1:G1"/>
  </mergeCells>
  <printOptions horizontalCentered="1"/>
  <pageMargins left="0.7" right="0.7" top="0.75" bottom="0.75" header="0.3" footer="0.3"/>
  <pageSetup orientation="portrait" r:id="rId1"/>
  <headerFooter scaleWithDoc="0">
    <oddHeader>&amp;R&amp;"Arial,Regular"Questar Gas Company
Docket 10-057-20
Exhibit 1.2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85" zoomScaleNormal="100" zoomScaleSheetLayoutView="85" workbookViewId="0">
      <selection activeCell="J43" sqref="J43"/>
    </sheetView>
  </sheetViews>
  <sheetFormatPr defaultRowHeight="12.75"/>
  <cols>
    <col min="1" max="1" width="4.42578125" style="85" customWidth="1"/>
    <col min="2" max="3" width="9.140625" style="86"/>
    <col min="4" max="4" width="7.42578125" style="86" bestFit="1" customWidth="1"/>
    <col min="5" max="5" width="7.5703125" style="87" bestFit="1" customWidth="1"/>
    <col min="6" max="6" width="4.140625" style="87" customWidth="1"/>
    <col min="7" max="7" width="13.28515625" style="86" customWidth="1"/>
    <col min="8" max="8" width="9.42578125" style="86" bestFit="1" customWidth="1"/>
    <col min="9" max="9" width="13.28515625" style="86" customWidth="1"/>
    <col min="10" max="10" width="3" style="88" customWidth="1"/>
    <col min="11" max="11" width="15.28515625" style="86" customWidth="1"/>
    <col min="12" max="12" width="12" style="86" bestFit="1" customWidth="1"/>
    <col min="13" max="13" width="13.7109375" style="86" customWidth="1"/>
    <col min="14" max="14" width="3.42578125" style="88" customWidth="1"/>
    <col min="15" max="16384" width="9.140625" style="90"/>
  </cols>
  <sheetData>
    <row r="1" spans="1:14" ht="46.5" customHeight="1">
      <c r="B1" s="224" t="s">
        <v>75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3" spans="1:14" s="85" customFormat="1">
      <c r="C3" s="85" t="s">
        <v>8</v>
      </c>
      <c r="D3" s="85" t="s">
        <v>9</v>
      </c>
      <c r="E3" s="91" t="s">
        <v>10</v>
      </c>
      <c r="F3" s="91"/>
      <c r="G3" s="85" t="s">
        <v>76</v>
      </c>
      <c r="H3" s="85" t="s">
        <v>7</v>
      </c>
      <c r="I3" s="85" t="s">
        <v>77</v>
      </c>
      <c r="J3" s="92"/>
      <c r="K3" s="92" t="s">
        <v>78</v>
      </c>
      <c r="L3" s="92" t="s">
        <v>79</v>
      </c>
      <c r="M3" s="92" t="s">
        <v>80</v>
      </c>
      <c r="N3" s="92"/>
    </row>
    <row r="4" spans="1:14">
      <c r="B4" s="93" t="s">
        <v>81</v>
      </c>
      <c r="C4" s="94"/>
      <c r="D4" s="94"/>
      <c r="E4" s="95"/>
      <c r="F4" s="95"/>
      <c r="G4" s="223" t="s">
        <v>82</v>
      </c>
      <c r="H4" s="223"/>
      <c r="I4" s="223"/>
      <c r="J4" s="94"/>
      <c r="K4" s="134" t="s">
        <v>83</v>
      </c>
      <c r="L4" s="96"/>
      <c r="M4" s="134" t="s">
        <v>83</v>
      </c>
      <c r="N4" s="86"/>
    </row>
    <row r="5" spans="1:14">
      <c r="B5" s="93"/>
      <c r="C5" s="94"/>
      <c r="D5" s="94"/>
      <c r="E5" s="95"/>
      <c r="F5" s="95"/>
      <c r="G5" s="91"/>
      <c r="H5" s="91"/>
      <c r="I5" s="91"/>
      <c r="J5" s="94"/>
      <c r="K5" s="134" t="s">
        <v>84</v>
      </c>
      <c r="L5" s="96" t="s">
        <v>85</v>
      </c>
      <c r="M5" s="134" t="s">
        <v>84</v>
      </c>
      <c r="N5" s="86"/>
    </row>
    <row r="6" spans="1:14" ht="13.5" thickBot="1">
      <c r="B6" s="97" t="s">
        <v>86</v>
      </c>
      <c r="C6" s="98"/>
      <c r="D6" s="98"/>
      <c r="E6" s="99" t="s">
        <v>87</v>
      </c>
      <c r="F6" s="100"/>
      <c r="G6" s="101" t="s">
        <v>87</v>
      </c>
      <c r="H6" s="101" t="s">
        <v>88</v>
      </c>
      <c r="I6" s="102" t="s">
        <v>89</v>
      </c>
      <c r="J6" s="94"/>
      <c r="K6" s="101" t="s">
        <v>90</v>
      </c>
      <c r="L6" s="101" t="s">
        <v>91</v>
      </c>
      <c r="M6" s="101" t="s">
        <v>44</v>
      </c>
      <c r="N6" s="94"/>
    </row>
    <row r="7" spans="1:14">
      <c r="A7" s="85">
        <v>1</v>
      </c>
      <c r="B7" s="103" t="s">
        <v>69</v>
      </c>
      <c r="C7" s="103" t="s">
        <v>92</v>
      </c>
      <c r="D7" s="103" t="s">
        <v>93</v>
      </c>
      <c r="E7" s="104">
        <v>45</v>
      </c>
      <c r="F7" s="104"/>
      <c r="G7" s="105">
        <v>53693600</v>
      </c>
      <c r="H7" s="106">
        <v>2.229375588748117</v>
      </c>
      <c r="I7" s="107">
        <f>ROUND(G7*H7,0)</f>
        <v>119703201</v>
      </c>
      <c r="J7" s="108"/>
      <c r="K7" s="105">
        <f>M7*G7</f>
        <v>1929465.8387532125</v>
      </c>
      <c r="L7" s="109">
        <f>L12</f>
        <v>1.6118748879136637E-2</v>
      </c>
      <c r="M7" s="110">
        <f>L7*H7</f>
        <v>3.5934745272308291E-2</v>
      </c>
      <c r="N7" s="94"/>
    </row>
    <row r="8" spans="1:14">
      <c r="A8" s="85">
        <f>A7+1</f>
        <v>2</v>
      </c>
      <c r="B8" s="103"/>
      <c r="C8" s="103" t="s">
        <v>94</v>
      </c>
      <c r="D8" s="103" t="s">
        <v>95</v>
      </c>
      <c r="E8" s="104">
        <v>155</v>
      </c>
      <c r="F8" s="104"/>
      <c r="G8" s="105">
        <v>15434987</v>
      </c>
      <c r="H8" s="106">
        <v>0.92557161459889703</v>
      </c>
      <c r="I8" s="107">
        <f>ROUND(G8*H8,0)</f>
        <v>14286186</v>
      </c>
      <c r="J8" s="111"/>
      <c r="K8" s="105">
        <f>M8*G8</f>
        <v>230275.4419779552</v>
      </c>
      <c r="L8" s="109">
        <f>L12</f>
        <v>1.6118748879136637E-2</v>
      </c>
      <c r="M8" s="110">
        <f>L8*H8</f>
        <v>1.4919056425376659E-2</v>
      </c>
      <c r="N8" s="94"/>
    </row>
    <row r="9" spans="1:14">
      <c r="B9" s="112"/>
      <c r="C9" s="103"/>
      <c r="D9" s="103"/>
      <c r="E9" s="113"/>
      <c r="F9" s="113"/>
      <c r="G9" s="105"/>
      <c r="H9" s="106"/>
      <c r="I9" s="107"/>
      <c r="J9" s="111"/>
      <c r="K9" s="105"/>
      <c r="L9" s="106"/>
      <c r="M9" s="107"/>
      <c r="N9" s="94"/>
    </row>
    <row r="10" spans="1:14">
      <c r="A10" s="85">
        <f>A8+1</f>
        <v>3</v>
      </c>
      <c r="B10" s="114" t="s">
        <v>68</v>
      </c>
      <c r="C10" s="103" t="s">
        <v>92</v>
      </c>
      <c r="D10" s="103" t="str">
        <f>D7</f>
        <v>First</v>
      </c>
      <c r="E10" s="113">
        <f>E7</f>
        <v>45</v>
      </c>
      <c r="F10" s="113"/>
      <c r="G10" s="105">
        <v>22601539</v>
      </c>
      <c r="H10" s="106">
        <v>1.8776672792083724</v>
      </c>
      <c r="I10" s="105">
        <f>ROUND(G10*H10,0)</f>
        <v>42438170</v>
      </c>
      <c r="J10" s="111"/>
      <c r="K10" s="105">
        <f>M10*G10</f>
        <v>684050.20898944663</v>
      </c>
      <c r="L10" s="109">
        <f>L12</f>
        <v>1.6118748879136637E-2</v>
      </c>
      <c r="M10" s="110">
        <f t="shared" ref="M10:M11" si="0">L10*H10</f>
        <v>3.026564735213149E-2</v>
      </c>
      <c r="N10" s="94"/>
    </row>
    <row r="11" spans="1:14">
      <c r="A11" s="85">
        <f>A10+1</f>
        <v>4</v>
      </c>
      <c r="B11" s="114"/>
      <c r="C11" s="103" t="s">
        <v>94</v>
      </c>
      <c r="D11" s="103" t="str">
        <f>D8</f>
        <v>Next</v>
      </c>
      <c r="E11" s="113">
        <f>E8</f>
        <v>155</v>
      </c>
      <c r="F11" s="113"/>
      <c r="G11" s="105">
        <v>4583341</v>
      </c>
      <c r="H11" s="106">
        <v>0.69703541346336695</v>
      </c>
      <c r="I11" s="105">
        <f>ROUND(G11*H11,0)</f>
        <v>3194751</v>
      </c>
      <c r="J11" s="111"/>
      <c r="K11" s="105">
        <f>M11*G11</f>
        <v>51495.388922719496</v>
      </c>
      <c r="L11" s="109">
        <f>L12</f>
        <v>1.6118748879136637E-2</v>
      </c>
      <c r="M11" s="110">
        <f t="shared" si="0"/>
        <v>1.1235338789481188E-2</v>
      </c>
      <c r="N11" s="94"/>
    </row>
    <row r="12" spans="1:14" ht="13.5" thickBot="1">
      <c r="A12" s="85">
        <f>A11+1</f>
        <v>5</v>
      </c>
      <c r="B12" s="115" t="s">
        <v>96</v>
      </c>
      <c r="D12" s="103"/>
      <c r="E12" s="113"/>
      <c r="F12" s="113"/>
      <c r="G12" s="116">
        <f>SUM(G10:G11,G7:G8)</f>
        <v>96313467</v>
      </c>
      <c r="H12" s="117"/>
      <c r="I12" s="116">
        <f>SUM(I7:I11)</f>
        <v>179622308</v>
      </c>
      <c r="J12" s="118"/>
      <c r="K12" s="116">
        <f>'Exhibit 1.2'!G9</f>
        <v>2895286.875742936</v>
      </c>
      <c r="L12" s="119">
        <f>K12/I12</f>
        <v>1.6118748879136637E-2</v>
      </c>
      <c r="M12" s="116"/>
      <c r="N12" s="94"/>
    </row>
    <row r="13" spans="1:14" ht="13.5" thickTop="1">
      <c r="A13" s="85">
        <f>A12+1</f>
        <v>6</v>
      </c>
      <c r="B13" s="94" t="s">
        <v>97</v>
      </c>
      <c r="C13" s="120"/>
      <c r="D13" s="120"/>
      <c r="E13" s="121"/>
      <c r="F13" s="121"/>
      <c r="G13" s="122"/>
      <c r="H13" s="123"/>
      <c r="I13" s="124">
        <v>61284021.18481335</v>
      </c>
      <c r="J13" s="111"/>
      <c r="K13" s="122"/>
      <c r="L13" s="123"/>
      <c r="M13" s="124"/>
      <c r="N13" s="94"/>
    </row>
    <row r="14" spans="1:14">
      <c r="A14" s="85">
        <f>A13+1</f>
        <v>7</v>
      </c>
      <c r="B14" s="94" t="s">
        <v>96</v>
      </c>
      <c r="C14" s="120"/>
      <c r="D14" s="120"/>
      <c r="E14" s="121"/>
      <c r="F14" s="121"/>
      <c r="G14" s="122"/>
      <c r="H14" s="123"/>
      <c r="I14" s="124">
        <f>SUM(I12:I13)</f>
        <v>240906329.18481335</v>
      </c>
      <c r="J14" s="111"/>
      <c r="K14" s="122"/>
      <c r="L14" s="123"/>
      <c r="M14" s="124"/>
      <c r="N14" s="94"/>
    </row>
    <row r="15" spans="1:14" ht="13.5" thickBot="1">
      <c r="B15" s="125"/>
      <c r="C15" s="125"/>
      <c r="D15" s="125"/>
      <c r="E15" s="126"/>
      <c r="F15" s="95"/>
      <c r="G15" s="127"/>
      <c r="H15" s="125"/>
      <c r="I15" s="127"/>
      <c r="J15" s="127"/>
      <c r="K15" s="127"/>
      <c r="L15" s="127"/>
      <c r="M15" s="127"/>
      <c r="N15" s="128"/>
    </row>
    <row r="16" spans="1:14">
      <c r="B16" s="94"/>
      <c r="C16" s="94"/>
      <c r="D16" s="94"/>
      <c r="E16" s="95"/>
      <c r="F16" s="95"/>
      <c r="G16" s="128"/>
      <c r="H16" s="94"/>
      <c r="I16" s="128"/>
      <c r="J16" s="128"/>
      <c r="K16" s="134" t="s">
        <v>83</v>
      </c>
      <c r="L16" s="128"/>
      <c r="M16" s="134" t="s">
        <v>83</v>
      </c>
      <c r="N16" s="128"/>
    </row>
    <row r="17" spans="1:14">
      <c r="B17" s="93" t="s">
        <v>98</v>
      </c>
      <c r="C17" s="94"/>
      <c r="D17" s="94"/>
      <c r="E17" s="95"/>
      <c r="F17" s="95"/>
      <c r="G17" s="223" t="s">
        <v>82</v>
      </c>
      <c r="H17" s="223"/>
      <c r="I17" s="223"/>
      <c r="J17" s="94"/>
      <c r="K17" s="134" t="s">
        <v>84</v>
      </c>
      <c r="L17" s="96" t="s">
        <v>99</v>
      </c>
      <c r="M17" s="134" t="s">
        <v>84</v>
      </c>
    </row>
    <row r="18" spans="1:14" ht="13.5" thickBot="1">
      <c r="B18" s="97" t="s">
        <v>86</v>
      </c>
      <c r="C18" s="98"/>
      <c r="D18" s="98"/>
      <c r="E18" s="99" t="s">
        <v>87</v>
      </c>
      <c r="F18" s="100"/>
      <c r="G18" s="101" t="s">
        <v>87</v>
      </c>
      <c r="H18" s="101" t="s">
        <v>88</v>
      </c>
      <c r="I18" s="102" t="s">
        <v>89</v>
      </c>
      <c r="J18" s="94"/>
      <c r="K18" s="101" t="s">
        <v>90</v>
      </c>
      <c r="L18" s="101" t="s">
        <v>91</v>
      </c>
      <c r="M18" s="101" t="s">
        <v>44</v>
      </c>
      <c r="N18" s="94"/>
    </row>
    <row r="19" spans="1:14">
      <c r="A19" s="85">
        <f>A14+1</f>
        <v>8</v>
      </c>
      <c r="B19" s="129" t="s">
        <v>100</v>
      </c>
      <c r="C19" s="103"/>
      <c r="D19" s="103" t="s">
        <v>101</v>
      </c>
      <c r="E19" s="113">
        <v>0</v>
      </c>
      <c r="F19" s="113"/>
      <c r="G19" s="105">
        <v>432000</v>
      </c>
      <c r="H19" s="106">
        <v>5.0113976051312745</v>
      </c>
      <c r="I19" s="105">
        <f>ROUND(G19*H19,0)</f>
        <v>2164924</v>
      </c>
      <c r="J19" s="111"/>
      <c r="K19" s="105">
        <f>'Exhibit 1.2'!G11</f>
        <v>26191.339756215519</v>
      </c>
      <c r="L19" s="130">
        <f>K19/I19</f>
        <v>1.2098041204317343E-2</v>
      </c>
      <c r="M19" s="110">
        <f t="shared" ref="M19" si="1">L19*H19</f>
        <v>6.062809471809541E-2</v>
      </c>
      <c r="N19" s="94"/>
    </row>
    <row r="20" spans="1:14">
      <c r="B20" s="129"/>
      <c r="C20" s="103"/>
      <c r="D20" s="103"/>
      <c r="E20" s="113"/>
      <c r="F20" s="113"/>
      <c r="G20" s="105"/>
      <c r="H20" s="106"/>
      <c r="I20" s="105"/>
      <c r="J20" s="111"/>
      <c r="K20" s="105"/>
      <c r="L20" s="131"/>
      <c r="M20" s="110"/>
      <c r="N20" s="94"/>
    </row>
    <row r="21" spans="1:14" ht="13.5" thickBot="1">
      <c r="B21" s="126"/>
      <c r="C21" s="126"/>
      <c r="D21" s="126"/>
      <c r="E21" s="126"/>
      <c r="F21" s="95"/>
      <c r="G21" s="132"/>
      <c r="H21" s="133"/>
      <c r="I21" s="133"/>
      <c r="J21" s="94"/>
      <c r="K21" s="132"/>
      <c r="L21" s="133"/>
      <c r="M21" s="133"/>
      <c r="N21" s="94"/>
    </row>
    <row r="22" spans="1:14">
      <c r="B22" s="95"/>
      <c r="C22" s="95"/>
      <c r="D22" s="95"/>
      <c r="E22" s="95"/>
      <c r="F22" s="95"/>
      <c r="G22" s="175"/>
      <c r="H22" s="176"/>
      <c r="I22" s="176"/>
      <c r="J22" s="94"/>
      <c r="K22" s="134" t="s">
        <v>83</v>
      </c>
      <c r="L22" s="176"/>
      <c r="M22" s="134" t="s">
        <v>83</v>
      </c>
      <c r="N22" s="94"/>
    </row>
    <row r="23" spans="1:14">
      <c r="B23" s="93" t="s">
        <v>102</v>
      </c>
      <c r="C23" s="95"/>
      <c r="D23" s="95"/>
      <c r="E23" s="95"/>
      <c r="F23" s="134"/>
      <c r="G23" s="223" t="s">
        <v>82</v>
      </c>
      <c r="H23" s="223"/>
      <c r="I23" s="223"/>
      <c r="J23" s="94"/>
      <c r="K23" s="134" t="s">
        <v>84</v>
      </c>
      <c r="L23" s="96" t="s">
        <v>99</v>
      </c>
      <c r="M23" s="134" t="s">
        <v>84</v>
      </c>
    </row>
    <row r="24" spans="1:14" ht="13.5" thickBot="1">
      <c r="B24" s="97" t="s">
        <v>86</v>
      </c>
      <c r="C24" s="98"/>
      <c r="D24" s="98"/>
      <c r="E24" s="99" t="s">
        <v>87</v>
      </c>
      <c r="F24" s="100"/>
      <c r="G24" s="101" t="s">
        <v>87</v>
      </c>
      <c r="H24" s="101" t="s">
        <v>88</v>
      </c>
      <c r="I24" s="102" t="s">
        <v>89</v>
      </c>
      <c r="J24" s="94"/>
      <c r="K24" s="101" t="s">
        <v>90</v>
      </c>
      <c r="L24" s="101" t="s">
        <v>91</v>
      </c>
      <c r="M24" s="101" t="s">
        <v>44</v>
      </c>
      <c r="N24" s="94"/>
    </row>
    <row r="25" spans="1:14">
      <c r="A25" s="85">
        <f>A19+1</f>
        <v>9</v>
      </c>
      <c r="B25" s="103" t="s">
        <v>69</v>
      </c>
      <c r="C25" s="103" t="s">
        <v>92</v>
      </c>
      <c r="D25" s="103" t="s">
        <v>93</v>
      </c>
      <c r="E25" s="113">
        <v>200</v>
      </c>
      <c r="F25" s="113"/>
      <c r="G25" s="105">
        <v>635585</v>
      </c>
      <c r="H25" s="106">
        <v>0.73761319703895567</v>
      </c>
      <c r="I25" s="105">
        <f>ROUND(G25*H25,0)</f>
        <v>468816</v>
      </c>
      <c r="J25" s="111"/>
      <c r="K25" s="105">
        <f>M25*G25</f>
        <v>6498.4217482679114</v>
      </c>
      <c r="L25" s="135">
        <f>L32</f>
        <v>1.3861351486302591E-2</v>
      </c>
      <c r="M25" s="106">
        <f t="shared" ref="M25:M27" si="2">L25*H25</f>
        <v>1.0224315785092334E-2</v>
      </c>
      <c r="N25" s="94"/>
    </row>
    <row r="26" spans="1:14">
      <c r="A26" s="85">
        <f>A25+1</f>
        <v>10</v>
      </c>
      <c r="B26" s="112"/>
      <c r="C26" s="103" t="s">
        <v>94</v>
      </c>
      <c r="D26" s="103" t="s">
        <v>95</v>
      </c>
      <c r="E26" s="113">
        <v>1800</v>
      </c>
      <c r="F26" s="113"/>
      <c r="G26" s="105">
        <v>1693550</v>
      </c>
      <c r="H26" s="106">
        <v>0.59009256430507784</v>
      </c>
      <c r="I26" s="105">
        <f>ROUND(G26*H26,0)</f>
        <v>999351</v>
      </c>
      <c r="J26" s="111"/>
      <c r="K26" s="105">
        <f>M26*G26</f>
        <v>13852.359104727509</v>
      </c>
      <c r="L26" s="135">
        <f>L32</f>
        <v>1.3861351486302591E-2</v>
      </c>
      <c r="M26" s="106">
        <f t="shared" si="2"/>
        <v>8.1794804432862977E-3</v>
      </c>
      <c r="N26" s="94"/>
    </row>
    <row r="27" spans="1:14">
      <c r="A27" s="85">
        <f>A26+1</f>
        <v>11</v>
      </c>
      <c r="B27" s="112"/>
      <c r="C27" s="103" t="s">
        <v>103</v>
      </c>
      <c r="D27" s="103" t="s">
        <v>101</v>
      </c>
      <c r="E27" s="113">
        <v>2000</v>
      </c>
      <c r="F27" s="113"/>
      <c r="G27" s="105">
        <v>1133558</v>
      </c>
      <c r="H27" s="106">
        <v>0.53108631788543992</v>
      </c>
      <c r="I27" s="105">
        <f>ROUND(G27*H27,0)</f>
        <v>602017</v>
      </c>
      <c r="J27" s="111"/>
      <c r="K27" s="105">
        <f>M27*G27</f>
        <v>8344.7712383325143</v>
      </c>
      <c r="L27" s="135">
        <f>L32</f>
        <v>1.3861351486302591E-2</v>
      </c>
      <c r="M27" s="106">
        <f t="shared" si="2"/>
        <v>7.3615741217763131E-3</v>
      </c>
      <c r="N27" s="94"/>
    </row>
    <row r="28" spans="1:14">
      <c r="B28" s="112" t="s">
        <v>104</v>
      </c>
      <c r="C28" s="103"/>
      <c r="D28" s="103"/>
      <c r="E28" s="113"/>
      <c r="F28" s="113"/>
      <c r="G28" s="105"/>
      <c r="H28" s="136"/>
      <c r="I28" s="107"/>
      <c r="J28" s="111"/>
      <c r="K28" s="105"/>
      <c r="L28" s="135"/>
      <c r="M28" s="106"/>
      <c r="N28" s="94"/>
    </row>
    <row r="29" spans="1:14">
      <c r="A29" s="85">
        <f>A27+1</f>
        <v>12</v>
      </c>
      <c r="B29" s="114" t="s">
        <v>68</v>
      </c>
      <c r="C29" s="103" t="s">
        <v>92</v>
      </c>
      <c r="D29" s="103" t="str">
        <f t="shared" ref="D29:E31" si="3">D25</f>
        <v>First</v>
      </c>
      <c r="E29" s="113">
        <f t="shared" si="3"/>
        <v>200</v>
      </c>
      <c r="F29" s="113"/>
      <c r="G29" s="105">
        <v>839805</v>
      </c>
      <c r="H29" s="106">
        <v>0.65960374866067228</v>
      </c>
      <c r="I29" s="105">
        <f>ROUND(G29*H29,0)</f>
        <v>553939</v>
      </c>
      <c r="J29" s="111"/>
      <c r="K29" s="105">
        <f>M29*G29</f>
        <v>7678.3366126860674</v>
      </c>
      <c r="L29" s="135">
        <f>L32</f>
        <v>1.3861351486302591E-2</v>
      </c>
      <c r="M29" s="106">
        <f t="shared" ref="M29:M31" si="4">L29*H29</f>
        <v>9.1429994018683708E-3</v>
      </c>
      <c r="N29" s="94"/>
    </row>
    <row r="30" spans="1:14">
      <c r="A30" s="85">
        <f>A29+1</f>
        <v>13</v>
      </c>
      <c r="B30" s="114"/>
      <c r="C30" s="103" t="s">
        <v>94</v>
      </c>
      <c r="D30" s="103" t="str">
        <f t="shared" si="3"/>
        <v>Next</v>
      </c>
      <c r="E30" s="113">
        <f t="shared" si="3"/>
        <v>1800</v>
      </c>
      <c r="F30" s="113"/>
      <c r="G30" s="105">
        <v>1703961</v>
      </c>
      <c r="H30" s="106">
        <v>0.51586569625330414</v>
      </c>
      <c r="I30" s="105">
        <f>ROUND(G30*H30,0)</f>
        <v>879015</v>
      </c>
      <c r="J30" s="111"/>
      <c r="K30" s="105">
        <f>M30*G30</f>
        <v>12184.336260046828</v>
      </c>
      <c r="L30" s="135">
        <f>L32</f>
        <v>1.3861351486302591E-2</v>
      </c>
      <c r="M30" s="106">
        <f t="shared" si="4"/>
        <v>7.1505957354932584E-3</v>
      </c>
      <c r="N30" s="94"/>
    </row>
    <row r="31" spans="1:14">
      <c r="A31" s="85">
        <f>A30+1</f>
        <v>14</v>
      </c>
      <c r="B31" s="114"/>
      <c r="C31" s="103" t="s">
        <v>103</v>
      </c>
      <c r="D31" s="103" t="str">
        <f t="shared" si="3"/>
        <v>All Over</v>
      </c>
      <c r="E31" s="113">
        <f t="shared" si="3"/>
        <v>2000</v>
      </c>
      <c r="F31" s="113"/>
      <c r="G31" s="105">
        <v>798402</v>
      </c>
      <c r="H31" s="106">
        <v>0.44825081874574763</v>
      </c>
      <c r="I31" s="105">
        <f>ROUND(G31*H31,0)</f>
        <v>357884</v>
      </c>
      <c r="J31" s="111"/>
      <c r="K31" s="105">
        <f>M31*G31</f>
        <v>4960.7607694062308</v>
      </c>
      <c r="L31" s="135">
        <f>L32</f>
        <v>1.3861351486302591E-2</v>
      </c>
      <c r="M31" s="106">
        <f t="shared" si="4"/>
        <v>6.2133621526577225E-3</v>
      </c>
      <c r="N31" s="94"/>
    </row>
    <row r="32" spans="1:14">
      <c r="A32" s="85">
        <f>A31+1</f>
        <v>15</v>
      </c>
      <c r="B32" s="115" t="s">
        <v>96</v>
      </c>
      <c r="D32" s="103"/>
      <c r="E32" s="113"/>
      <c r="F32" s="113"/>
      <c r="G32" s="137">
        <f>SUM(G25:G31)</f>
        <v>6804861</v>
      </c>
      <c r="H32" s="138"/>
      <c r="I32" s="137">
        <f>SUM(I25:I31)</f>
        <v>3861022</v>
      </c>
      <c r="J32" s="111"/>
      <c r="K32" s="137">
        <f>'Exhibit 1.2'!G10</f>
        <v>53518.983038347003</v>
      </c>
      <c r="L32" s="130">
        <f>K32/I32</f>
        <v>1.3861351486302591E-2</v>
      </c>
      <c r="M32" s="137"/>
      <c r="N32" s="94"/>
    </row>
    <row r="33" spans="1:14">
      <c r="B33" s="115"/>
      <c r="D33" s="103"/>
      <c r="E33" s="113"/>
      <c r="F33" s="113"/>
      <c r="G33" s="139"/>
      <c r="H33" s="140"/>
      <c r="I33" s="139"/>
      <c r="J33" s="111"/>
      <c r="K33" s="139"/>
      <c r="L33" s="131"/>
      <c r="M33" s="139"/>
      <c r="N33" s="94"/>
    </row>
    <row r="34" spans="1:14" ht="13.5" thickBot="1">
      <c r="B34" s="125"/>
      <c r="C34" s="125"/>
      <c r="D34" s="125"/>
      <c r="E34" s="126"/>
      <c r="F34" s="95"/>
      <c r="G34" s="127"/>
      <c r="H34" s="125"/>
      <c r="I34" s="127"/>
      <c r="J34" s="128"/>
      <c r="K34" s="127"/>
      <c r="L34" s="125"/>
      <c r="M34" s="127"/>
      <c r="N34" s="94"/>
    </row>
    <row r="35" spans="1:14">
      <c r="B35" s="94"/>
      <c r="C35" s="94"/>
      <c r="D35" s="94"/>
      <c r="E35" s="95"/>
      <c r="F35" s="95"/>
      <c r="G35" s="128"/>
      <c r="H35" s="94"/>
      <c r="I35" s="128"/>
      <c r="J35" s="128"/>
      <c r="K35" s="134" t="s">
        <v>83</v>
      </c>
      <c r="L35" s="94"/>
      <c r="M35" s="134" t="s">
        <v>83</v>
      </c>
      <c r="N35" s="94"/>
    </row>
    <row r="36" spans="1:14">
      <c r="B36" s="93" t="s">
        <v>105</v>
      </c>
      <c r="C36" s="94"/>
      <c r="D36" s="94"/>
      <c r="E36" s="96"/>
      <c r="F36" s="96"/>
      <c r="G36" s="223" t="s">
        <v>82</v>
      </c>
      <c r="H36" s="223"/>
      <c r="I36" s="223"/>
      <c r="J36" s="94"/>
      <c r="K36" s="134" t="s">
        <v>84</v>
      </c>
      <c r="L36" s="96" t="s">
        <v>99</v>
      </c>
      <c r="M36" s="134" t="s">
        <v>84</v>
      </c>
      <c r="N36" s="86"/>
    </row>
    <row r="37" spans="1:14" ht="13.5" thickBot="1">
      <c r="B37" s="97" t="s">
        <v>86</v>
      </c>
      <c r="C37" s="98"/>
      <c r="D37" s="98"/>
      <c r="E37" s="99" t="s">
        <v>87</v>
      </c>
      <c r="F37" s="100"/>
      <c r="G37" s="101" t="s">
        <v>87</v>
      </c>
      <c r="H37" s="101" t="s">
        <v>88</v>
      </c>
      <c r="I37" s="102" t="s">
        <v>89</v>
      </c>
      <c r="J37" s="94"/>
      <c r="K37" s="101" t="s">
        <v>90</v>
      </c>
      <c r="L37" s="101" t="s">
        <v>91</v>
      </c>
      <c r="M37" s="101" t="s">
        <v>44</v>
      </c>
      <c r="N37" s="94"/>
    </row>
    <row r="38" spans="1:14">
      <c r="A38" s="85">
        <f>A32+1</f>
        <v>16</v>
      </c>
      <c r="B38" s="103"/>
      <c r="C38" s="103" t="s">
        <v>92</v>
      </c>
      <c r="D38" s="103" t="s">
        <v>93</v>
      </c>
      <c r="E38" s="141">
        <v>2000</v>
      </c>
      <c r="F38" s="142"/>
      <c r="G38" s="105">
        <v>1029474</v>
      </c>
      <c r="H38" s="106">
        <v>0.23780999999999999</v>
      </c>
      <c r="I38" s="105">
        <f>ROUND(G38*H38,0)</f>
        <v>244819</v>
      </c>
      <c r="J38" s="111"/>
      <c r="K38" s="105">
        <f>M38*G38</f>
        <v>3741.5901624021444</v>
      </c>
      <c r="L38" s="109">
        <f>L41</f>
        <v>1.5283074121319894E-2</v>
      </c>
      <c r="M38" s="106">
        <f t="shared" ref="M38:M40" si="5">L38*H38</f>
        <v>3.634467856791084E-3</v>
      </c>
      <c r="N38" s="94"/>
    </row>
    <row r="39" spans="1:14">
      <c r="A39" s="85">
        <f>A38+1</f>
        <v>17</v>
      </c>
      <c r="B39" s="112"/>
      <c r="C39" s="103" t="s">
        <v>94</v>
      </c>
      <c r="D39" s="103" t="s">
        <v>95</v>
      </c>
      <c r="E39" s="141">
        <v>18000</v>
      </c>
      <c r="F39" s="142"/>
      <c r="G39" s="105">
        <v>901422</v>
      </c>
      <c r="H39" s="106">
        <v>0.21584</v>
      </c>
      <c r="I39" s="105">
        <f>ROUND(G39*H39,0)</f>
        <v>194563</v>
      </c>
      <c r="J39" s="111"/>
      <c r="K39" s="105">
        <f>M39*G39</f>
        <v>2973.5195960886049</v>
      </c>
      <c r="L39" s="109">
        <f>L41</f>
        <v>1.5283074121319894E-2</v>
      </c>
      <c r="M39" s="106">
        <f t="shared" si="5"/>
        <v>3.298698718345686E-3</v>
      </c>
      <c r="N39" s="94"/>
    </row>
    <row r="40" spans="1:14">
      <c r="A40" s="85">
        <f>A39+1</f>
        <v>18</v>
      </c>
      <c r="B40" s="112"/>
      <c r="C40" s="103" t="s">
        <v>103</v>
      </c>
      <c r="D40" s="103" t="s">
        <v>101</v>
      </c>
      <c r="E40" s="141">
        <v>20000</v>
      </c>
      <c r="F40" s="142"/>
      <c r="G40" s="105">
        <v>19577</v>
      </c>
      <c r="H40" s="106">
        <v>0.20127999999999999</v>
      </c>
      <c r="I40" s="105">
        <f>ROUND(G40*H40,0)</f>
        <v>3940</v>
      </c>
      <c r="J40" s="111"/>
      <c r="K40" s="105">
        <f>M40*G40</f>
        <v>60.222320244469451</v>
      </c>
      <c r="L40" s="109">
        <f>L41</f>
        <v>1.5283074121319894E-2</v>
      </c>
      <c r="M40" s="106">
        <f t="shared" si="5"/>
        <v>3.076177159139268E-3</v>
      </c>
      <c r="N40" s="94"/>
    </row>
    <row r="41" spans="1:14">
      <c r="A41" s="85">
        <f>A40+1</f>
        <v>19</v>
      </c>
      <c r="B41" s="115" t="s">
        <v>96</v>
      </c>
      <c r="D41" s="103"/>
      <c r="E41" s="113"/>
      <c r="F41" s="113"/>
      <c r="G41" s="137">
        <f>SUM(G38:G40)</f>
        <v>1950473</v>
      </c>
      <c r="H41" s="138"/>
      <c r="I41" s="137">
        <f>SUM(I38:I40)</f>
        <v>443322</v>
      </c>
      <c r="J41" s="111"/>
      <c r="K41" s="137">
        <f>'Exhibit 1.2'!G12</f>
        <v>6775.3229856117778</v>
      </c>
      <c r="L41" s="130">
        <f>K41/I41</f>
        <v>1.5283074121319894E-2</v>
      </c>
      <c r="M41" s="137"/>
      <c r="N41" s="94"/>
    </row>
    <row r="42" spans="1:14">
      <c r="B42" s="115"/>
      <c r="D42" s="103"/>
      <c r="E42" s="113"/>
      <c r="F42" s="113"/>
      <c r="G42" s="139"/>
      <c r="H42" s="140"/>
      <c r="I42" s="139"/>
      <c r="J42" s="111"/>
      <c r="K42" s="139"/>
      <c r="L42" s="131"/>
      <c r="M42" s="139"/>
      <c r="N42" s="94"/>
    </row>
    <row r="43" spans="1:14" ht="13.5" thickBot="1">
      <c r="B43" s="143"/>
      <c r="C43" s="144"/>
      <c r="D43" s="144"/>
      <c r="E43" s="145"/>
      <c r="F43" s="121"/>
      <c r="G43" s="146"/>
      <c r="H43" s="147"/>
      <c r="I43" s="127"/>
      <c r="J43" s="111"/>
      <c r="K43" s="146"/>
      <c r="L43" s="147"/>
      <c r="M43" s="127"/>
      <c r="N43" s="94"/>
    </row>
    <row r="44" spans="1:14">
      <c r="B44" s="152"/>
      <c r="C44" s="120"/>
      <c r="D44" s="120"/>
      <c r="E44" s="121"/>
      <c r="F44" s="121"/>
      <c r="G44" s="177"/>
      <c r="H44" s="178"/>
      <c r="I44" s="128"/>
      <c r="J44" s="111"/>
      <c r="K44" s="134" t="s">
        <v>83</v>
      </c>
      <c r="L44" s="178"/>
      <c r="M44" s="134" t="s">
        <v>83</v>
      </c>
      <c r="N44" s="94"/>
    </row>
    <row r="45" spans="1:14">
      <c r="B45" s="93" t="s">
        <v>106</v>
      </c>
      <c r="C45" s="94"/>
      <c r="D45" s="94"/>
      <c r="E45" s="96"/>
      <c r="F45" s="96"/>
      <c r="G45" s="223" t="s">
        <v>82</v>
      </c>
      <c r="H45" s="223"/>
      <c r="I45" s="223"/>
      <c r="J45" s="94"/>
      <c r="K45" s="134" t="s">
        <v>84</v>
      </c>
      <c r="L45" s="96" t="s">
        <v>85</v>
      </c>
      <c r="M45" s="134" t="s">
        <v>84</v>
      </c>
      <c r="N45" s="86"/>
    </row>
    <row r="46" spans="1:14" ht="13.5" thickBot="1">
      <c r="B46" s="97" t="s">
        <v>86</v>
      </c>
      <c r="C46" s="98"/>
      <c r="D46" s="98"/>
      <c r="E46" s="99" t="s">
        <v>87</v>
      </c>
      <c r="F46" s="100"/>
      <c r="G46" s="101" t="s">
        <v>87</v>
      </c>
      <c r="H46" s="101" t="s">
        <v>88</v>
      </c>
      <c r="I46" s="102" t="s">
        <v>89</v>
      </c>
      <c r="J46" s="94"/>
      <c r="K46" s="101" t="s">
        <v>90</v>
      </c>
      <c r="L46" s="101" t="s">
        <v>91</v>
      </c>
      <c r="M46" s="101" t="s">
        <v>44</v>
      </c>
      <c r="N46" s="94"/>
    </row>
    <row r="47" spans="1:14">
      <c r="A47" s="85">
        <f>A41+1</f>
        <v>20</v>
      </c>
      <c r="B47" s="103"/>
      <c r="C47" s="103" t="s">
        <v>92</v>
      </c>
      <c r="D47" s="103" t="s">
        <v>93</v>
      </c>
      <c r="E47" s="113">
        <v>10000</v>
      </c>
      <c r="F47" s="113"/>
      <c r="G47" s="105">
        <v>1856212</v>
      </c>
      <c r="H47" s="106">
        <v>0.20574717042703353</v>
      </c>
      <c r="I47" s="105">
        <f>ROUND(G47*H47,0)</f>
        <v>381910</v>
      </c>
      <c r="J47" s="111"/>
      <c r="K47" s="105">
        <f>M47*G47</f>
        <v>10559.134360449119</v>
      </c>
      <c r="L47" s="109">
        <f>L51</f>
        <v>2.7648200417644896E-2</v>
      </c>
      <c r="M47" s="106">
        <f t="shared" ref="M47:M49" si="6">L47*H47</f>
        <v>5.6885390033299642E-3</v>
      </c>
      <c r="N47" s="94"/>
    </row>
    <row r="48" spans="1:14">
      <c r="A48" s="85">
        <f>A47+1</f>
        <v>21</v>
      </c>
      <c r="B48" s="112"/>
      <c r="C48" s="103" t="s">
        <v>94</v>
      </c>
      <c r="D48" s="103" t="s">
        <v>95</v>
      </c>
      <c r="E48" s="113">
        <v>112500</v>
      </c>
      <c r="F48" s="113"/>
      <c r="G48" s="105">
        <v>5783142</v>
      </c>
      <c r="H48" s="106">
        <v>0.19081627224392891</v>
      </c>
      <c r="I48" s="105">
        <f>ROUND(G48*H48,0)</f>
        <v>1103518</v>
      </c>
      <c r="J48" s="111"/>
      <c r="K48" s="105">
        <f>M48*G48</f>
        <v>30510.275722121889</v>
      </c>
      <c r="L48" s="109">
        <f>L51</f>
        <v>2.7648200417644896E-2</v>
      </c>
      <c r="M48" s="106">
        <f t="shared" si="6"/>
        <v>5.2757265379480374E-3</v>
      </c>
      <c r="N48" s="94"/>
    </row>
    <row r="49" spans="1:14">
      <c r="A49" s="85">
        <f>A48+1</f>
        <v>22</v>
      </c>
      <c r="B49" s="112"/>
      <c r="C49" s="103" t="s">
        <v>103</v>
      </c>
      <c r="D49" s="103" t="s">
        <v>95</v>
      </c>
      <c r="E49" s="113">
        <v>477500</v>
      </c>
      <c r="F49" s="113"/>
      <c r="G49" s="105">
        <v>5603465</v>
      </c>
      <c r="H49" s="106">
        <v>0.12687725328107394</v>
      </c>
      <c r="I49" s="105">
        <f>ROUND(G49*H49,0)</f>
        <v>710952</v>
      </c>
      <c r="J49" s="111"/>
      <c r="K49" s="105">
        <f>M49*G49</f>
        <v>19656.550241644978</v>
      </c>
      <c r="L49" s="109">
        <f>L51</f>
        <v>2.7648200417644896E-2</v>
      </c>
      <c r="M49" s="106">
        <f t="shared" si="6"/>
        <v>3.5079277271554258E-3</v>
      </c>
      <c r="N49" s="94"/>
    </row>
    <row r="50" spans="1:14">
      <c r="A50" s="85">
        <f>A49+1</f>
        <v>23</v>
      </c>
      <c r="B50" s="112"/>
      <c r="C50" s="103" t="s">
        <v>107</v>
      </c>
      <c r="D50" s="103" t="s">
        <v>101</v>
      </c>
      <c r="E50" s="113">
        <v>600000</v>
      </c>
      <c r="F50" s="113"/>
      <c r="G50" s="105">
        <v>0</v>
      </c>
      <c r="H50" s="106">
        <v>2.8032078985612146E-2</v>
      </c>
      <c r="I50" s="105">
        <f>ROUND(G50*H50,0)</f>
        <v>0</v>
      </c>
      <c r="J50" s="111"/>
      <c r="K50" s="105">
        <f>M50*G50</f>
        <v>0</v>
      </c>
      <c r="L50" s="106"/>
      <c r="M50" s="106"/>
      <c r="N50" s="94"/>
    </row>
    <row r="51" spans="1:14">
      <c r="A51" s="85">
        <f>A50+1</f>
        <v>24</v>
      </c>
      <c r="B51" s="115" t="s">
        <v>96</v>
      </c>
      <c r="D51" s="103"/>
      <c r="E51" s="113"/>
      <c r="F51" s="113"/>
      <c r="G51" s="137">
        <f>SUM(G47:G50)</f>
        <v>13242819</v>
      </c>
      <c r="H51" s="138"/>
      <c r="I51" s="137">
        <f>SUM(I47:I50)</f>
        <v>2196380</v>
      </c>
      <c r="J51" s="111"/>
      <c r="K51" s="137">
        <f>'Exhibit 1.2'!G15</f>
        <v>60725.954433306899</v>
      </c>
      <c r="L51" s="130">
        <f>K51/I51</f>
        <v>2.7648200417644896E-2</v>
      </c>
      <c r="M51" s="137"/>
      <c r="N51" s="94"/>
    </row>
    <row r="52" spans="1:14">
      <c r="B52" s="115"/>
      <c r="D52" s="103"/>
      <c r="E52" s="113"/>
      <c r="F52" s="113"/>
      <c r="G52" s="139"/>
      <c r="H52" s="140"/>
      <c r="I52" s="139"/>
      <c r="J52" s="111"/>
      <c r="K52" s="139"/>
      <c r="L52" s="131"/>
      <c r="M52" s="139"/>
      <c r="N52" s="94"/>
    </row>
    <row r="53" spans="1:14" ht="13.5" thickBot="1">
      <c r="B53" s="143"/>
      <c r="C53" s="144"/>
      <c r="D53" s="144"/>
      <c r="E53" s="145"/>
      <c r="F53" s="148"/>
      <c r="G53" s="146"/>
      <c r="H53" s="147"/>
      <c r="I53" s="127"/>
      <c r="J53" s="111"/>
      <c r="K53" s="146"/>
      <c r="L53" s="147"/>
      <c r="M53" s="127"/>
      <c r="N53" s="94"/>
    </row>
    <row r="54" spans="1:14">
      <c r="B54" s="152"/>
      <c r="C54" s="120"/>
      <c r="D54" s="120"/>
      <c r="E54" s="121"/>
      <c r="F54" s="148"/>
      <c r="G54" s="177"/>
      <c r="H54" s="178"/>
      <c r="I54" s="128"/>
      <c r="J54" s="111"/>
      <c r="K54" s="134" t="s">
        <v>83</v>
      </c>
      <c r="L54" s="178"/>
      <c r="M54" s="134" t="s">
        <v>83</v>
      </c>
      <c r="N54" s="94"/>
    </row>
    <row r="55" spans="1:14">
      <c r="B55" s="93" t="s">
        <v>108</v>
      </c>
      <c r="C55" s="94"/>
      <c r="D55" s="94"/>
      <c r="E55" s="96"/>
      <c r="F55" s="148"/>
      <c r="G55" s="223" t="s">
        <v>82</v>
      </c>
      <c r="H55" s="223"/>
      <c r="I55" s="223"/>
      <c r="J55" s="111"/>
      <c r="K55" s="134" t="s">
        <v>84</v>
      </c>
      <c r="L55" s="96" t="s">
        <v>85</v>
      </c>
      <c r="M55" s="134" t="s">
        <v>84</v>
      </c>
      <c r="N55" s="94"/>
    </row>
    <row r="56" spans="1:14" ht="13.5" thickBot="1">
      <c r="B56" s="97" t="s">
        <v>86</v>
      </c>
      <c r="C56" s="98"/>
      <c r="D56" s="98"/>
      <c r="E56" s="99" t="s">
        <v>87</v>
      </c>
      <c r="F56" s="148"/>
      <c r="G56" s="101" t="s">
        <v>87</v>
      </c>
      <c r="H56" s="101" t="s">
        <v>88</v>
      </c>
      <c r="I56" s="102" t="s">
        <v>89</v>
      </c>
      <c r="J56" s="111"/>
      <c r="K56" s="101" t="s">
        <v>90</v>
      </c>
      <c r="L56" s="101" t="s">
        <v>91</v>
      </c>
      <c r="M56" s="101" t="s">
        <v>44</v>
      </c>
      <c r="N56" s="94"/>
    </row>
    <row r="57" spans="1:14">
      <c r="A57" s="85">
        <f>A51+1</f>
        <v>25</v>
      </c>
      <c r="B57" s="103"/>
      <c r="C57" s="103" t="s">
        <v>92</v>
      </c>
      <c r="D57" s="103" t="s">
        <v>93</v>
      </c>
      <c r="E57" s="113">
        <v>20000</v>
      </c>
      <c r="F57" s="148"/>
      <c r="G57" s="105">
        <v>14142553</v>
      </c>
      <c r="H57" s="106">
        <v>0.20175314423938034</v>
      </c>
      <c r="I57" s="105">
        <f>ROUND(G57*H57,0)</f>
        <v>2853305</v>
      </c>
      <c r="J57" s="111"/>
      <c r="K57" s="105">
        <f>M57*G57</f>
        <v>39309.209193322022</v>
      </c>
      <c r="L57" s="149">
        <f>L62</f>
        <v>1.3776731052258604E-2</v>
      </c>
      <c r="M57" s="106">
        <f t="shared" ref="M57:M61" si="7">L57*H57</f>
        <v>2.7794988071334803E-3</v>
      </c>
      <c r="N57" s="94"/>
    </row>
    <row r="58" spans="1:14">
      <c r="A58" s="85">
        <f>A57+1</f>
        <v>26</v>
      </c>
      <c r="B58" s="112"/>
      <c r="C58" s="103" t="s">
        <v>94</v>
      </c>
      <c r="D58" s="103" t="s">
        <v>95</v>
      </c>
      <c r="E58" s="113">
        <v>80000</v>
      </c>
      <c r="F58" s="148"/>
      <c r="G58" s="105">
        <v>9808892</v>
      </c>
      <c r="H58" s="106">
        <v>0.15131485817953524</v>
      </c>
      <c r="I58" s="105">
        <f>ROUND(G58*H58,0)</f>
        <v>1484231</v>
      </c>
      <c r="J58" s="111"/>
      <c r="K58" s="105">
        <f t="shared" ref="K58:K60" si="8">M58*G58</f>
        <v>20447.85270997585</v>
      </c>
      <c r="L58" s="149">
        <f>L62</f>
        <v>1.3776731052258604E-2</v>
      </c>
      <c r="M58" s="106">
        <f t="shared" si="7"/>
        <v>2.0846241053501099E-3</v>
      </c>
      <c r="N58" s="94"/>
    </row>
    <row r="59" spans="1:14">
      <c r="A59" s="85">
        <f>A58+1</f>
        <v>27</v>
      </c>
      <c r="B59" s="112"/>
      <c r="C59" s="103" t="s">
        <v>103</v>
      </c>
      <c r="D59" s="103" t="s">
        <v>95</v>
      </c>
      <c r="E59" s="113">
        <v>400000</v>
      </c>
      <c r="F59" s="148"/>
      <c r="G59" s="105">
        <v>5938402</v>
      </c>
      <c r="H59" s="106">
        <v>0.1210518865436282</v>
      </c>
      <c r="I59" s="105">
        <f>ROUND(G59*H59,0)</f>
        <v>718855</v>
      </c>
      <c r="J59" s="111"/>
      <c r="K59" s="105">
        <f t="shared" si="8"/>
        <v>9903.4687651674431</v>
      </c>
      <c r="L59" s="149">
        <f>L62</f>
        <v>1.3776731052258604E-2</v>
      </c>
      <c r="M59" s="106">
        <f t="shared" si="7"/>
        <v>1.6676992842800881E-3</v>
      </c>
      <c r="N59" s="94"/>
    </row>
    <row r="60" spans="1:14">
      <c r="A60" s="85">
        <f>A59+1</f>
        <v>28</v>
      </c>
      <c r="B60" s="112"/>
      <c r="C60" s="103" t="s">
        <v>107</v>
      </c>
      <c r="D60" s="103" t="s">
        <v>101</v>
      </c>
      <c r="E60" s="113">
        <v>500000</v>
      </c>
      <c r="F60" s="148"/>
      <c r="G60" s="139">
        <v>59057</v>
      </c>
      <c r="H60" s="150">
        <v>4.8424801821949567E-2</v>
      </c>
      <c r="I60" s="139">
        <f>ROUND(G60*H60,0)</f>
        <v>2860</v>
      </c>
      <c r="J60" s="111"/>
      <c r="K60" s="139">
        <f t="shared" si="8"/>
        <v>39.399019508480094</v>
      </c>
      <c r="L60" s="149">
        <f>L62</f>
        <v>1.3776731052258604E-2</v>
      </c>
      <c r="M60" s="150">
        <f t="shared" si="7"/>
        <v>6.6713547095992168E-4</v>
      </c>
      <c r="N60" s="94"/>
    </row>
    <row r="61" spans="1:14">
      <c r="A61" s="85">
        <f>A60+1</f>
        <v>29</v>
      </c>
      <c r="B61" s="151" t="s">
        <v>109</v>
      </c>
      <c r="C61" s="114"/>
      <c r="D61" s="152"/>
      <c r="E61" s="148"/>
      <c r="F61" s="148"/>
      <c r="G61" s="153">
        <v>42694</v>
      </c>
      <c r="H61" s="154">
        <v>19.010000000000002</v>
      </c>
      <c r="I61" s="153">
        <f>G61*H61</f>
        <v>811612.94000000006</v>
      </c>
      <c r="J61" s="111"/>
      <c r="K61" s="153">
        <f>M61*G61</f>
        <v>11181.373192912899</v>
      </c>
      <c r="L61" s="155">
        <f>L62</f>
        <v>1.3776731052258604E-2</v>
      </c>
      <c r="M61" s="156">
        <f t="shared" si="7"/>
        <v>0.26189565730343606</v>
      </c>
      <c r="N61" s="94"/>
    </row>
    <row r="62" spans="1:14">
      <c r="A62" s="85">
        <f>A61+1</f>
        <v>30</v>
      </c>
      <c r="B62" s="151" t="s">
        <v>110</v>
      </c>
      <c r="C62" s="114"/>
      <c r="D62" s="152"/>
      <c r="E62" s="148"/>
      <c r="F62" s="148"/>
      <c r="G62" s="139"/>
      <c r="H62" s="150"/>
      <c r="I62" s="139">
        <f>SUM(I57:I61)</f>
        <v>5870863.9400000004</v>
      </c>
      <c r="J62" s="111"/>
      <c r="K62" s="139">
        <f>'Exhibit 1.2'!G13</f>
        <v>80881.313545783298</v>
      </c>
      <c r="L62" s="131">
        <f>K62/I62</f>
        <v>1.3776731052258604E-2</v>
      </c>
      <c r="M62" s="157"/>
      <c r="N62" s="94"/>
    </row>
    <row r="63" spans="1:14">
      <c r="B63" s="151"/>
      <c r="C63" s="114"/>
      <c r="D63" s="152"/>
      <c r="E63" s="148"/>
      <c r="F63" s="148"/>
      <c r="G63" s="139"/>
      <c r="H63" s="150"/>
      <c r="I63" s="139"/>
      <c r="J63" s="111"/>
      <c r="K63" s="139"/>
      <c r="L63" s="131"/>
      <c r="M63" s="157"/>
      <c r="N63" s="94"/>
    </row>
    <row r="64" spans="1:14" ht="13.5" thickBot="1">
      <c r="B64" s="143"/>
      <c r="C64" s="158"/>
      <c r="D64" s="143"/>
      <c r="E64" s="159"/>
      <c r="F64" s="148"/>
      <c r="G64" s="160"/>
      <c r="H64" s="161"/>
      <c r="I64" s="127"/>
      <c r="J64" s="94"/>
      <c r="K64" s="127"/>
      <c r="L64" s="161"/>
      <c r="M64" s="127"/>
      <c r="N64" s="94"/>
    </row>
    <row r="65" spans="1:14">
      <c r="B65" s="152"/>
      <c r="C65" s="114"/>
      <c r="D65" s="152"/>
      <c r="E65" s="148"/>
      <c r="F65" s="148"/>
      <c r="G65" s="139"/>
      <c r="H65" s="157"/>
      <c r="I65" s="128"/>
      <c r="J65" s="94"/>
      <c r="K65" s="134" t="s">
        <v>83</v>
      </c>
      <c r="L65" s="157"/>
      <c r="M65" s="134" t="s">
        <v>83</v>
      </c>
      <c r="N65" s="94"/>
    </row>
    <row r="66" spans="1:14">
      <c r="B66" s="93" t="s">
        <v>111</v>
      </c>
      <c r="C66" s="94"/>
      <c r="D66" s="94"/>
      <c r="E66" s="96"/>
      <c r="F66" s="96"/>
      <c r="G66" s="223" t="s">
        <v>82</v>
      </c>
      <c r="H66" s="223"/>
      <c r="I66" s="223"/>
      <c r="J66" s="94"/>
      <c r="K66" s="134" t="s">
        <v>84</v>
      </c>
      <c r="L66" s="96" t="s">
        <v>99</v>
      </c>
      <c r="M66" s="134" t="s">
        <v>84</v>
      </c>
      <c r="N66" s="94"/>
    </row>
    <row r="67" spans="1:14" ht="13.5" thickBot="1">
      <c r="B67" s="97" t="s">
        <v>86</v>
      </c>
      <c r="C67" s="98"/>
      <c r="D67" s="98"/>
      <c r="E67" s="99" t="s">
        <v>87</v>
      </c>
      <c r="F67" s="100"/>
      <c r="G67" s="99" t="s">
        <v>87</v>
      </c>
      <c r="H67" s="99" t="s">
        <v>88</v>
      </c>
      <c r="I67" s="99" t="s">
        <v>89</v>
      </c>
      <c r="J67" s="94"/>
      <c r="K67" s="101" t="s">
        <v>90</v>
      </c>
      <c r="L67" s="101" t="s">
        <v>91</v>
      </c>
      <c r="M67" s="101" t="s">
        <v>44</v>
      </c>
      <c r="N67" s="94"/>
    </row>
    <row r="68" spans="1:14">
      <c r="A68" s="85">
        <f>A62+1</f>
        <v>31</v>
      </c>
      <c r="B68" s="129" t="s">
        <v>100</v>
      </c>
      <c r="C68" s="103"/>
      <c r="D68" s="103" t="s">
        <v>101</v>
      </c>
      <c r="E68" s="113">
        <v>0</v>
      </c>
      <c r="F68" s="113"/>
      <c r="G68" s="162">
        <v>23897</v>
      </c>
      <c r="H68" s="163">
        <v>0.65141441347217444</v>
      </c>
      <c r="I68" s="162">
        <f>G68*H68</f>
        <v>15566.850238744553</v>
      </c>
      <c r="J68" s="111"/>
      <c r="K68" s="105">
        <f>'Exhibit 1.2'!G14</f>
        <v>243.05970845961446</v>
      </c>
      <c r="L68" s="109">
        <f>K68/I68</f>
        <v>1.5613929904372031E-2</v>
      </c>
      <c r="M68" s="106">
        <f t="shared" ref="M68" si="9">L68*H68</f>
        <v>1.017113899065215E-2</v>
      </c>
      <c r="N68" s="94"/>
    </row>
    <row r="69" spans="1:14">
      <c r="A69" s="85">
        <f>A68+1</f>
        <v>32</v>
      </c>
      <c r="B69" s="115" t="s">
        <v>96</v>
      </c>
      <c r="D69" s="103"/>
      <c r="E69" s="113"/>
      <c r="F69" s="113"/>
      <c r="G69" s="142">
        <f>SUM(G68)</f>
        <v>23897</v>
      </c>
      <c r="H69" s="164"/>
      <c r="I69" s="142">
        <f>SUM(I68)</f>
        <v>15566.850238744553</v>
      </c>
      <c r="J69" s="111"/>
      <c r="K69" s="139"/>
      <c r="L69" s="140"/>
      <c r="M69" s="139"/>
      <c r="N69" s="94"/>
    </row>
    <row r="70" spans="1:14">
      <c r="B70" s="152"/>
      <c r="C70" s="120"/>
      <c r="D70" s="120"/>
      <c r="E70" s="121"/>
      <c r="F70" s="121"/>
      <c r="G70" s="122"/>
      <c r="H70" s="123"/>
      <c r="I70" s="124"/>
      <c r="J70" s="111"/>
      <c r="K70" s="122"/>
      <c r="L70" s="123"/>
      <c r="M70" s="124"/>
      <c r="N70" s="94"/>
    </row>
    <row r="71" spans="1:14" ht="13.5" thickBot="1">
      <c r="A71" s="85">
        <f>A69+1</f>
        <v>33</v>
      </c>
      <c r="I71" s="89" t="s">
        <v>5</v>
      </c>
      <c r="K71" s="165">
        <f>SUM(K68,K62,K51,K41,K32,K19,K12)</f>
        <v>3123622.84921066</v>
      </c>
    </row>
    <row r="72" spans="1:14" ht="13.5" thickTop="1"/>
  </sheetData>
  <mergeCells count="8">
    <mergeCell ref="G55:I55"/>
    <mergeCell ref="G66:I66"/>
    <mergeCell ref="B1:N1"/>
    <mergeCell ref="G4:I4"/>
    <mergeCell ref="G17:I17"/>
    <mergeCell ref="G23:I23"/>
    <mergeCell ref="G36:I36"/>
    <mergeCell ref="G45:I45"/>
  </mergeCells>
  <printOptions horizontalCentered="1"/>
  <pageMargins left="0.7" right="0.7" top="0.75" bottom="0.75" header="0.3" footer="0.3"/>
  <pageSetup scale="72" orientation="portrait" r:id="rId1"/>
  <headerFooter scaleWithDoc="0">
    <oddHeader>&amp;R&amp;"Arial,Regular"Questar Gas Company
Docket 10-057-20
Exhibit 1.3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6"/>
  <sheetViews>
    <sheetView tabSelected="1" view="pageBreakPreview" topLeftCell="B3" zoomScaleNormal="100" zoomScaleSheetLayoutView="100" workbookViewId="0">
      <selection activeCell="G9" sqref="G9"/>
    </sheetView>
  </sheetViews>
  <sheetFormatPr defaultColWidth="8.42578125" defaultRowHeight="12.75"/>
  <cols>
    <col min="1" max="1" width="5" style="40" customWidth="1"/>
    <col min="2" max="2" width="8.7109375" style="40" bestFit="1" customWidth="1"/>
    <col min="3" max="3" width="9" style="84" customWidth="1"/>
    <col min="4" max="4" width="10.42578125" style="40" customWidth="1"/>
    <col min="5" max="5" width="14.140625" style="40" customWidth="1"/>
    <col min="6" max="6" width="3.5703125" style="40" customWidth="1"/>
    <col min="7" max="7" width="12.7109375" style="40" customWidth="1"/>
    <col min="8" max="8" width="2.85546875" style="40" customWidth="1"/>
    <col min="9" max="9" width="12.7109375" style="40" customWidth="1"/>
    <col min="10" max="10" width="2.85546875" style="40" customWidth="1"/>
    <col min="11" max="11" width="10" style="40" customWidth="1"/>
    <col min="12" max="12" width="7.5703125" style="40" customWidth="1"/>
    <col min="13" max="16384" width="8.42578125" style="40"/>
  </cols>
  <sheetData>
    <row r="1" spans="1:19" ht="29.25" customHeight="1">
      <c r="A1" s="37"/>
      <c r="B1" s="225" t="s">
        <v>35</v>
      </c>
      <c r="C1" s="226"/>
      <c r="D1" s="226"/>
      <c r="E1" s="226"/>
      <c r="F1" s="226"/>
      <c r="G1" s="226"/>
      <c r="H1" s="226"/>
      <c r="I1" s="226"/>
      <c r="J1" s="41"/>
      <c r="K1" s="37"/>
      <c r="L1" s="37"/>
      <c r="M1" s="37"/>
      <c r="N1" s="37"/>
      <c r="O1" s="37"/>
      <c r="P1" s="37"/>
      <c r="Q1" s="37"/>
      <c r="R1" s="37"/>
      <c r="S1" s="37"/>
    </row>
    <row r="2" spans="1:19">
      <c r="A2" s="37"/>
      <c r="B2" s="225" t="s">
        <v>36</v>
      </c>
      <c r="C2" s="226"/>
      <c r="D2" s="226"/>
      <c r="E2" s="226"/>
      <c r="F2" s="226"/>
      <c r="G2" s="226"/>
      <c r="H2" s="226"/>
      <c r="I2" s="226"/>
      <c r="J2" s="41"/>
      <c r="K2" s="37"/>
      <c r="L2" s="37"/>
      <c r="M2" s="37"/>
      <c r="N2" s="37"/>
      <c r="O2" s="37"/>
      <c r="P2" s="37"/>
      <c r="Q2" s="37"/>
      <c r="R2" s="37"/>
      <c r="S2" s="37"/>
    </row>
    <row r="3" spans="1:19">
      <c r="A3" s="37"/>
      <c r="B3" s="37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>
      <c r="A4" s="37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>
      <c r="A5" s="37"/>
      <c r="B5" s="42" t="s">
        <v>24</v>
      </c>
      <c r="C5" s="42" t="s">
        <v>37</v>
      </c>
      <c r="D5" s="43" t="s">
        <v>38</v>
      </c>
      <c r="E5" s="227" t="s">
        <v>39</v>
      </c>
      <c r="F5" s="227"/>
      <c r="G5" s="227" t="s">
        <v>40</v>
      </c>
      <c r="H5" s="227"/>
      <c r="I5" s="227" t="s">
        <v>41</v>
      </c>
      <c r="J5" s="227"/>
      <c r="K5" s="37"/>
      <c r="L5" s="37"/>
      <c r="M5" s="37"/>
      <c r="N5" s="37"/>
      <c r="O5" s="37"/>
      <c r="P5" s="37"/>
      <c r="Q5" s="37"/>
      <c r="R5" s="37"/>
      <c r="S5" s="37"/>
    </row>
    <row r="6" spans="1:19" ht="19.5" customHeight="1">
      <c r="A6" s="37"/>
      <c r="B6" s="44"/>
      <c r="C6" s="41"/>
      <c r="D6" s="44"/>
      <c r="E6" s="225" t="s">
        <v>42</v>
      </c>
      <c r="F6" s="226"/>
      <c r="G6" s="225" t="s">
        <v>43</v>
      </c>
      <c r="H6" s="226"/>
      <c r="I6" s="44"/>
      <c r="J6" s="44"/>
      <c r="K6" s="37"/>
      <c r="L6" s="37"/>
      <c r="M6" s="37"/>
      <c r="N6" s="37"/>
      <c r="O6" s="37"/>
      <c r="P6" s="37"/>
      <c r="Q6" s="37"/>
      <c r="R6" s="37"/>
      <c r="S6" s="37"/>
    </row>
    <row r="7" spans="1:19" s="49" customFormat="1">
      <c r="A7" s="45"/>
      <c r="B7" s="46" t="s">
        <v>44</v>
      </c>
      <c r="C7" s="46"/>
      <c r="D7" s="47" t="s">
        <v>45</v>
      </c>
      <c r="E7" s="228" t="s">
        <v>46</v>
      </c>
      <c r="F7" s="229"/>
      <c r="G7" s="230" t="s">
        <v>47</v>
      </c>
      <c r="H7" s="231"/>
      <c r="I7" s="48"/>
      <c r="J7" s="48"/>
      <c r="K7" s="45"/>
      <c r="L7" s="45"/>
      <c r="M7" s="45"/>
      <c r="N7" s="45"/>
      <c r="O7" s="45"/>
      <c r="P7" s="45"/>
      <c r="Q7" s="45"/>
      <c r="R7" s="45"/>
      <c r="S7" s="45"/>
    </row>
    <row r="8" spans="1:19" s="54" customFormat="1" ht="15.75" customHeight="1" thickBot="1">
      <c r="A8" s="50"/>
      <c r="B8" s="51" t="s">
        <v>48</v>
      </c>
      <c r="C8" s="51" t="s">
        <v>49</v>
      </c>
      <c r="D8" s="52" t="s">
        <v>50</v>
      </c>
      <c r="E8" s="232" t="str">
        <f>A39</f>
        <v>08/01/2010</v>
      </c>
      <c r="F8" s="232"/>
      <c r="G8" s="233" t="s">
        <v>51</v>
      </c>
      <c r="H8" s="234"/>
      <c r="I8" s="53" t="s">
        <v>52</v>
      </c>
      <c r="J8" s="51"/>
      <c r="K8" s="50"/>
      <c r="L8" s="50"/>
      <c r="M8" s="50"/>
      <c r="N8" s="50"/>
      <c r="O8" s="50"/>
      <c r="P8" s="50"/>
      <c r="Q8" s="50"/>
      <c r="R8" s="50"/>
      <c r="S8" s="50"/>
    </row>
    <row r="9" spans="1:19" ht="8.25" customHeight="1">
      <c r="A9" s="37"/>
      <c r="B9" s="37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A10" s="38">
        <v>1</v>
      </c>
      <c r="B10" s="38" t="s">
        <v>53</v>
      </c>
      <c r="C10" s="38" t="s">
        <v>54</v>
      </c>
      <c r="D10" s="55">
        <v>14.9</v>
      </c>
      <c r="E10" s="56">
        <f>ROUND((+'Exhibit 1.4'!D10*'Exhibit 1.4'!D$39)+$B$39,2)</f>
        <v>129.06</v>
      </c>
      <c r="F10" s="56"/>
      <c r="G10" s="56">
        <f>ROUND((+'Exhibit 1.4'!D10*'Exhibit 1.4'!D$36)+$B$36,2)</f>
        <v>129.6</v>
      </c>
      <c r="H10" s="56"/>
      <c r="I10" s="56">
        <f>G10-E10</f>
        <v>0.53999999999999204</v>
      </c>
      <c r="J10" s="56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A11" s="38">
        <f t="shared" ref="A11:A21" si="0">A10+1</f>
        <v>2</v>
      </c>
      <c r="B11" s="37"/>
      <c r="C11" s="38" t="s">
        <v>55</v>
      </c>
      <c r="D11" s="55">
        <v>12.5</v>
      </c>
      <c r="E11" s="57">
        <f>ROUND((+'Exhibit 1.4'!D11*'Exhibit 1.4'!D$39)+$B$39,2)</f>
        <v>109.08</v>
      </c>
      <c r="F11" s="57"/>
      <c r="G11" s="57">
        <f>ROUND((+'Exhibit 1.4'!D11*'Exhibit 1.4'!D$36)+$B$36,2)</f>
        <v>109.53</v>
      </c>
      <c r="H11" s="57"/>
      <c r="I11" s="57">
        <f t="shared" ref="I11:I21" si="1">G11-E11</f>
        <v>0.45000000000000284</v>
      </c>
      <c r="J11" s="5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A12" s="38">
        <f t="shared" si="0"/>
        <v>3</v>
      </c>
      <c r="B12" s="37"/>
      <c r="C12" s="38" t="s">
        <v>56</v>
      </c>
      <c r="D12" s="55">
        <v>10.1</v>
      </c>
      <c r="E12" s="57">
        <f>ROUND((+'Exhibit 1.4'!D12*'Exhibit 1.4'!D$39)+$B$39,2)</f>
        <v>89.09</v>
      </c>
      <c r="F12" s="57"/>
      <c r="G12" s="57">
        <f>ROUND((+'Exhibit 1.4'!D12*'Exhibit 1.4'!D$36)+$B$36,2)</f>
        <v>89.46</v>
      </c>
      <c r="H12" s="57"/>
      <c r="I12" s="57">
        <f t="shared" si="1"/>
        <v>0.36999999999999034</v>
      </c>
      <c r="J12" s="5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A13" s="38">
        <f t="shared" si="0"/>
        <v>4</v>
      </c>
      <c r="B13" s="37"/>
      <c r="C13" s="38" t="s">
        <v>57</v>
      </c>
      <c r="D13" s="55">
        <v>8.3000000000000007</v>
      </c>
      <c r="E13" s="57">
        <f>ROUND((+'Exhibit 1.4'!D13*'Exhibit 1.4'!C$39)+$B$39,2)</f>
        <v>66.2</v>
      </c>
      <c r="F13" s="57"/>
      <c r="G13" s="57">
        <f>ROUND((+'Exhibit 1.4'!D13*'Exhibit 1.4'!C$36)+$B$36,2)</f>
        <v>66.45</v>
      </c>
      <c r="H13" s="57"/>
      <c r="I13" s="57">
        <f t="shared" si="1"/>
        <v>0.25</v>
      </c>
      <c r="J13" s="57"/>
      <c r="K13" s="37"/>
      <c r="L13" s="37"/>
      <c r="M13" s="37"/>
      <c r="N13" s="37"/>
      <c r="O13" s="37"/>
      <c r="P13" s="37"/>
      <c r="Q13" s="37"/>
      <c r="R13" s="37"/>
      <c r="S13" s="37"/>
    </row>
    <row r="14" spans="1:19">
      <c r="A14" s="38">
        <f t="shared" si="0"/>
        <v>5</v>
      </c>
      <c r="B14" s="37"/>
      <c r="C14" s="38" t="s">
        <v>58</v>
      </c>
      <c r="D14" s="55">
        <v>4.4000000000000004</v>
      </c>
      <c r="E14" s="57">
        <f>ROUND((+'Exhibit 1.4'!D14*'Exhibit 1.4'!C$39)+$B$39,2)</f>
        <v>37.44</v>
      </c>
      <c r="F14" s="57"/>
      <c r="G14" s="57">
        <f>ROUND((+'Exhibit 1.4'!D14*'Exhibit 1.4'!C$36)+$B$36,2)</f>
        <v>37.58</v>
      </c>
      <c r="H14" s="57"/>
      <c r="I14" s="57">
        <f t="shared" si="1"/>
        <v>0.14000000000000057</v>
      </c>
      <c r="J14" s="57"/>
      <c r="K14" s="37"/>
      <c r="L14" s="37"/>
      <c r="M14" s="37"/>
      <c r="N14" s="37"/>
      <c r="O14" s="37"/>
      <c r="P14" s="37"/>
      <c r="Q14" s="37"/>
      <c r="R14" s="37"/>
      <c r="S14" s="37"/>
    </row>
    <row r="15" spans="1:19">
      <c r="A15" s="38">
        <f t="shared" si="0"/>
        <v>6</v>
      </c>
      <c r="B15" s="37"/>
      <c r="C15" s="38" t="s">
        <v>59</v>
      </c>
      <c r="D15" s="55">
        <v>3.1</v>
      </c>
      <c r="E15" s="57">
        <f>ROUND((+'Exhibit 1.4'!D15*'Exhibit 1.4'!C$39)+$B$39,2)</f>
        <v>27.86</v>
      </c>
      <c r="F15" s="57"/>
      <c r="G15" s="57">
        <f>ROUND((+'Exhibit 1.4'!D15*'Exhibit 1.4'!C$36)+$B$36,2)</f>
        <v>27.95</v>
      </c>
      <c r="H15" s="57"/>
      <c r="I15" s="57">
        <f t="shared" si="1"/>
        <v>8.9999999999999858E-2</v>
      </c>
      <c r="J15" s="57"/>
      <c r="K15" s="37"/>
      <c r="L15" s="37"/>
      <c r="M15" s="37"/>
      <c r="N15" s="37"/>
      <c r="O15" s="37"/>
      <c r="P15" s="37"/>
      <c r="Q15" s="37"/>
      <c r="R15" s="37"/>
      <c r="S15" s="37"/>
    </row>
    <row r="16" spans="1:19">
      <c r="A16" s="38">
        <f t="shared" si="0"/>
        <v>7</v>
      </c>
      <c r="B16" s="37"/>
      <c r="C16" s="38" t="s">
        <v>60</v>
      </c>
      <c r="D16" s="55">
        <v>2</v>
      </c>
      <c r="E16" s="57">
        <f>ROUND((+'Exhibit 1.4'!D16*'Exhibit 1.4'!C$39)+$B$39,2)</f>
        <v>19.75</v>
      </c>
      <c r="F16" s="57"/>
      <c r="G16" s="57">
        <f>ROUND((+'Exhibit 1.4'!D16*'Exhibit 1.4'!C$36)+$B$36,2)</f>
        <v>19.809999999999999</v>
      </c>
      <c r="H16" s="57"/>
      <c r="I16" s="57">
        <f t="shared" si="1"/>
        <v>5.9999999999998721E-2</v>
      </c>
      <c r="J16" s="57"/>
      <c r="K16" s="37"/>
      <c r="L16" s="37"/>
      <c r="M16" s="37"/>
      <c r="N16" s="37"/>
      <c r="O16" s="37"/>
      <c r="P16" s="37"/>
      <c r="Q16" s="37"/>
      <c r="R16" s="37"/>
      <c r="S16" s="37"/>
    </row>
    <row r="17" spans="1:19">
      <c r="A17" s="38">
        <f t="shared" si="0"/>
        <v>8</v>
      </c>
      <c r="B17" s="37"/>
      <c r="C17" s="38" t="s">
        <v>61</v>
      </c>
      <c r="D17" s="55">
        <v>1.8</v>
      </c>
      <c r="E17" s="57">
        <f>ROUND((+'Exhibit 1.4'!D17*'Exhibit 1.4'!C$39)+$B$39,2)</f>
        <v>18.27</v>
      </c>
      <c r="F17" s="57"/>
      <c r="G17" s="57">
        <f>ROUND((+'Exhibit 1.4'!D17*'Exhibit 1.4'!C$36)+$B$36,2)</f>
        <v>18.329999999999998</v>
      </c>
      <c r="H17" s="57"/>
      <c r="I17" s="57">
        <f t="shared" si="1"/>
        <v>5.9999999999998721E-2</v>
      </c>
      <c r="J17" s="57"/>
      <c r="K17" s="37"/>
      <c r="L17" s="37"/>
      <c r="M17" s="37"/>
      <c r="N17" s="37"/>
      <c r="O17" s="37"/>
      <c r="P17" s="37"/>
      <c r="Q17" s="37"/>
      <c r="R17" s="37"/>
      <c r="S17" s="37"/>
    </row>
    <row r="18" spans="1:19">
      <c r="A18" s="38">
        <f t="shared" si="0"/>
        <v>9</v>
      </c>
      <c r="B18" s="37"/>
      <c r="C18" s="38" t="s">
        <v>62</v>
      </c>
      <c r="D18" s="55">
        <v>2</v>
      </c>
      <c r="E18" s="57">
        <f>ROUND((+'Exhibit 1.4'!D18*'Exhibit 1.4'!C$39)+$B$39,2)</f>
        <v>19.75</v>
      </c>
      <c r="F18" s="57"/>
      <c r="G18" s="57">
        <f>ROUND((+'Exhibit 1.4'!D18*'Exhibit 1.4'!C$36)+$B$36,2)</f>
        <v>19.809999999999999</v>
      </c>
      <c r="H18" s="57"/>
      <c r="I18" s="57">
        <f t="shared" si="1"/>
        <v>5.9999999999998721E-2</v>
      </c>
      <c r="J18" s="57"/>
      <c r="K18" s="37"/>
      <c r="L18" s="37"/>
      <c r="M18" s="37"/>
      <c r="N18" s="37"/>
      <c r="O18" s="37"/>
      <c r="P18" s="37"/>
      <c r="Q18" s="37"/>
      <c r="R18" s="37"/>
      <c r="S18" s="37"/>
    </row>
    <row r="19" spans="1:19">
      <c r="A19" s="38">
        <f t="shared" si="0"/>
        <v>10</v>
      </c>
      <c r="B19" s="37"/>
      <c r="C19" s="38" t="s">
        <v>63</v>
      </c>
      <c r="D19" s="55">
        <v>3.1</v>
      </c>
      <c r="E19" s="57">
        <f>ROUND((+'Exhibit 1.4'!D19*'Exhibit 1.4'!C$39)+$B$39,2)</f>
        <v>27.86</v>
      </c>
      <c r="F19" s="57"/>
      <c r="G19" s="57">
        <f>ROUND((+'Exhibit 1.4'!D19*'Exhibit 1.4'!C$36)+$B$36,2)</f>
        <v>27.95</v>
      </c>
      <c r="H19" s="57"/>
      <c r="I19" s="57">
        <f t="shared" si="1"/>
        <v>8.9999999999999858E-2</v>
      </c>
      <c r="J19" s="57"/>
      <c r="K19" s="37"/>
      <c r="L19" s="37"/>
      <c r="M19" s="37"/>
      <c r="N19" s="37"/>
      <c r="O19" s="37"/>
      <c r="P19" s="37"/>
      <c r="Q19" s="37"/>
      <c r="R19" s="37"/>
      <c r="S19" s="37"/>
    </row>
    <row r="20" spans="1:19">
      <c r="A20" s="38">
        <f t="shared" si="0"/>
        <v>11</v>
      </c>
      <c r="B20" s="37"/>
      <c r="C20" s="38" t="s">
        <v>64</v>
      </c>
      <c r="D20" s="55">
        <v>6.3</v>
      </c>
      <c r="E20" s="57">
        <f>ROUND((+'Exhibit 1.4'!D20*'Exhibit 1.4'!D$39)+$B$39,2)</f>
        <v>57.45</v>
      </c>
      <c r="F20" s="57"/>
      <c r="G20" s="57">
        <f>ROUND((+'Exhibit 1.4'!D20*'Exhibit 1.4'!D$36)+$B$36,2)</f>
        <v>57.68</v>
      </c>
      <c r="H20" s="57"/>
      <c r="I20" s="57">
        <f t="shared" si="1"/>
        <v>0.22999999999999687</v>
      </c>
      <c r="J20" s="57"/>
      <c r="K20" s="37"/>
      <c r="L20" s="58"/>
      <c r="M20" s="58"/>
      <c r="N20" s="37"/>
      <c r="O20" s="37"/>
      <c r="P20" s="37"/>
      <c r="Q20" s="37"/>
      <c r="R20" s="37"/>
      <c r="S20" s="37"/>
    </row>
    <row r="21" spans="1:19">
      <c r="A21" s="38">
        <f t="shared" si="0"/>
        <v>12</v>
      </c>
      <c r="B21" s="37"/>
      <c r="C21" s="38" t="s">
        <v>65</v>
      </c>
      <c r="D21" s="55">
        <v>11.5</v>
      </c>
      <c r="E21" s="57">
        <f>ROUND((+'Exhibit 1.4'!D21*'Exhibit 1.4'!D$39)+$B$39,2)</f>
        <v>100.75</v>
      </c>
      <c r="F21" s="57"/>
      <c r="G21" s="57">
        <f>ROUND((+'Exhibit 1.4'!D21*'Exhibit 1.4'!D$36)+$B$36,2)</f>
        <v>101.16</v>
      </c>
      <c r="H21" s="57"/>
      <c r="I21" s="57">
        <f t="shared" si="1"/>
        <v>0.40999999999999659</v>
      </c>
      <c r="J21" s="57"/>
      <c r="K21" s="37"/>
      <c r="L21" s="58"/>
      <c r="M21" s="58"/>
      <c r="N21" s="37"/>
      <c r="O21" s="37"/>
      <c r="P21" s="37"/>
      <c r="Q21" s="37"/>
      <c r="R21" s="37"/>
      <c r="S21" s="37"/>
    </row>
    <row r="22" spans="1:19" ht="7.5" customHeight="1" thickBot="1">
      <c r="A22" s="38"/>
      <c r="B22" s="37"/>
      <c r="C22" s="38"/>
      <c r="D22" s="59"/>
      <c r="E22" s="60"/>
      <c r="F22" s="60"/>
      <c r="G22" s="60"/>
      <c r="H22" s="60"/>
      <c r="I22" s="61"/>
      <c r="J22" s="62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7.5" customHeight="1" thickTop="1">
      <c r="A23" s="38"/>
      <c r="B23" s="37"/>
      <c r="C23" s="38"/>
      <c r="D23" s="63"/>
      <c r="E23" s="64"/>
      <c r="F23" s="64"/>
      <c r="G23" s="38"/>
      <c r="H23" s="38"/>
      <c r="I23" s="64" t="s">
        <v>34</v>
      </c>
      <c r="J23" s="64"/>
      <c r="K23" s="37"/>
      <c r="L23" s="58"/>
      <c r="M23" s="58"/>
      <c r="N23" s="58"/>
      <c r="O23" s="58"/>
      <c r="P23" s="37"/>
      <c r="Q23" s="37"/>
      <c r="R23" s="37"/>
      <c r="S23" s="37"/>
    </row>
    <row r="24" spans="1:19">
      <c r="A24" s="38">
        <f>A21+1</f>
        <v>13</v>
      </c>
      <c r="B24" s="37"/>
      <c r="C24" s="65" t="s">
        <v>5</v>
      </c>
      <c r="D24" s="66">
        <f>SUM(D10:D23)</f>
        <v>80</v>
      </c>
      <c r="E24" s="56">
        <f>SUM(E10:E21)</f>
        <v>702.56000000000006</v>
      </c>
      <c r="F24" s="56"/>
      <c r="G24" s="56">
        <f>SUM(G10:G21)</f>
        <v>705.30999999999983</v>
      </c>
      <c r="H24" s="56"/>
      <c r="I24" s="56">
        <f>SUM(I10:I21)</f>
        <v>2.7499999999999751</v>
      </c>
      <c r="J24" s="56"/>
      <c r="K24" s="37"/>
      <c r="L24" s="37"/>
      <c r="M24" s="37"/>
      <c r="N24" s="37"/>
      <c r="O24" s="37"/>
      <c r="P24" s="37"/>
      <c r="Q24" s="37"/>
      <c r="R24" s="37"/>
      <c r="S24" s="37"/>
    </row>
    <row r="25" spans="1:19">
      <c r="A25" s="37"/>
      <c r="B25" s="37"/>
      <c r="C25" s="38"/>
      <c r="D25" s="37"/>
      <c r="E25" s="67"/>
      <c r="F25" s="6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>
      <c r="A26" s="37"/>
      <c r="B26" s="37" t="s">
        <v>34</v>
      </c>
      <c r="C26" s="38"/>
      <c r="D26" s="37"/>
      <c r="E26" s="37"/>
      <c r="F26" s="37"/>
      <c r="G26" s="39" t="s">
        <v>66</v>
      </c>
      <c r="H26" s="39"/>
      <c r="I26" s="68">
        <f>ROUND(I24/E24,4)*100</f>
        <v>0.38999999999999996</v>
      </c>
      <c r="J26" s="69" t="s">
        <v>67</v>
      </c>
      <c r="L26" s="37"/>
      <c r="M26" s="37"/>
      <c r="N26" s="37"/>
      <c r="O26" s="37"/>
      <c r="P26" s="37"/>
      <c r="Q26" s="37"/>
      <c r="R26" s="37"/>
      <c r="S26" s="37"/>
    </row>
    <row r="27" spans="1:19">
      <c r="A27" s="37"/>
      <c r="B27" s="37"/>
      <c r="C27" s="38"/>
      <c r="D27" s="37"/>
      <c r="E27" s="37"/>
      <c r="F27" s="37"/>
      <c r="G27" s="37"/>
      <c r="H27" s="37"/>
      <c r="I27" s="70"/>
      <c r="J27" s="70"/>
      <c r="K27" s="37"/>
      <c r="L27" s="37"/>
      <c r="M27" s="37"/>
      <c r="N27" s="37"/>
      <c r="O27" s="37"/>
      <c r="P27" s="37"/>
      <c r="Q27" s="37"/>
      <c r="R27" s="37"/>
      <c r="S27" s="37"/>
    </row>
    <row r="28" spans="1:19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>
      <c r="A29" s="37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>
      <c r="A30" s="37"/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>
      <c r="A31" s="37"/>
      <c r="B31" s="37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>
      <c r="A32" s="37"/>
      <c r="B32" s="37"/>
      <c r="C32" s="3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>
      <c r="A33" s="37"/>
      <c r="B33" s="37"/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>
      <c r="A34" s="71"/>
      <c r="B34" s="72"/>
      <c r="C34" s="73" t="s">
        <v>68</v>
      </c>
      <c r="D34" s="73" t="s">
        <v>69</v>
      </c>
      <c r="E34" s="38"/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  <c r="Q34" s="37"/>
    </row>
    <row r="35" spans="1:19" ht="13.5" thickBot="1">
      <c r="A35" s="72"/>
      <c r="B35" s="74" t="s">
        <v>70</v>
      </c>
      <c r="C35" s="75" t="s">
        <v>71</v>
      </c>
      <c r="D35" s="75" t="s">
        <v>71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9">
      <c r="A36" s="76" t="s">
        <v>72</v>
      </c>
      <c r="B36" s="77">
        <v>5</v>
      </c>
      <c r="C36" s="78">
        <f>'Exhibit 1.3'!M10+'Exhibit 1.4'!C39</f>
        <v>7.4037056473521323</v>
      </c>
      <c r="D36" s="78">
        <f>'Exhibit 1.3'!M7+'Exhibit 1.4'!D39</f>
        <v>8.362084745272309</v>
      </c>
      <c r="E36" s="79"/>
      <c r="F36" s="64"/>
      <c r="G36" s="64"/>
      <c r="H36" s="64"/>
      <c r="I36" s="37"/>
      <c r="J36" s="37"/>
      <c r="K36" s="37"/>
      <c r="L36" s="37"/>
      <c r="M36" s="37"/>
      <c r="N36" s="37"/>
      <c r="O36" s="37"/>
      <c r="P36" s="37"/>
      <c r="Q36" s="37"/>
    </row>
    <row r="37" spans="1:19">
      <c r="A37" s="76"/>
      <c r="B37" s="77"/>
      <c r="C37" s="78"/>
      <c r="D37" s="78"/>
      <c r="E37" s="79"/>
      <c r="F37" s="64"/>
      <c r="G37" s="64"/>
      <c r="H37" s="64"/>
      <c r="I37" s="37"/>
      <c r="J37" s="37"/>
      <c r="K37" s="37"/>
      <c r="L37" s="37"/>
      <c r="M37" s="37"/>
      <c r="N37" s="37"/>
      <c r="O37" s="37"/>
      <c r="P37" s="37"/>
      <c r="Q37" s="37"/>
    </row>
    <row r="38" spans="1:19">
      <c r="A38" s="72" t="s">
        <v>73</v>
      </c>
      <c r="B38" s="77"/>
      <c r="C38" s="80"/>
      <c r="D38" s="80"/>
      <c r="E38" s="64"/>
      <c r="F38" s="64"/>
      <c r="G38" s="79"/>
      <c r="H38" s="64"/>
      <c r="I38" s="37"/>
      <c r="J38" s="37"/>
      <c r="K38" s="37"/>
      <c r="L38" s="37"/>
      <c r="M38" s="37"/>
      <c r="N38" s="37"/>
      <c r="O38" s="37"/>
      <c r="P38" s="37"/>
      <c r="Q38" s="37"/>
    </row>
    <row r="39" spans="1:19">
      <c r="A39" s="81" t="s">
        <v>74</v>
      </c>
      <c r="B39" s="77">
        <v>5</v>
      </c>
      <c r="C39" s="82">
        <v>7.3734400000000004</v>
      </c>
      <c r="D39" s="82">
        <v>8.3261500000000002</v>
      </c>
      <c r="I39" s="37"/>
      <c r="J39" s="37"/>
      <c r="K39" s="37"/>
      <c r="L39" s="37"/>
      <c r="M39" s="37"/>
      <c r="N39" s="37"/>
      <c r="O39" s="37"/>
      <c r="P39" s="37"/>
      <c r="Q39" s="37"/>
    </row>
    <row r="40" spans="1:19">
      <c r="A40" s="37"/>
      <c r="B40" s="37"/>
      <c r="C40" s="38"/>
      <c r="D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>
      <c r="A41" s="37"/>
      <c r="B41" s="37"/>
      <c r="C41" s="38"/>
      <c r="D41" s="83"/>
      <c r="I41" s="64"/>
      <c r="J41" s="64"/>
      <c r="K41" s="37"/>
      <c r="L41" s="37"/>
      <c r="M41" s="37"/>
      <c r="N41" s="37"/>
      <c r="O41" s="37"/>
      <c r="P41" s="37"/>
      <c r="Q41" s="37"/>
      <c r="R41" s="37"/>
      <c r="S41" s="37"/>
    </row>
    <row r="42" spans="1:19">
      <c r="A42" s="37"/>
      <c r="B42" s="37"/>
      <c r="C42" s="38"/>
      <c r="D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>
      <c r="A43" s="37"/>
      <c r="B43" s="37"/>
      <c r="C43" s="38"/>
      <c r="D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>
      <c r="A44" s="37"/>
      <c r="B44" s="37"/>
      <c r="C44" s="37"/>
      <c r="D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>
      <c r="A45" s="37"/>
      <c r="B45" s="3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>
      <c r="A46" s="37"/>
      <c r="B46" s="37"/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>
      <c r="A47" s="37"/>
      <c r="B47" s="37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>
      <c r="A48" s="37"/>
      <c r="B48" s="37"/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>
      <c r="A49" s="37"/>
      <c r="B49" s="37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>
      <c r="A50" s="37"/>
      <c r="B50" s="37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>
      <c r="A51" s="37"/>
      <c r="B51" s="37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>
      <c r="A52" s="37"/>
      <c r="B52" s="37"/>
      <c r="C52" s="3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>
      <c r="A53" s="37"/>
      <c r="B53" s="37"/>
      <c r="C53" s="3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>
      <c r="A55" s="37"/>
      <c r="B55" s="37"/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>
      <c r="A56" s="37"/>
      <c r="B56" s="37"/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</sheetData>
  <mergeCells count="11">
    <mergeCell ref="E6:F6"/>
    <mergeCell ref="G6:H6"/>
    <mergeCell ref="E7:F7"/>
    <mergeCell ref="G7:H7"/>
    <mergeCell ref="E8:F8"/>
    <mergeCell ref="G8:H8"/>
    <mergeCell ref="B1:I1"/>
    <mergeCell ref="B2:I2"/>
    <mergeCell ref="E5:F5"/>
    <mergeCell ref="G5:H5"/>
    <mergeCell ref="I5:J5"/>
  </mergeCells>
  <printOptions horizontalCentered="1"/>
  <pageMargins left="0.7" right="0.7" top="0.75" bottom="0.75" header="0.3" footer="0.3"/>
  <pageSetup orientation="portrait" r:id="rId1"/>
  <headerFooter scaleWithDoc="0">
    <oddHeader>&amp;R&amp;"Arial,Regular"Questar Gas Company
Docket 10-057-20
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Exhibit 1.1</vt:lpstr>
      <vt:lpstr>Exhibit 1.1 Page 2</vt:lpstr>
      <vt:lpstr>Exhibit 1.2</vt:lpstr>
      <vt:lpstr>Exhibit 1.3</vt:lpstr>
      <vt:lpstr>Exhibit 1.4</vt:lpstr>
      <vt:lpstr>'Exhibit 1.4'!EXH1.7P1</vt:lpstr>
      <vt:lpstr>'Exhibit 1.1'!Print_Area</vt:lpstr>
      <vt:lpstr>'Exhibit 1.1 Page 2'!Print_Area</vt:lpstr>
      <vt:lpstr>'Exhibit 1.2'!Print_Area</vt:lpstr>
      <vt:lpstr>'Exhibit 1.3'!Print_Area</vt:lpstr>
      <vt:lpstr>'Exhibit 1.4'!Print_Area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Mendenhall</dc:creator>
  <cp:lastModifiedBy>Mendenhall</cp:lastModifiedBy>
  <cp:lastPrinted>2010-11-30T14:25:17Z</cp:lastPrinted>
  <dcterms:created xsi:type="dcterms:W3CDTF">2010-10-19T17:10:24Z</dcterms:created>
  <dcterms:modified xsi:type="dcterms:W3CDTF">2010-11-30T14:25:21Z</dcterms:modified>
</cp:coreProperties>
</file>