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005" yWindow="30" windowWidth="20835" windowHeight="9975"/>
  </bookViews>
  <sheets>
    <sheet name="Exhibit 1.1" sheetId="4" r:id="rId1"/>
    <sheet name="Exhibit 1.2" sheetId="1" r:id="rId2"/>
  </sheets>
  <calcPr calcId="125725"/>
</workbook>
</file>

<file path=xl/calcChain.xml><?xml version="1.0" encoding="utf-8"?>
<calcChain xmlns="http://schemas.openxmlformats.org/spreadsheetml/2006/main">
  <c r="G5" i="4"/>
  <c r="H5" s="1"/>
  <c r="G6"/>
  <c r="H6" s="1"/>
  <c r="H7" s="1"/>
  <c r="H8" s="1"/>
  <c r="H9" s="1"/>
  <c r="H10" s="1"/>
  <c r="H11" s="1"/>
  <c r="H12" s="1"/>
  <c r="H13" s="1"/>
  <c r="H14" s="1"/>
  <c r="H15" s="1"/>
  <c r="H16" s="1"/>
  <c r="G7"/>
  <c r="G8"/>
  <c r="G9"/>
  <c r="G10"/>
  <c r="G11"/>
  <c r="G12"/>
  <c r="G13"/>
  <c r="G14"/>
  <c r="G15"/>
  <c r="G16"/>
  <c r="B23" i="1"/>
  <c r="B21"/>
  <c r="B20"/>
  <c r="B19"/>
  <c r="B17"/>
  <c r="B16"/>
  <c r="B15"/>
  <c r="B14"/>
  <c r="B13"/>
  <c r="B12"/>
  <c r="B11"/>
  <c r="B8"/>
  <c r="B7"/>
  <c r="B6"/>
  <c r="D8"/>
  <c r="D11"/>
  <c r="D14"/>
  <c r="D12"/>
  <c r="D7"/>
  <c r="D15" l="1"/>
  <c r="D17" s="1"/>
  <c r="D19" l="1"/>
  <c r="D21" s="1"/>
  <c r="D23" s="1"/>
</calcChain>
</file>

<file path=xl/sharedStrings.xml><?xml version="1.0" encoding="utf-8"?>
<sst xmlns="http://schemas.openxmlformats.org/spreadsheetml/2006/main" count="32" uniqueCount="30">
  <si>
    <t>Collections</t>
  </si>
  <si>
    <t>August 2010 through July 2011</t>
  </si>
  <si>
    <t>Actual Collections</t>
  </si>
  <si>
    <t>Allowed Collections</t>
  </si>
  <si>
    <t>Overcollection</t>
  </si>
  <si>
    <t>Program Costs</t>
  </si>
  <si>
    <t>Payouts</t>
  </si>
  <si>
    <t>Programming Costs</t>
  </si>
  <si>
    <t>Interest</t>
  </si>
  <si>
    <t>Total Costs</t>
  </si>
  <si>
    <t>Allowed</t>
  </si>
  <si>
    <t>Projected Funds</t>
  </si>
  <si>
    <t>Energy Assistance Program Summary</t>
  </si>
  <si>
    <t>Actual Interest</t>
  </si>
  <si>
    <t xml:space="preserve">Actual Admin </t>
  </si>
  <si>
    <t>Actual Payouts</t>
  </si>
  <si>
    <t>(F)</t>
  </si>
  <si>
    <t>(E)</t>
  </si>
  <si>
    <t>(D)</t>
  </si>
  <si>
    <t>(C)</t>
  </si>
  <si>
    <t>(B)</t>
  </si>
  <si>
    <t>(A)</t>
  </si>
  <si>
    <t>Account 191800  UT/ID Low Income Credit/Charge</t>
  </si>
  <si>
    <t>Carryover to 2011-2012 (Line 11 less Line 12)</t>
  </si>
  <si>
    <t>2011-2012 Payout Funds (Line 13 less Line 14)</t>
  </si>
  <si>
    <t>Credit for 30,000 estimated participants (2011/2012)</t>
  </si>
  <si>
    <t>Proposed Collection Upcoming Year (Line 3 - Line 4)</t>
  </si>
  <si>
    <t>Projected 2010/2011 DCC Costs</t>
  </si>
  <si>
    <t>Balance</t>
  </si>
  <si>
    <t>Total Monthly Entries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</si>
</sst>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5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1"/>
    <xf numFmtId="17" fontId="1" fillId="0" borderId="0" xfId="1" applyNumberFormat="1"/>
    <xf numFmtId="164" fontId="1" fillId="0" borderId="0" xfId="1" applyNumberFormat="1"/>
    <xf numFmtId="164" fontId="1" fillId="0" borderId="2" xfId="1" applyNumberFormat="1" applyBorder="1"/>
    <xf numFmtId="17" fontId="1" fillId="0" borderId="2" xfId="1" applyNumberFormat="1" applyBorder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Layout" zoomScaleNormal="100" workbookViewId="0">
      <selection activeCell="C17" sqref="C17"/>
    </sheetView>
  </sheetViews>
  <sheetFormatPr defaultColWidth="15.7109375" defaultRowHeight="15"/>
  <cols>
    <col min="1" max="1" width="3" style="6" bestFit="1" customWidth="1"/>
    <col min="2" max="2" width="7.7109375" style="6" bestFit="1" customWidth="1"/>
    <col min="3" max="3" width="15.5703125" style="6" customWidth="1"/>
    <col min="4" max="4" width="13.85546875" style="6" bestFit="1" customWidth="1"/>
    <col min="5" max="5" width="12.7109375" style="6" bestFit="1" customWidth="1"/>
    <col min="6" max="6" width="13.28515625" style="6" bestFit="1" customWidth="1"/>
    <col min="7" max="7" width="17.140625" style="6" customWidth="1"/>
    <col min="8" max="16384" width="15.7109375" style="6"/>
  </cols>
  <sheetData>
    <row r="1" spans="1:8">
      <c r="B1" s="19" t="s">
        <v>22</v>
      </c>
      <c r="C1" s="19"/>
      <c r="D1" s="19"/>
      <c r="E1" s="19"/>
      <c r="F1" s="19"/>
      <c r="G1" s="16"/>
    </row>
    <row r="2" spans="1:8">
      <c r="C2" s="14" t="s">
        <v>21</v>
      </c>
      <c r="D2" s="14" t="s">
        <v>20</v>
      </c>
      <c r="E2" s="15" t="s">
        <v>19</v>
      </c>
      <c r="F2" s="14" t="s">
        <v>18</v>
      </c>
      <c r="G2" s="14" t="s">
        <v>17</v>
      </c>
      <c r="H2" s="14" t="s">
        <v>16</v>
      </c>
    </row>
    <row r="3" spans="1:8">
      <c r="C3" s="14"/>
      <c r="D3" s="14"/>
      <c r="E3" s="15"/>
      <c r="F3" s="14"/>
      <c r="G3" s="14"/>
    </row>
    <row r="4" spans="1:8" s="11" customFormat="1">
      <c r="B4" s="12"/>
      <c r="C4" s="12" t="s">
        <v>2</v>
      </c>
      <c r="D4" s="13" t="s">
        <v>15</v>
      </c>
      <c r="E4" s="12" t="s">
        <v>14</v>
      </c>
      <c r="F4" s="12" t="s">
        <v>13</v>
      </c>
      <c r="G4" s="18" t="s">
        <v>29</v>
      </c>
      <c r="H4" s="12" t="s">
        <v>28</v>
      </c>
    </row>
    <row r="5" spans="1:8">
      <c r="A5" s="6">
        <v>1</v>
      </c>
      <c r="B5" s="10">
        <v>40391</v>
      </c>
      <c r="C5" s="9">
        <v>-15539.48</v>
      </c>
      <c r="D5" s="9">
        <v>0</v>
      </c>
      <c r="E5" s="9">
        <v>0</v>
      </c>
      <c r="F5" s="9">
        <v>-77.7</v>
      </c>
      <c r="G5" s="9">
        <f t="shared" ref="G5:G16" si="0">SUM(C5:F5)</f>
        <v>-15617.18</v>
      </c>
      <c r="H5" s="9">
        <f>G5</f>
        <v>-15617.18</v>
      </c>
    </row>
    <row r="6" spans="1:8">
      <c r="A6" s="6">
        <v>2</v>
      </c>
      <c r="B6" s="10">
        <v>40422</v>
      </c>
      <c r="C6" s="9">
        <v>-41201.660000000003</v>
      </c>
      <c r="D6" s="9">
        <v>0</v>
      </c>
      <c r="E6" s="9">
        <v>0</v>
      </c>
      <c r="F6" s="9">
        <v>-284.10000000000002</v>
      </c>
      <c r="G6" s="9">
        <f t="shared" si="0"/>
        <v>-41485.760000000002</v>
      </c>
      <c r="H6" s="9">
        <f>G6+H5</f>
        <v>-57102.94</v>
      </c>
    </row>
    <row r="7" spans="1:8">
      <c r="A7" s="6">
        <v>3</v>
      </c>
      <c r="B7" s="10">
        <v>40452</v>
      </c>
      <c r="C7" s="9">
        <v>-47425.81</v>
      </c>
      <c r="D7" s="9">
        <v>0</v>
      </c>
      <c r="E7" s="9">
        <v>0</v>
      </c>
      <c r="F7" s="9">
        <v>-522.65</v>
      </c>
      <c r="G7" s="9">
        <f t="shared" si="0"/>
        <v>-47948.46</v>
      </c>
      <c r="H7" s="9">
        <f t="shared" ref="H7:H16" si="1">G7+H6</f>
        <v>-105051.4</v>
      </c>
    </row>
    <row r="8" spans="1:8">
      <c r="A8" s="6">
        <v>4</v>
      </c>
      <c r="B8" s="10">
        <v>40483</v>
      </c>
      <c r="C8" s="9">
        <v>-102551.85</v>
      </c>
      <c r="D8" s="9">
        <v>93943</v>
      </c>
      <c r="E8" s="9">
        <v>0</v>
      </c>
      <c r="F8" s="9">
        <v>-568.29999999999995</v>
      </c>
      <c r="G8" s="9">
        <f t="shared" si="0"/>
        <v>-9177.1500000000051</v>
      </c>
      <c r="H8" s="9">
        <f t="shared" si="1"/>
        <v>-114228.55</v>
      </c>
    </row>
    <row r="9" spans="1:8">
      <c r="A9" s="6">
        <v>5</v>
      </c>
      <c r="B9" s="10">
        <v>40513</v>
      </c>
      <c r="C9" s="9">
        <v>-226940.79</v>
      </c>
      <c r="D9" s="9">
        <v>215562</v>
      </c>
      <c r="E9" s="9">
        <v>39824.42</v>
      </c>
      <c r="F9" s="9">
        <v>-428.92</v>
      </c>
      <c r="G9" s="9">
        <f t="shared" si="0"/>
        <v>28016.709999999992</v>
      </c>
      <c r="H9" s="9">
        <f t="shared" si="1"/>
        <v>-86211.840000000011</v>
      </c>
    </row>
    <row r="10" spans="1:8">
      <c r="A10" s="6">
        <v>6</v>
      </c>
      <c r="B10" s="10">
        <v>40544</v>
      </c>
      <c r="C10" s="9">
        <v>-291726.96000000002</v>
      </c>
      <c r="D10" s="9">
        <v>221445</v>
      </c>
      <c r="E10" s="9">
        <v>323.36</v>
      </c>
      <c r="F10" s="9">
        <v>-780.85</v>
      </c>
      <c r="G10" s="9">
        <f t="shared" si="0"/>
        <v>-70739.450000000026</v>
      </c>
      <c r="H10" s="9">
        <f t="shared" si="1"/>
        <v>-156951.29000000004</v>
      </c>
    </row>
    <row r="11" spans="1:8">
      <c r="A11" s="6">
        <v>7</v>
      </c>
      <c r="B11" s="10">
        <v>40575</v>
      </c>
      <c r="C11" s="9">
        <v>-240720.66</v>
      </c>
      <c r="D11" s="9">
        <v>260924</v>
      </c>
      <c r="E11" s="9">
        <v>0</v>
      </c>
      <c r="F11" s="9">
        <v>-683.74</v>
      </c>
      <c r="G11" s="9">
        <f t="shared" si="0"/>
        <v>19519.599999999995</v>
      </c>
      <c r="H11" s="9">
        <f t="shared" si="1"/>
        <v>-137431.69000000003</v>
      </c>
    </row>
    <row r="12" spans="1:8">
      <c r="A12" s="6">
        <v>8</v>
      </c>
      <c r="B12" s="10">
        <v>40603</v>
      </c>
      <c r="C12" s="9">
        <v>-194737.42</v>
      </c>
      <c r="D12" s="9">
        <v>306872.49</v>
      </c>
      <c r="E12" s="9">
        <v>0</v>
      </c>
      <c r="F12" s="9">
        <v>-126.49</v>
      </c>
      <c r="G12" s="9">
        <f t="shared" si="0"/>
        <v>112008.57999999997</v>
      </c>
      <c r="H12" s="9">
        <f t="shared" si="1"/>
        <v>-25423.110000000059</v>
      </c>
    </row>
    <row r="13" spans="1:8">
      <c r="A13" s="6">
        <v>9</v>
      </c>
      <c r="B13" s="10">
        <v>40634</v>
      </c>
      <c r="C13" s="9">
        <v>-165474.23999999999</v>
      </c>
      <c r="D13" s="9">
        <v>138883.17000000001</v>
      </c>
      <c r="E13" s="9">
        <v>0</v>
      </c>
      <c r="F13" s="9">
        <v>-260.07</v>
      </c>
      <c r="G13" s="9">
        <f t="shared" si="0"/>
        <v>-26851.139999999978</v>
      </c>
      <c r="H13" s="9">
        <f t="shared" si="1"/>
        <v>-52274.250000000036</v>
      </c>
    </row>
    <row r="14" spans="1:8">
      <c r="A14" s="6">
        <v>10</v>
      </c>
      <c r="B14" s="10">
        <v>40664</v>
      </c>
      <c r="C14" s="9">
        <v>-115502.13</v>
      </c>
      <c r="D14" s="9">
        <v>36950.5</v>
      </c>
      <c r="E14" s="9">
        <v>0</v>
      </c>
      <c r="F14" s="9">
        <v>-654.13</v>
      </c>
      <c r="G14" s="9">
        <f t="shared" si="0"/>
        <v>-79205.760000000009</v>
      </c>
      <c r="H14" s="9">
        <f t="shared" si="1"/>
        <v>-131480.01000000004</v>
      </c>
    </row>
    <row r="15" spans="1:8">
      <c r="A15" s="6">
        <v>11</v>
      </c>
      <c r="B15" s="10">
        <v>40695</v>
      </c>
      <c r="C15" s="9">
        <v>-74471.94</v>
      </c>
      <c r="D15" s="9">
        <v>13320</v>
      </c>
      <c r="E15" s="9">
        <v>0</v>
      </c>
      <c r="F15" s="9">
        <v>-963.16</v>
      </c>
      <c r="G15" s="9">
        <f t="shared" si="0"/>
        <v>-62115.100000000006</v>
      </c>
      <c r="H15" s="9">
        <f t="shared" si="1"/>
        <v>-193595.11000000004</v>
      </c>
    </row>
    <row r="16" spans="1:8">
      <c r="A16" s="6">
        <v>12</v>
      </c>
      <c r="B16" s="10">
        <v>40725</v>
      </c>
      <c r="C16" s="9">
        <v>-42708.58</v>
      </c>
      <c r="D16" s="9">
        <v>8177</v>
      </c>
      <c r="E16" s="9">
        <v>0</v>
      </c>
      <c r="F16" s="9">
        <v>-1140.6300000000001</v>
      </c>
      <c r="G16" s="9">
        <f t="shared" si="0"/>
        <v>-35672.21</v>
      </c>
      <c r="H16" s="9">
        <f t="shared" si="1"/>
        <v>-229267.32000000004</v>
      </c>
    </row>
    <row r="17" spans="2:7">
      <c r="B17" s="7"/>
      <c r="C17" s="8"/>
      <c r="D17" s="8"/>
      <c r="E17" s="8"/>
      <c r="F17" s="8"/>
      <c r="G17" s="8"/>
    </row>
    <row r="18" spans="2:7">
      <c r="B18" s="7"/>
      <c r="C18" s="8"/>
      <c r="D18" s="8"/>
      <c r="E18" s="8"/>
      <c r="F18" s="8"/>
      <c r="G18" s="8"/>
    </row>
    <row r="19" spans="2:7">
      <c r="B19" s="7"/>
    </row>
    <row r="20" spans="2:7">
      <c r="B20" s="7"/>
    </row>
    <row r="21" spans="2:7">
      <c r="B21" s="7"/>
    </row>
    <row r="22" spans="2:7">
      <c r="B22" s="7"/>
    </row>
    <row r="23" spans="2:7">
      <c r="B23" s="7"/>
    </row>
    <row r="24" spans="2:7">
      <c r="B24" s="7"/>
    </row>
  </sheetData>
  <mergeCells count="1">
    <mergeCell ref="B1:F1"/>
  </mergeCells>
  <pageMargins left="0.75" right="0.75" top="1" bottom="1" header="0.5" footer="0.5"/>
  <pageSetup scale="90" orientation="portrait" r:id="rId1"/>
  <headerFooter>
    <oddHeader>&amp;RQuestar Gas Company 
Docket No. 11-057-10
QGC Exhibit 1.1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4"/>
  <sheetViews>
    <sheetView zoomScaleNormal="100" workbookViewId="0">
      <selection activeCell="B25" sqref="B25"/>
    </sheetView>
  </sheetViews>
  <sheetFormatPr defaultRowHeight="15"/>
  <cols>
    <col min="2" max="2" width="3" style="3" bestFit="1" customWidth="1"/>
    <col min="3" max="3" width="47.5703125" bestFit="1" customWidth="1"/>
    <col min="4" max="4" width="11" style="1" customWidth="1"/>
    <col min="5" max="5" width="10.140625" bestFit="1" customWidth="1"/>
  </cols>
  <sheetData>
    <row r="1" spans="2:5">
      <c r="B1" s="20" t="s">
        <v>12</v>
      </c>
      <c r="C1" s="20"/>
      <c r="D1" s="20"/>
    </row>
    <row r="2" spans="2:5">
      <c r="B2" s="20" t="s">
        <v>1</v>
      </c>
      <c r="C2" s="20"/>
      <c r="D2" s="20"/>
    </row>
    <row r="4" spans="2:5">
      <c r="C4" s="17" t="s">
        <v>0</v>
      </c>
    </row>
    <row r="5" spans="2:5">
      <c r="B5" s="3">
        <v>1</v>
      </c>
      <c r="C5" t="s">
        <v>2</v>
      </c>
      <c r="D5" s="1">
        <v>1559001.52</v>
      </c>
    </row>
    <row r="6" spans="2:5">
      <c r="B6" s="3">
        <f>B5+1</f>
        <v>2</v>
      </c>
      <c r="C6" t="s">
        <v>3</v>
      </c>
      <c r="D6" s="1">
        <v>1500000</v>
      </c>
    </row>
    <row r="7" spans="2:5" ht="15.75" thickBot="1">
      <c r="B7" s="3">
        <f>B6+1</f>
        <v>3</v>
      </c>
      <c r="C7" t="s">
        <v>4</v>
      </c>
      <c r="D7" s="2">
        <f>D5-D6</f>
        <v>59001.520000000019</v>
      </c>
    </row>
    <row r="8" spans="2:5" ht="15.75" thickTop="1">
      <c r="B8" s="3">
        <f>B7+1</f>
        <v>4</v>
      </c>
      <c r="C8" t="s">
        <v>26</v>
      </c>
      <c r="D8" s="1">
        <f>D6-D7</f>
        <v>1440998.48</v>
      </c>
      <c r="E8" s="1"/>
    </row>
    <row r="9" spans="2:5">
      <c r="E9" s="1"/>
    </row>
    <row r="10" spans="2:5">
      <c r="B10" s="5"/>
      <c r="C10" s="17" t="s">
        <v>5</v>
      </c>
    </row>
    <row r="11" spans="2:5">
      <c r="B11" s="3">
        <f>B8+1</f>
        <v>5</v>
      </c>
      <c r="C11" t="s">
        <v>6</v>
      </c>
      <c r="D11" s="1">
        <f>SUM('Exhibit 1.1'!D5:D16)</f>
        <v>1296077.1599999999</v>
      </c>
    </row>
    <row r="12" spans="2:5">
      <c r="B12" s="3">
        <f t="shared" ref="B12:B17" si="0">B11+1</f>
        <v>6</v>
      </c>
      <c r="C12" t="s">
        <v>7</v>
      </c>
      <c r="D12" s="1">
        <f>SUM('Exhibit 1.1'!E9:E10)</f>
        <v>40147.78</v>
      </c>
    </row>
    <row r="13" spans="2:5">
      <c r="B13" s="3">
        <f t="shared" si="0"/>
        <v>7</v>
      </c>
      <c r="C13" t="s">
        <v>27</v>
      </c>
      <c r="D13" s="1">
        <v>50000</v>
      </c>
    </row>
    <row r="14" spans="2:5">
      <c r="B14" s="3">
        <f t="shared" si="0"/>
        <v>8</v>
      </c>
      <c r="C14" t="s">
        <v>8</v>
      </c>
      <c r="D14" s="1">
        <f>SUM('Exhibit 1.1'!F5:F16)</f>
        <v>-6490.74</v>
      </c>
    </row>
    <row r="15" spans="2:5" ht="15.75" thickBot="1">
      <c r="B15" s="3">
        <f t="shared" si="0"/>
        <v>9</v>
      </c>
      <c r="C15" t="s">
        <v>9</v>
      </c>
      <c r="D15" s="2">
        <f>SUM(D11:D14)</f>
        <v>1379734.2</v>
      </c>
    </row>
    <row r="16" spans="2:5" ht="15.75" thickTop="1">
      <c r="B16" s="3">
        <f t="shared" si="0"/>
        <v>10</v>
      </c>
      <c r="C16" t="s">
        <v>10</v>
      </c>
      <c r="D16" s="1">
        <v>1500000</v>
      </c>
    </row>
    <row r="17" spans="2:5">
      <c r="B17" s="3">
        <f t="shared" si="0"/>
        <v>11</v>
      </c>
      <c r="C17" t="s">
        <v>23</v>
      </c>
      <c r="D17" s="1">
        <f>D16-D15</f>
        <v>120265.80000000005</v>
      </c>
    </row>
    <row r="19" spans="2:5">
      <c r="B19" s="3">
        <f>B17+1</f>
        <v>12</v>
      </c>
      <c r="C19" t="s">
        <v>11</v>
      </c>
      <c r="D19" s="1">
        <f>D16+D17</f>
        <v>1620265.8</v>
      </c>
    </row>
    <row r="20" spans="2:5">
      <c r="B20" s="3">
        <f>B19+1</f>
        <v>13</v>
      </c>
      <c r="C20" t="s">
        <v>27</v>
      </c>
      <c r="D20" s="1">
        <v>50000</v>
      </c>
    </row>
    <row r="21" spans="2:5" ht="15.75" thickBot="1">
      <c r="B21" s="3">
        <f>B20+1</f>
        <v>14</v>
      </c>
      <c r="C21" t="s">
        <v>24</v>
      </c>
      <c r="D21" s="2">
        <f>D19-D20</f>
        <v>1570265.8</v>
      </c>
    </row>
    <row r="22" spans="2:5" ht="15.75" thickTop="1"/>
    <row r="23" spans="2:5">
      <c r="B23" s="3">
        <f>B21+1</f>
        <v>15</v>
      </c>
      <c r="C23" t="s">
        <v>25</v>
      </c>
      <c r="D23" s="1">
        <f>D21/30000</f>
        <v>52.342193333333334</v>
      </c>
    </row>
    <row r="24" spans="2:5">
      <c r="E24" s="4"/>
    </row>
  </sheetData>
  <mergeCells count="2">
    <mergeCell ref="B1:D1"/>
    <mergeCell ref="B2:D2"/>
  </mergeCells>
  <pageMargins left="0.7" right="0.7" top="0.75" bottom="0.75" header="0.3" footer="0.3"/>
  <pageSetup orientation="portrait" r:id="rId1"/>
  <headerFooter>
    <oddHeader>&amp;RQuestar Gas Company
Docket No. 11-057-10
Exhibit 1.2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1.1</vt:lpstr>
      <vt:lpstr>Exhibit 1.2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Mendenhall</dc:creator>
  <cp:lastModifiedBy>MPaschal</cp:lastModifiedBy>
  <cp:lastPrinted>2011-08-30T20:50:41Z</cp:lastPrinted>
  <dcterms:created xsi:type="dcterms:W3CDTF">2011-07-14T14:13:08Z</dcterms:created>
  <dcterms:modified xsi:type="dcterms:W3CDTF">2011-09-06T17:50:31Z</dcterms:modified>
</cp:coreProperties>
</file>