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1600" yWindow="15" windowWidth="21510" windowHeight="9540" tabRatio="901" activeTab="6"/>
  </bookViews>
  <sheets>
    <sheet name="Ex.4.3p1" sheetId="43" r:id="rId1"/>
    <sheet name="Ex4.3p2" sheetId="22" r:id="rId2"/>
    <sheet name="Ex4.3p3" sheetId="21" r:id="rId3"/>
    <sheet name="Ex4.3p4" sheetId="20" r:id="rId4"/>
    <sheet name="Ex4.3p5" sheetId="19" r:id="rId5"/>
    <sheet name="Ex4.3p6" sheetId="18" r:id="rId6"/>
    <sheet name="Ex4.3p7" sheetId="14" r:id="rId7"/>
  </sheets>
  <definedNames>
    <definedName name="Main">#REF!</definedName>
    <definedName name="maindollars">#REF!</definedName>
    <definedName name="MeterAndReg">#REF!</definedName>
    <definedName name="MeterAndReg2">#REF!</definedName>
    <definedName name="mtrdollars">#REF!</definedName>
    <definedName name="pressure">#REF!</definedName>
    <definedName name="_xlnm.Print_Area" localSheetId="2">Ex4.3p3!$A$1:$S$41</definedName>
    <definedName name="rating">#REF!</definedName>
    <definedName name="Service">#REF!</definedName>
    <definedName name="servicedollars">#REF!</definedName>
    <definedName name="serviceHP">#REF!</definedName>
  </definedNames>
  <calcPr calcId="145621"/>
</workbook>
</file>

<file path=xl/calcChain.xml><?xml version="1.0" encoding="utf-8"?>
<calcChain xmlns="http://schemas.openxmlformats.org/spreadsheetml/2006/main">
  <c r="A14" i="18"/>
  <c r="A14" i="19" l="1"/>
  <c r="A14" i="20" l="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4" s="1"/>
  <c r="K35" l="1"/>
  <c r="K31"/>
  <c r="K40"/>
  <c r="K34"/>
  <c r="K30"/>
  <c r="K26"/>
  <c r="K18"/>
  <c r="K23"/>
  <c r="K16"/>
  <c r="K27"/>
  <c r="K19"/>
  <c r="K41"/>
  <c r="K22"/>
  <c r="K14"/>
  <c r="K37"/>
  <c r="K25"/>
  <c r="K20"/>
  <c r="K17"/>
  <c r="K39"/>
  <c r="K36"/>
  <c r="K33"/>
  <c r="K28"/>
  <c r="K24"/>
  <c r="K21"/>
  <c r="K15"/>
  <c r="K38"/>
  <c r="K32"/>
  <c r="K29"/>
  <c r="C20" i="43" l="1"/>
  <c r="F20"/>
  <c r="A15" i="19" l="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1" l="1"/>
  <c r="K27" l="1"/>
  <c r="K26"/>
  <c r="K24"/>
  <c r="K23"/>
  <c r="K17" i="18"/>
  <c r="K22"/>
  <c r="K25"/>
  <c r="K15"/>
  <c r="K21"/>
  <c r="K18"/>
  <c r="K16"/>
  <c r="K23"/>
  <c r="K20"/>
  <c r="K26"/>
  <c r="K19"/>
  <c r="K24"/>
  <c r="A12" i="2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15" i="18"/>
  <c r="A12" i="14"/>
  <c r="A13" s="1"/>
  <c r="A14" s="1"/>
  <c r="A17" s="1"/>
  <c r="A18" s="1"/>
  <c r="A19" s="1"/>
  <c r="A20" s="1"/>
  <c r="A16" i="18" l="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8" s="1"/>
  <c r="K27"/>
  <c r="K28"/>
  <c r="K30" i="19"/>
  <c r="K28"/>
  <c r="K29"/>
  <c r="K14" i="18"/>
  <c r="K31" l="1"/>
  <c r="K29"/>
  <c r="K32" i="19"/>
  <c r="K31"/>
  <c r="K33"/>
  <c r="K30" i="18"/>
  <c r="K13" l="1"/>
  <c r="K32" l="1"/>
  <c r="K35" i="19"/>
  <c r="K34"/>
  <c r="K19"/>
  <c r="K18"/>
  <c r="K16"/>
  <c r="K17"/>
  <c r="K15"/>
  <c r="K14"/>
  <c r="K13"/>
  <c r="K37" l="1"/>
  <c r="K37" i="18"/>
  <c r="K36"/>
  <c r="K39" i="19"/>
  <c r="K38"/>
  <c r="K35" i="18"/>
  <c r="K25" i="19"/>
  <c r="K21"/>
  <c r="K22"/>
  <c r="K20"/>
  <c r="K40" l="1"/>
  <c r="K42"/>
  <c r="K36"/>
  <c r="K41"/>
  <c r="K38" i="18"/>
  <c r="K40"/>
  <c r="K39"/>
  <c r="K43" i="19" l="1"/>
  <c r="K45"/>
  <c r="K43" i="18"/>
  <c r="K42"/>
  <c r="K44" i="19"/>
  <c r="K41" i="18"/>
  <c r="K46" i="19" l="1"/>
  <c r="K44" i="18"/>
  <c r="K48" i="19"/>
  <c r="K47"/>
  <c r="K45" i="18"/>
  <c r="K13" i="20"/>
  <c r="K47" i="18" l="1"/>
  <c r="K46"/>
  <c r="K49" i="19"/>
  <c r="K50"/>
  <c r="K51" l="1"/>
  <c r="K52"/>
  <c r="K48" i="18"/>
  <c r="K49"/>
  <c r="K53" i="19" l="1"/>
  <c r="K50" i="18"/>
  <c r="K51"/>
  <c r="K52" l="1"/>
  <c r="K55" i="19"/>
  <c r="K56"/>
  <c r="K53" i="18" l="1"/>
  <c r="K54"/>
  <c r="K57" i="19"/>
  <c r="K55" i="18" l="1"/>
  <c r="K58" i="19"/>
  <c r="K54" l="1"/>
  <c r="K34" i="18"/>
  <c r="K33"/>
  <c r="J59" i="19"/>
  <c r="J42" i="20" l="1"/>
  <c r="H59" i="19"/>
  <c r="G59"/>
  <c r="I59"/>
  <c r="G56" i="18"/>
  <c r="I42" i="20"/>
  <c r="G42"/>
  <c r="F56" i="18"/>
  <c r="H56"/>
  <c r="F42" i="20"/>
  <c r="I56" i="18"/>
  <c r="H42" i="20"/>
  <c r="J56" i="18"/>
  <c r="F59" i="19"/>
  <c r="E59" l="1"/>
  <c r="K59" s="1"/>
  <c r="K61" s="1"/>
  <c r="E56" i="18"/>
  <c r="K56" s="1"/>
  <c r="K58" s="1"/>
  <c r="E42" i="20"/>
  <c r="K42" l="1"/>
  <c r="K44" s="1"/>
  <c r="E44" s="1"/>
  <c r="L33" i="19"/>
  <c r="L31"/>
  <c r="L32"/>
  <c r="L37"/>
  <c r="L34"/>
  <c r="L35"/>
  <c r="L39"/>
  <c r="L38"/>
  <c r="L43"/>
  <c r="L41"/>
  <c r="L40"/>
  <c r="L36"/>
  <c r="L42"/>
  <c r="L46"/>
  <c r="L45"/>
  <c r="L44"/>
  <c r="L48"/>
  <c r="L47"/>
  <c r="L51"/>
  <c r="L49"/>
  <c r="L50"/>
  <c r="L52"/>
  <c r="L54"/>
  <c r="L53"/>
  <c r="L56"/>
  <c r="L55"/>
  <c r="L57"/>
  <c r="L58"/>
  <c r="E58" i="18"/>
  <c r="L31"/>
  <c r="L29"/>
  <c r="L30"/>
  <c r="L33"/>
  <c r="L34"/>
  <c r="L32"/>
  <c r="L36"/>
  <c r="L37"/>
  <c r="L35"/>
  <c r="L38"/>
  <c r="L39"/>
  <c r="L40"/>
  <c r="L41"/>
  <c r="L42"/>
  <c r="L43"/>
  <c r="L44"/>
  <c r="L45"/>
  <c r="L47"/>
  <c r="L46"/>
  <c r="L48"/>
  <c r="L49"/>
  <c r="L51"/>
  <c r="L50"/>
  <c r="L52"/>
  <c r="L27" i="19"/>
  <c r="L30"/>
  <c r="L29"/>
  <c r="L26"/>
  <c r="L23"/>
  <c r="L24"/>
  <c r="L28"/>
  <c r="L25"/>
  <c r="F61"/>
  <c r="F58" i="18"/>
  <c r="H58"/>
  <c r="J58"/>
  <c r="L17"/>
  <c r="L24"/>
  <c r="L18"/>
  <c r="L16"/>
  <c r="L23"/>
  <c r="L26"/>
  <c r="L25"/>
  <c r="L19"/>
  <c r="L14"/>
  <c r="L13"/>
  <c r="L27"/>
  <c r="L21"/>
  <c r="L20"/>
  <c r="L15"/>
  <c r="L22"/>
  <c r="L28"/>
  <c r="L54"/>
  <c r="L53"/>
  <c r="L55"/>
  <c r="I58"/>
  <c r="E61" i="19"/>
  <c r="G58" i="18"/>
  <c r="L22" i="19"/>
  <c r="L14"/>
  <c r="L17"/>
  <c r="L16"/>
  <c r="L15"/>
  <c r="L21"/>
  <c r="L18"/>
  <c r="L19"/>
  <c r="L20"/>
  <c r="L13"/>
  <c r="J61"/>
  <c r="H61"/>
  <c r="I61"/>
  <c r="G61"/>
  <c r="L59" l="1"/>
  <c r="L56" i="18"/>
  <c r="I13" i="14" l="1"/>
  <c r="G19" s="1"/>
  <c r="I12"/>
  <c r="E18" s="1"/>
  <c r="E19" l="1"/>
  <c r="H19"/>
  <c r="F19"/>
  <c r="C19"/>
  <c r="D19"/>
  <c r="H18"/>
  <c r="F18"/>
  <c r="C18"/>
  <c r="G18"/>
  <c r="D18"/>
  <c r="I19" l="1"/>
  <c r="I18"/>
  <c r="L39" i="20" l="1"/>
  <c r="L36"/>
  <c r="L33"/>
  <c r="L41"/>
  <c r="L37"/>
  <c r="L35"/>
  <c r="L30"/>
  <c r="L40"/>
  <c r="L34"/>
  <c r="L31"/>
  <c r="L38"/>
  <c r="L32"/>
  <c r="L29"/>
  <c r="L13"/>
  <c r="L26"/>
  <c r="L23"/>
  <c r="L18"/>
  <c r="L16"/>
  <c r="L27"/>
  <c r="L22"/>
  <c r="L19"/>
  <c r="L14"/>
  <c r="L25"/>
  <c r="L20"/>
  <c r="L17"/>
  <c r="L28"/>
  <c r="L24"/>
  <c r="L21"/>
  <c r="L15"/>
  <c r="H44"/>
  <c r="F44"/>
  <c r="I44"/>
  <c r="J44"/>
  <c r="G44"/>
  <c r="L42" l="1"/>
  <c r="E14" i="14" l="1"/>
  <c r="F14"/>
  <c r="D14"/>
  <c r="H14"/>
  <c r="G14"/>
  <c r="I11"/>
  <c r="I14" s="1"/>
  <c r="C14"/>
  <c r="C17" l="1"/>
  <c r="G20"/>
  <c r="H20"/>
  <c r="D20"/>
  <c r="C20"/>
  <c r="G17"/>
  <c r="H17"/>
  <c r="D17"/>
  <c r="F20"/>
  <c r="E17"/>
  <c r="F17"/>
  <c r="E20"/>
  <c r="I17" l="1"/>
  <c r="I20"/>
</calcChain>
</file>

<file path=xl/connections.xml><?xml version="1.0" encoding="utf-8"?>
<connections xmlns="http://schemas.openxmlformats.org/spreadsheetml/2006/main">
  <connection id="1" name="General2013_Run1_Footage_Report" type="6" refreshedVersion="4" background="1">
    <textPr codePage="437" sourceFile="X:\QGC Asset Trace Tool\General2013\General2013_Run1_Footage_Report.txt">
      <textFields>
        <textField/>
      </textFields>
    </textPr>
  </connection>
  <connection id="2" name="General2013_Run3_Footage_Report" type="6" refreshedVersion="4" background="1" saveData="1">
    <textPr codePage="437" sourceFile="X:\QGC Asset Trace Tool\General2013_20130225Request\General2013_Run3_Footage_Report.txt">
      <textFields>
        <textField/>
      </textFields>
    </textPr>
  </connection>
</connections>
</file>

<file path=xl/sharedStrings.xml><?xml version="1.0" encoding="utf-8"?>
<sst xmlns="http://schemas.openxmlformats.org/spreadsheetml/2006/main" count="511" uniqueCount="165">
  <si>
    <t>Sample</t>
  </si>
  <si>
    <t>MAIN</t>
  </si>
  <si>
    <t>unadjusted total cost</t>
  </si>
  <si>
    <t>GS</t>
  </si>
  <si>
    <t>Notes:</t>
  </si>
  <si>
    <t>Pressure</t>
  </si>
  <si>
    <t>Rate</t>
  </si>
  <si>
    <t>Map goes here.</t>
  </si>
  <si>
    <t>Total</t>
  </si>
  <si>
    <t>Meter Set</t>
  </si>
  <si>
    <t>$ / Meter</t>
  </si>
  <si>
    <t>adjusted total cost</t>
  </si>
  <si>
    <t>500'</t>
  </si>
  <si>
    <t>▲</t>
  </si>
  <si>
    <t>▼</t>
  </si>
  <si>
    <t>IS</t>
  </si>
  <si>
    <t>Rate Schedule Adjusted Investment - Distribution Plant Factor</t>
  </si>
  <si>
    <t>Questar Gas Company</t>
  </si>
  <si>
    <t>FS</t>
  </si>
  <si>
    <t>TS</t>
  </si>
  <si>
    <t>(A)</t>
  </si>
  <si>
    <t>(B)</t>
  </si>
  <si>
    <t>(C)</t>
  </si>
  <si>
    <t>(D)</t>
  </si>
  <si>
    <t>(E)</t>
  </si>
  <si>
    <t>(F)</t>
  </si>
  <si>
    <t>(G)</t>
  </si>
  <si>
    <t>(H)</t>
  </si>
  <si>
    <t>(I)</t>
  </si>
  <si>
    <t>Main:  1000' of 2"</t>
  </si>
  <si>
    <t>(J)</t>
  </si>
  <si>
    <t>(K)</t>
  </si>
  <si>
    <t>Measurement Statistics:</t>
  </si>
  <si>
    <t xml:space="preserve">$ / ft   </t>
  </si>
  <si>
    <t>Total Service</t>
  </si>
  <si>
    <t>NGV</t>
  </si>
  <si>
    <t>FT1</t>
  </si>
  <si>
    <t>Line 47 - Total of Columns (lines 1 - 46).</t>
  </si>
  <si>
    <t>Service Lines</t>
  </si>
  <si>
    <t>Meter Rating</t>
  </si>
  <si>
    <t>Individual Sampled Meter</t>
  </si>
  <si>
    <t>QGC Exhibit 4.3</t>
  </si>
  <si>
    <t>SIZE</t>
  </si>
  <si>
    <t>LINE SIZE</t>
  </si>
  <si>
    <t>Service, Main, and Meter Set Current Cost Data</t>
  </si>
  <si>
    <t>Plant Investment for</t>
  </si>
  <si>
    <t>Small Diameter Mains</t>
  </si>
  <si>
    <t>Total Small</t>
  </si>
  <si>
    <t>Diameter Main</t>
  </si>
  <si>
    <t>Adjusted Small</t>
  </si>
  <si>
    <t>Unadjusted</t>
  </si>
  <si>
    <t>Average</t>
  </si>
  <si>
    <t>Cost</t>
  </si>
  <si>
    <t>Line Cost</t>
  </si>
  <si>
    <t>Adjusted Service</t>
  </si>
  <si>
    <t>Meters / Regulators</t>
  </si>
  <si>
    <t>Total Meter and</t>
  </si>
  <si>
    <t>Regulator Cost</t>
  </si>
  <si>
    <t>Adjusted Meter and</t>
  </si>
  <si>
    <t>Meter &amp; Regulator</t>
  </si>
  <si>
    <t>Service Line</t>
  </si>
  <si>
    <t>Small Diameter Main</t>
  </si>
  <si>
    <t>&gt;=0</t>
  </si>
  <si>
    <t>&gt;=400</t>
  </si>
  <si>
    <t>&gt;=600</t>
  </si>
  <si>
    <t>&gt;=2000</t>
  </si>
  <si>
    <t>&gt;=7000</t>
  </si>
  <si>
    <t>&gt;=20000</t>
  </si>
  <si>
    <t>&gt;=24000</t>
  </si>
  <si>
    <t>&gt;=30000</t>
  </si>
  <si>
    <t>&gt;=45000</t>
  </si>
  <si>
    <t>&gt;=100000</t>
  </si>
  <si>
    <t>&gt;=500000</t>
  </si>
  <si>
    <t>&gt;=250000</t>
  </si>
  <si>
    <t>&gt;=750000</t>
  </si>
  <si>
    <t>&gt;=1000000</t>
  </si>
  <si>
    <t>&gt;=3000</t>
  </si>
  <si>
    <t>&gt;=50000</t>
  </si>
  <si>
    <t>&gt;=150000</t>
  </si>
  <si>
    <t>&gt;=2000000</t>
  </si>
  <si>
    <t>4390 S 3760 W</t>
  </si>
  <si>
    <t>&gt;=1400</t>
  </si>
  <si>
    <t>&gt;=5000</t>
  </si>
  <si>
    <t>&gt;=11000</t>
  </si>
  <si>
    <t>&gt;=16000</t>
  </si>
  <si>
    <t>&gt;=900</t>
  </si>
  <si>
    <t>Pop.</t>
  </si>
  <si>
    <t>Capacity</t>
  </si>
  <si>
    <t>Sample Size</t>
  </si>
  <si>
    <t>Res.</t>
  </si>
  <si>
    <t>Non-Res.</t>
  </si>
  <si>
    <t>Population Size</t>
  </si>
  <si>
    <t>Mean Total Investment</t>
  </si>
  <si>
    <t>Median</t>
  </si>
  <si>
    <t>Lower 95% CI for Mean</t>
  </si>
  <si>
    <t>Upper 95%  CI for Mean</t>
  </si>
  <si>
    <t>Std. Error of Mean</t>
  </si>
  <si>
    <t>0-&lt;400</t>
  </si>
  <si>
    <t>400-&lt;600</t>
  </si>
  <si>
    <t>600-&lt;900</t>
  </si>
  <si>
    <t>900-&lt;1400</t>
  </si>
  <si>
    <t>1400-&lt;2000</t>
  </si>
  <si>
    <t>2000-&lt;3000</t>
  </si>
  <si>
    <t>3000-&lt;5000</t>
  </si>
  <si>
    <t>5000-&lt;7000</t>
  </si>
  <si>
    <t>7000-&lt;11000</t>
  </si>
  <si>
    <t>11000-&lt;16000</t>
  </si>
  <si>
    <t>16000-&lt;20000</t>
  </si>
  <si>
    <t>20000-&lt;24000</t>
  </si>
  <si>
    <t>24000-&lt;30000</t>
  </si>
  <si>
    <t>30000-&lt;45000</t>
  </si>
  <si>
    <t>45000-&lt;50000</t>
  </si>
  <si>
    <t>(L)</t>
  </si>
  <si>
    <t>Notes: Data was obtained using SAS®9.3 and proc SURVEYMEANS was used to calculate a weighted mean total investment and other summary statistics provided in the table. The Sample is broken into strata (capacity) to adjust variance estimates of the mean, because we are sampling from a finite population. In some strata entire populations were measured which means we do not have to estimate the mean. A standard error of zero indicates the entire population was measured for that strata.</t>
  </si>
  <si>
    <t>Nominal Meter Rating: 320 CFH</t>
  </si>
  <si>
    <t>Service:  41' of 1/2"</t>
  </si>
  <si>
    <t># Services: 25</t>
  </si>
  <si>
    <t>Meter (Fixed Pressure)</t>
  </si>
  <si>
    <t>Meter (High Pressure)</t>
  </si>
  <si>
    <t>Meter (Line Pressure)</t>
  </si>
  <si>
    <t>HP Service</t>
  </si>
  <si>
    <t>IHP Service</t>
  </si>
  <si>
    <t>Column C - Sample average cost for meter rating listed in Column A from sample.</t>
  </si>
  <si>
    <t>Columns D through I - Column C times number of meters in each class.</t>
  </si>
  <si>
    <t>Line 30 - Total of Columns (lines 1 - 29).</t>
  </si>
  <si>
    <t>Column K, line 31 - Book cost of small diameter mains.</t>
  </si>
  <si>
    <t>Column J, line 31 - Ratio of book (Column K, line 31) to unadjusted total (Column J, line 30).</t>
  </si>
  <si>
    <t>Line 31 - Line 30 times (Columm J, line 31).</t>
  </si>
  <si>
    <t>Column K  -  (Column J) times (Column J, line 31).</t>
  </si>
  <si>
    <t>Column K, line 48 - Book cost of small diameter mains.</t>
  </si>
  <si>
    <t>Column J, line 48 - Ratio of book (Column K, line 48) to unadjusted total (Column J, line 47).</t>
  </si>
  <si>
    <t>Line 48 - Line 47 times (Columm J, line 48).</t>
  </si>
  <si>
    <t>Column K  -  (Column J) times (Column J, line 48).</t>
  </si>
  <si>
    <t>Column J - Sum of Columns D - I.</t>
  </si>
  <si>
    <t>Line 47 - Total of Columns (lines 1 - 44).</t>
  </si>
  <si>
    <t>Column K, line 45 - Book cost of small diameter mains.</t>
  </si>
  <si>
    <t>Column J, line 45 - Ratio of book (Column K, line 45) to unadjusted total (Column J, line 44).</t>
  </si>
  <si>
    <t>Line 45 - Line 44 times (Columm J, line 45).</t>
  </si>
  <si>
    <t>Column K  -  (Column J) times (Column J, line 45).</t>
  </si>
  <si>
    <t>Docket No 13-057-05</t>
  </si>
  <si>
    <t>Page 3 of 7</t>
  </si>
  <si>
    <t>&lt;400</t>
  </si>
  <si>
    <t>F</t>
  </si>
  <si>
    <t>&lt;600</t>
  </si>
  <si>
    <t>&lt;900</t>
  </si>
  <si>
    <t>&lt;1400</t>
  </si>
  <si>
    <t>&lt;2000</t>
  </si>
  <si>
    <t>L</t>
  </si>
  <si>
    <t>&lt;3000</t>
  </si>
  <si>
    <t>&lt;5000</t>
  </si>
  <si>
    <t>&lt;7000</t>
  </si>
  <si>
    <t>&lt;11000</t>
  </si>
  <si>
    <t>&lt;16000</t>
  </si>
  <si>
    <t>&lt;20000</t>
  </si>
  <si>
    <t>&lt;24000</t>
  </si>
  <si>
    <t>&lt;30000</t>
  </si>
  <si>
    <t>&lt;45000</t>
  </si>
  <si>
    <t>&lt;50000</t>
  </si>
  <si>
    <t>&lt;100000</t>
  </si>
  <si>
    <t>&lt;250000</t>
  </si>
  <si>
    <t>H</t>
  </si>
  <si>
    <t>&lt;500000</t>
  </si>
  <si>
    <t>&lt;150000</t>
  </si>
  <si>
    <t>&lt;750000</t>
  </si>
  <si>
    <t>&lt;2000000</t>
  </si>
</sst>
</file>

<file path=xl/styles.xml><?xml version="1.0" encoding="utf-8"?>
<styleSheet xmlns="http://schemas.openxmlformats.org/spreadsheetml/2006/main">
  <numFmts count="6">
    <numFmt numFmtId="43" formatCode="_(* #,##0.00_);_(* \(#,##0.00\);_(* &quot;-&quot;??_);_(@_)"/>
    <numFmt numFmtId="164" formatCode="0.000000"/>
    <numFmt numFmtId="165" formatCode="0.000%"/>
    <numFmt numFmtId="166" formatCode="&quot;$&quot;#,##0.00"/>
    <numFmt numFmtId="167" formatCode="&quot;$&quot;#,##0"/>
    <numFmt numFmtId="168" formatCode="_(* #,##0_);_(* \(#,##0\);_(* &quot;-&quot;??_);_(@_)"/>
  </numFmts>
  <fonts count="1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u/>
      <sz val="10"/>
      <name val="Arial"/>
      <family val="2"/>
    </font>
    <font>
      <b/>
      <sz val="10"/>
      <name val="Arial"/>
      <family val="2"/>
    </font>
    <font>
      <b/>
      <sz val="12"/>
      <name val="Arial"/>
      <family val="2"/>
    </font>
    <font>
      <b/>
      <sz val="13"/>
      <name val="Arial"/>
      <family val="2"/>
    </font>
    <font>
      <sz val="14"/>
      <name val="Arial"/>
      <family val="2"/>
    </font>
  </fonts>
  <fills count="3">
    <fill>
      <patternFill patternType="none"/>
    </fill>
    <fill>
      <patternFill patternType="gray125"/>
    </fill>
    <fill>
      <patternFill patternType="solid">
        <fgColor indexed="13"/>
        <bgColor indexed="64"/>
      </patternFill>
    </fill>
  </fills>
  <borders count="14">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Dashed">
        <color indexed="64"/>
      </bottom>
      <diagonal/>
    </border>
    <border>
      <left/>
      <right/>
      <top/>
      <bottom style="mediumDashed">
        <color indexed="64"/>
      </bottom>
      <diagonal/>
    </border>
  </borders>
  <cellStyleXfs count="5">
    <xf numFmtId="0" fontId="0" fillId="0" borderId="0"/>
    <xf numFmtId="43" fontId="5" fillId="0" borderId="0" applyFont="0" applyFill="0" applyBorder="0" applyAlignment="0" applyProtection="0"/>
    <xf numFmtId="0" fontId="3" fillId="0" borderId="0"/>
    <xf numFmtId="0" fontId="2" fillId="0" borderId="0"/>
    <xf numFmtId="0" fontId="1" fillId="0" borderId="0"/>
  </cellStyleXfs>
  <cellXfs count="102">
    <xf numFmtId="0" fontId="0" fillId="0" borderId="0" xfId="0"/>
    <xf numFmtId="0" fontId="7" fillId="0" borderId="0" xfId="0" applyFont="1"/>
    <xf numFmtId="1" fontId="0" fillId="0" borderId="0" xfId="0" applyNumberFormat="1"/>
    <xf numFmtId="2" fontId="0" fillId="0" borderId="0" xfId="0" applyNumberFormat="1"/>
    <xf numFmtId="1" fontId="7" fillId="0" borderId="0" xfId="0" applyNumberFormat="1" applyFont="1" applyAlignment="1">
      <alignment horizontal="center"/>
    </xf>
    <xf numFmtId="164" fontId="0" fillId="0" borderId="0" xfId="0" applyNumberFormat="1"/>
    <xf numFmtId="0" fontId="0" fillId="0" borderId="0" xfId="0" applyAlignment="1">
      <alignment horizontal="center"/>
    </xf>
    <xf numFmtId="0" fontId="7" fillId="0" borderId="0" xfId="0" applyFont="1" applyAlignment="1">
      <alignment horizontal="center"/>
    </xf>
    <xf numFmtId="0" fontId="7" fillId="0" borderId="0" xfId="0" applyFont="1" applyAlignment="1">
      <alignment horizontal="left"/>
    </xf>
    <xf numFmtId="3" fontId="0" fillId="0" borderId="0" xfId="0" applyNumberFormat="1"/>
    <xf numFmtId="2" fontId="0" fillId="0" borderId="0" xfId="0" quotePrefix="1" applyNumberFormat="1"/>
    <xf numFmtId="0" fontId="0" fillId="0" borderId="0" xfId="0" applyFill="1"/>
    <xf numFmtId="0" fontId="0" fillId="0" borderId="0" xfId="0" applyFill="1" applyBorder="1"/>
    <xf numFmtId="0" fontId="0" fillId="0" borderId="0" xfId="0" applyAlignment="1">
      <alignment horizontal="right"/>
    </xf>
    <xf numFmtId="0" fontId="0" fillId="0" borderId="0" xfId="0" quotePrefix="1" applyAlignment="1">
      <alignment horizontal="right"/>
    </xf>
    <xf numFmtId="3" fontId="0" fillId="0" borderId="2" xfId="0" applyNumberFormat="1" applyBorder="1"/>
    <xf numFmtId="166" fontId="0" fillId="0" borderId="0" xfId="0" applyNumberFormat="1"/>
    <xf numFmtId="3" fontId="0" fillId="0" borderId="0" xfId="0" applyNumberFormat="1"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0" xfId="0" quotePrefix="1" applyBorder="1" applyAlignment="1">
      <alignment horizontal="center"/>
    </xf>
    <xf numFmtId="0" fontId="0" fillId="0" borderId="11" xfId="0" applyBorder="1" applyAlignment="1">
      <alignment horizontal="center"/>
    </xf>
    <xf numFmtId="0" fontId="0" fillId="2" borderId="0" xfId="0" applyFill="1"/>
    <xf numFmtId="0" fontId="4" fillId="0" borderId="0" xfId="0" applyFont="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7" fontId="0" fillId="0" borderId="0" xfId="0" quotePrefix="1" applyNumberFormat="1"/>
    <xf numFmtId="0" fontId="4" fillId="0" borderId="0" xfId="0" applyFont="1" applyAlignment="1">
      <alignment horizontal="center"/>
    </xf>
    <xf numFmtId="0" fontId="0" fillId="0" borderId="0" xfId="0" applyFill="1" applyAlignment="1">
      <alignment horizontal="center"/>
    </xf>
    <xf numFmtId="0" fontId="4" fillId="0" borderId="9" xfId="0" applyFont="1" applyFill="1" applyBorder="1"/>
    <xf numFmtId="0" fontId="4" fillId="0" borderId="0" xfId="0" applyFont="1" applyFill="1" applyBorder="1"/>
    <xf numFmtId="0" fontId="0" fillId="0" borderId="0" xfId="0" applyAlignment="1">
      <alignment horizontal="center"/>
    </xf>
    <xf numFmtId="0" fontId="8" fillId="0" borderId="0" xfId="0" applyFont="1" applyAlignment="1">
      <alignment horizontal="left"/>
    </xf>
    <xf numFmtId="0" fontId="0" fillId="0" borderId="0" xfId="0" applyAlignment="1">
      <alignment horizontal="left"/>
    </xf>
    <xf numFmtId="0" fontId="8" fillId="0" borderId="3" xfId="0" applyFont="1" applyBorder="1"/>
    <xf numFmtId="10" fontId="0" fillId="0" borderId="0" xfId="0" applyNumberFormat="1"/>
    <xf numFmtId="0" fontId="8" fillId="0" borderId="3"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xf numFmtId="3" fontId="0" fillId="0" borderId="0" xfId="0" applyNumberFormat="1" applyFill="1"/>
    <xf numFmtId="3" fontId="0" fillId="0" borderId="2" xfId="0" applyNumberFormat="1" applyFill="1" applyBorder="1"/>
    <xf numFmtId="165" fontId="0" fillId="0" borderId="0" xfId="0" applyNumberFormat="1" applyFill="1"/>
    <xf numFmtId="0" fontId="1" fillId="0" borderId="0" xfId="4"/>
    <xf numFmtId="2" fontId="1" fillId="0" borderId="0" xfId="4" applyNumberFormat="1"/>
    <xf numFmtId="2" fontId="1" fillId="0" borderId="0" xfId="4" applyNumberFormat="1" applyAlignment="1">
      <alignment horizontal="center"/>
    </xf>
    <xf numFmtId="0" fontId="1" fillId="0" borderId="4" xfId="4" applyBorder="1"/>
    <xf numFmtId="0" fontId="1" fillId="0" borderId="6" xfId="4" applyBorder="1"/>
    <xf numFmtId="0" fontId="1" fillId="0" borderId="7" xfId="4" applyBorder="1"/>
    <xf numFmtId="0" fontId="1" fillId="0" borderId="5" xfId="4" applyBorder="1"/>
    <xf numFmtId="0" fontId="1" fillId="0" borderId="0" xfId="4" applyBorder="1"/>
    <xf numFmtId="0" fontId="1" fillId="0" borderId="8" xfId="4" applyBorder="1"/>
    <xf numFmtId="0" fontId="1" fillId="0" borderId="9" xfId="4" applyBorder="1"/>
    <xf numFmtId="0" fontId="1" fillId="0" borderId="1" xfId="4" applyBorder="1"/>
    <xf numFmtId="0" fontId="1" fillId="0" borderId="10" xfId="4" applyBorder="1"/>
    <xf numFmtId="0" fontId="0" fillId="0" borderId="0" xfId="0" applyAlignment="1">
      <alignment horizontal="center"/>
    </xf>
    <xf numFmtId="0" fontId="0" fillId="0" borderId="0" xfId="0" applyAlignment="1">
      <alignment horizontal="center"/>
    </xf>
    <xf numFmtId="0" fontId="0" fillId="0" borderId="0" xfId="0" applyFill="1" applyAlignment="1">
      <alignment horizontal="right"/>
    </xf>
    <xf numFmtId="4" fontId="8" fillId="0" borderId="0" xfId="0" applyNumberFormat="1" applyFont="1" applyFill="1" applyBorder="1" applyAlignment="1">
      <alignment horizontal="right"/>
    </xf>
    <xf numFmtId="1" fontId="4" fillId="0" borderId="0" xfId="0" quotePrefix="1" applyNumberFormat="1" applyFont="1" applyFill="1" applyBorder="1"/>
    <xf numFmtId="167" fontId="4" fillId="0" borderId="0" xfId="0" quotePrefix="1" applyNumberFormat="1" applyFont="1" applyFill="1" applyBorder="1"/>
    <xf numFmtId="0" fontId="4" fillId="0" borderId="0" xfId="0" applyFont="1" applyFill="1"/>
    <xf numFmtId="1" fontId="4" fillId="0" borderId="4" xfId="0" applyNumberFormat="1" applyFont="1" applyFill="1" applyBorder="1" applyAlignment="1">
      <alignment horizontal="right"/>
    </xf>
    <xf numFmtId="0" fontId="4" fillId="0" borderId="7" xfId="0" applyFont="1" applyFill="1" applyBorder="1" applyAlignment="1">
      <alignment horizontal="right"/>
    </xf>
    <xf numFmtId="1" fontId="4" fillId="0" borderId="5" xfId="0" quotePrefix="1" applyNumberFormat="1" applyFont="1" applyFill="1" applyBorder="1"/>
    <xf numFmtId="167" fontId="4" fillId="0" borderId="8" xfId="0" quotePrefix="1" applyNumberFormat="1" applyFont="1" applyFill="1" applyBorder="1"/>
    <xf numFmtId="0" fontId="4" fillId="0" borderId="5" xfId="0" applyFont="1" applyFill="1" applyBorder="1"/>
    <xf numFmtId="167" fontId="4" fillId="0" borderId="10" xfId="0" quotePrefix="1" applyNumberFormat="1" applyFont="1" applyFill="1" applyBorder="1"/>
    <xf numFmtId="1" fontId="4" fillId="0" borderId="9" xfId="0" quotePrefix="1" applyNumberFormat="1" applyFont="1" applyFill="1" applyBorder="1"/>
    <xf numFmtId="1" fontId="4" fillId="0" borderId="5" xfId="0" quotePrefix="1" applyNumberFormat="1" applyFont="1" applyFill="1" applyBorder="1" applyAlignment="1">
      <alignment horizontal="left"/>
    </xf>
    <xf numFmtId="168" fontId="4" fillId="0" borderId="8" xfId="1" applyNumberFormat="1" applyFont="1" applyFill="1" applyBorder="1"/>
    <xf numFmtId="1" fontId="4" fillId="0" borderId="9" xfId="0" quotePrefix="1" applyNumberFormat="1" applyFont="1" applyFill="1" applyBorder="1" applyAlignment="1">
      <alignment horizontal="left"/>
    </xf>
    <xf numFmtId="168" fontId="4" fillId="0" borderId="10" xfId="1" applyNumberFormat="1" applyFont="1" applyFill="1" applyBorder="1"/>
    <xf numFmtId="1" fontId="4" fillId="0" borderId="4" xfId="0" applyNumberFormat="1" applyFont="1" applyFill="1" applyBorder="1" applyAlignment="1">
      <alignment horizontal="center"/>
    </xf>
    <xf numFmtId="1" fontId="4" fillId="0" borderId="7" xfId="0" applyNumberFormat="1" applyFont="1" applyFill="1" applyBorder="1" applyAlignment="1">
      <alignment horizontal="right"/>
    </xf>
    <xf numFmtId="4" fontId="4" fillId="0" borderId="5" xfId="0" applyNumberFormat="1" applyFont="1" applyFill="1" applyBorder="1" applyAlignment="1">
      <alignment horizontal="left"/>
    </xf>
    <xf numFmtId="167" fontId="4" fillId="0" borderId="8" xfId="0" applyNumberFormat="1" applyFont="1" applyFill="1" applyBorder="1" applyAlignment="1">
      <alignment horizontal="right"/>
    </xf>
    <xf numFmtId="4" fontId="4" fillId="0" borderId="9" xfId="0" applyNumberFormat="1" applyFont="1" applyFill="1" applyBorder="1" applyAlignment="1">
      <alignment horizontal="left"/>
    </xf>
    <xf numFmtId="167" fontId="4" fillId="0" borderId="10" xfId="0" applyNumberFormat="1" applyFont="1" applyFill="1" applyBorder="1" applyAlignment="1">
      <alignment horizontal="right"/>
    </xf>
    <xf numFmtId="4" fontId="4" fillId="0" borderId="8" xfId="0" applyNumberFormat="1" applyFont="1" applyFill="1" applyBorder="1" applyAlignment="1">
      <alignment horizontal="right"/>
    </xf>
    <xf numFmtId="4" fontId="4" fillId="0" borderId="10" xfId="0" applyNumberFormat="1" applyFont="1" applyFill="1" applyBorder="1" applyAlignment="1">
      <alignment horizontal="right"/>
    </xf>
    <xf numFmtId="1" fontId="7" fillId="0" borderId="4" xfId="0" applyNumberFormat="1" applyFont="1" applyFill="1" applyBorder="1" applyAlignment="1">
      <alignment horizontal="center"/>
    </xf>
    <xf numFmtId="1" fontId="7" fillId="0" borderId="7" xfId="0" applyNumberFormat="1" applyFont="1" applyFill="1" applyBorder="1" applyAlignment="1">
      <alignment horizontal="right"/>
    </xf>
    <xf numFmtId="0" fontId="4" fillId="0" borderId="0" xfId="0" applyFont="1" applyAlignment="1">
      <alignment horizontal="right" textRotation="180"/>
    </xf>
    <xf numFmtId="0" fontId="0" fillId="0" borderId="0" xfId="0" applyAlignment="1">
      <alignment horizontal="right" textRotation="180"/>
    </xf>
    <xf numFmtId="0" fontId="0" fillId="0" borderId="0" xfId="0" applyAlignment="1">
      <alignment horizontal="center"/>
    </xf>
    <xf numFmtId="1" fontId="0" fillId="0" borderId="0" xfId="0" applyNumberFormat="1" applyAlignment="1">
      <alignment horizontal="center"/>
    </xf>
    <xf numFmtId="168" fontId="1" fillId="0" borderId="6" xfId="1" applyNumberFormat="1" applyFont="1" applyBorder="1"/>
    <xf numFmtId="168" fontId="1" fillId="0" borderId="7" xfId="1" applyNumberFormat="1" applyFont="1" applyBorder="1"/>
    <xf numFmtId="168" fontId="1" fillId="0" borderId="0" xfId="1" applyNumberFormat="1" applyFont="1" applyBorder="1"/>
    <xf numFmtId="168" fontId="1" fillId="0" borderId="8" xfId="1" applyNumberFormat="1" applyFont="1" applyBorder="1"/>
    <xf numFmtId="168" fontId="1" fillId="0" borderId="1" xfId="1" applyNumberFormat="1" applyFont="1" applyBorder="1"/>
    <xf numFmtId="168" fontId="1" fillId="0" borderId="10" xfId="1" applyNumberFormat="1" applyFont="1" applyBorder="1"/>
    <xf numFmtId="0" fontId="1" fillId="0" borderId="6" xfId="4" applyBorder="1" applyAlignment="1">
      <alignment horizontal="center"/>
    </xf>
    <xf numFmtId="0" fontId="1" fillId="0" borderId="0" xfId="4" applyAlignment="1">
      <alignment horizontal="left" wrapText="1"/>
    </xf>
    <xf numFmtId="0" fontId="0" fillId="0" borderId="0" xfId="0" applyAlignment="1">
      <alignment horizontal="center"/>
    </xf>
    <xf numFmtId="0" fontId="11" fillId="0" borderId="0" xfId="0" applyFont="1" applyAlignment="1">
      <alignment horizontal="center"/>
    </xf>
    <xf numFmtId="0" fontId="4" fillId="0" borderId="1" xfId="0" applyFont="1" applyFill="1" applyBorder="1" applyAlignment="1">
      <alignment horizontal="center"/>
    </xf>
    <xf numFmtId="0" fontId="0" fillId="0" borderId="1" xfId="0" applyFill="1" applyBorder="1" applyAlignment="1">
      <alignment horizontal="center"/>
    </xf>
    <xf numFmtId="0" fontId="9" fillId="0" borderId="0" xfId="0" applyFont="1" applyAlignment="1">
      <alignment horizontal="center"/>
    </xf>
  </cellXfs>
  <cellStyles count="5">
    <cellStyle name="Comma" xfId="1" builtinId="3"/>
    <cellStyle name="Normal" xfId="0" builtinId="0"/>
    <cellStyle name="Normal 2" xfId="2"/>
    <cellStyle name="Normal 3" xfId="3"/>
    <cellStyle name="Normal 4"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571500</xdr:colOff>
      <xdr:row>38</xdr:row>
      <xdr:rowOff>173183</xdr:rowOff>
    </xdr:from>
    <xdr:to>
      <xdr:col>13</xdr:col>
      <xdr:colOff>569623</xdr:colOff>
      <xdr:row>50</xdr:row>
      <xdr:rowOff>95684</xdr:rowOff>
    </xdr:to>
    <xdr:sp macro="" textlink="">
      <xdr:nvSpPr>
        <xdr:cNvPr id="2" name="TextBox 1"/>
        <xdr:cNvSpPr txBox="1"/>
      </xdr:nvSpPr>
      <xdr:spPr>
        <a:xfrm rot="5400000">
          <a:off x="11582111" y="7945872"/>
          <a:ext cx="2208501" cy="1141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600"/>
            <a:t>Questar Gas Company</a:t>
          </a:r>
        </a:p>
        <a:p>
          <a:pPr algn="r"/>
          <a:r>
            <a:rPr lang="en-US" sz="1600"/>
            <a:t>Docket No. 13-057-05</a:t>
          </a:r>
        </a:p>
        <a:p>
          <a:pPr algn="r"/>
          <a:r>
            <a:rPr lang="en-US" sz="1600"/>
            <a:t>QGC Exhibit 4.3</a:t>
          </a:r>
        </a:p>
        <a:p>
          <a:pPr algn="r"/>
          <a:r>
            <a:rPr lang="en-US" sz="1600"/>
            <a:t>Page </a:t>
          </a:r>
          <a:r>
            <a:rPr lang="en-US" sz="1600" baseline="0"/>
            <a:t> </a:t>
          </a:r>
          <a:r>
            <a:rPr lang="en-US" sz="1600"/>
            <a:t>1 of 7</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134470</xdr:colOff>
      <xdr:row>1</xdr:row>
      <xdr:rowOff>100852</xdr:rowOff>
    </xdr:from>
    <xdr:to>
      <xdr:col>10</xdr:col>
      <xdr:colOff>530913</xdr:colOff>
      <xdr:row>69</xdr:row>
      <xdr:rowOff>89000</xdr:rowOff>
    </xdr:to>
    <xdr:pic>
      <xdr:nvPicPr>
        <xdr:cNvPr id="4" name="Picture 3"/>
        <xdr:cNvPicPr>
          <a:picLocks noChangeAspect="1"/>
        </xdr:cNvPicPr>
      </xdr:nvPicPr>
      <xdr:blipFill>
        <a:blip xmlns:r="http://schemas.openxmlformats.org/officeDocument/2006/relationships" r:embed="rId1"/>
        <a:stretch>
          <a:fillRect/>
        </a:stretch>
      </xdr:blipFill>
      <xdr:spPr>
        <a:xfrm rot="5400000">
          <a:off x="-1975398" y="3230455"/>
          <a:ext cx="10667355" cy="6447619"/>
        </a:xfrm>
        <a:prstGeom prst="rect">
          <a:avLst/>
        </a:prstGeom>
      </xdr:spPr>
    </xdr:pic>
    <xdr:clientData/>
  </xdr:twoCellAnchor>
  <xdr:twoCellAnchor>
    <xdr:from>
      <xdr:col>1</xdr:col>
      <xdr:colOff>537882</xdr:colOff>
      <xdr:row>33</xdr:row>
      <xdr:rowOff>44824</xdr:rowOff>
    </xdr:from>
    <xdr:to>
      <xdr:col>2</xdr:col>
      <xdr:colOff>414619</xdr:colOff>
      <xdr:row>36</xdr:row>
      <xdr:rowOff>11205</xdr:rowOff>
    </xdr:to>
    <xdr:sp macro="" textlink="">
      <xdr:nvSpPr>
        <xdr:cNvPr id="20" name="Oval 19"/>
        <xdr:cNvSpPr/>
      </xdr:nvSpPr>
      <xdr:spPr>
        <a:xfrm>
          <a:off x="1143000" y="6096000"/>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10</a:t>
          </a:r>
          <a:endParaRPr lang="en-US" sz="1050" b="1">
            <a:solidFill>
              <a:sysClr val="windowText" lastClr="000000"/>
            </a:solidFill>
          </a:endParaRPr>
        </a:p>
      </xdr:txBody>
    </xdr:sp>
    <xdr:clientData/>
  </xdr:twoCellAnchor>
  <xdr:twoCellAnchor>
    <xdr:from>
      <xdr:col>1</xdr:col>
      <xdr:colOff>253253</xdr:colOff>
      <xdr:row>38</xdr:row>
      <xdr:rowOff>17929</xdr:rowOff>
    </xdr:from>
    <xdr:to>
      <xdr:col>2</xdr:col>
      <xdr:colOff>51548</xdr:colOff>
      <xdr:row>40</xdr:row>
      <xdr:rowOff>107576</xdr:rowOff>
    </xdr:to>
    <xdr:sp macro="" textlink="">
      <xdr:nvSpPr>
        <xdr:cNvPr id="21" name="Oval 20"/>
        <xdr:cNvSpPr/>
      </xdr:nvSpPr>
      <xdr:spPr>
        <a:xfrm>
          <a:off x="858371" y="6853517"/>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9</a:t>
          </a:r>
          <a:endParaRPr lang="en-US" sz="1100" b="1">
            <a:solidFill>
              <a:sysClr val="windowText" lastClr="000000"/>
            </a:solidFill>
          </a:endParaRPr>
        </a:p>
      </xdr:txBody>
    </xdr:sp>
    <xdr:clientData/>
  </xdr:twoCellAnchor>
  <xdr:twoCellAnchor>
    <xdr:from>
      <xdr:col>3</xdr:col>
      <xdr:colOff>147918</xdr:colOff>
      <xdr:row>38</xdr:row>
      <xdr:rowOff>69477</xdr:rowOff>
    </xdr:from>
    <xdr:to>
      <xdr:col>3</xdr:col>
      <xdr:colOff>551330</xdr:colOff>
      <xdr:row>41</xdr:row>
      <xdr:rowOff>2242</xdr:rowOff>
    </xdr:to>
    <xdr:sp macro="" textlink="">
      <xdr:nvSpPr>
        <xdr:cNvPr id="22" name="Oval 21"/>
        <xdr:cNvSpPr/>
      </xdr:nvSpPr>
      <xdr:spPr>
        <a:xfrm>
          <a:off x="1963271" y="6905065"/>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8</a:t>
          </a:r>
          <a:endParaRPr lang="en-US" sz="1100" b="1">
            <a:solidFill>
              <a:sysClr val="windowText" lastClr="000000"/>
            </a:solidFill>
          </a:endParaRPr>
        </a:p>
      </xdr:txBody>
    </xdr:sp>
    <xdr:clientData/>
  </xdr:twoCellAnchor>
  <xdr:twoCellAnchor>
    <xdr:from>
      <xdr:col>2</xdr:col>
      <xdr:colOff>20172</xdr:colOff>
      <xdr:row>43</xdr:row>
      <xdr:rowOff>20170</xdr:rowOff>
    </xdr:from>
    <xdr:to>
      <xdr:col>2</xdr:col>
      <xdr:colOff>423584</xdr:colOff>
      <xdr:row>45</xdr:row>
      <xdr:rowOff>109817</xdr:rowOff>
    </xdr:to>
    <xdr:sp macro="" textlink="">
      <xdr:nvSpPr>
        <xdr:cNvPr id="23" name="Oval 22"/>
        <xdr:cNvSpPr/>
      </xdr:nvSpPr>
      <xdr:spPr>
        <a:xfrm>
          <a:off x="1230407" y="7640170"/>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7</a:t>
          </a:r>
          <a:endParaRPr lang="en-US" sz="1100" b="1">
            <a:solidFill>
              <a:sysClr val="windowText" lastClr="000000"/>
            </a:solidFill>
          </a:endParaRPr>
        </a:p>
      </xdr:txBody>
    </xdr:sp>
    <xdr:clientData/>
  </xdr:twoCellAnchor>
  <xdr:twoCellAnchor>
    <xdr:from>
      <xdr:col>3</xdr:col>
      <xdr:colOff>172571</xdr:colOff>
      <xdr:row>45</xdr:row>
      <xdr:rowOff>105335</xdr:rowOff>
    </xdr:from>
    <xdr:to>
      <xdr:col>3</xdr:col>
      <xdr:colOff>575983</xdr:colOff>
      <xdr:row>48</xdr:row>
      <xdr:rowOff>38100</xdr:rowOff>
    </xdr:to>
    <xdr:sp macro="" textlink="">
      <xdr:nvSpPr>
        <xdr:cNvPr id="24" name="Oval 23"/>
        <xdr:cNvSpPr/>
      </xdr:nvSpPr>
      <xdr:spPr>
        <a:xfrm>
          <a:off x="1987924" y="8039100"/>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6</a:t>
          </a:r>
          <a:endParaRPr lang="en-US" sz="1100" b="1">
            <a:solidFill>
              <a:sysClr val="windowText" lastClr="000000"/>
            </a:solidFill>
          </a:endParaRPr>
        </a:p>
      </xdr:txBody>
    </xdr:sp>
    <xdr:clientData/>
  </xdr:twoCellAnchor>
  <xdr:twoCellAnchor>
    <xdr:from>
      <xdr:col>2</xdr:col>
      <xdr:colOff>44824</xdr:colOff>
      <xdr:row>51</xdr:row>
      <xdr:rowOff>56029</xdr:rowOff>
    </xdr:from>
    <xdr:to>
      <xdr:col>2</xdr:col>
      <xdr:colOff>448236</xdr:colOff>
      <xdr:row>53</xdr:row>
      <xdr:rowOff>145676</xdr:rowOff>
    </xdr:to>
    <xdr:sp macro="" textlink="">
      <xdr:nvSpPr>
        <xdr:cNvPr id="25" name="Oval 24"/>
        <xdr:cNvSpPr/>
      </xdr:nvSpPr>
      <xdr:spPr>
        <a:xfrm>
          <a:off x="1255059" y="8931088"/>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5</a:t>
          </a:r>
          <a:endParaRPr lang="en-US" sz="1100" b="1">
            <a:solidFill>
              <a:sysClr val="windowText" lastClr="000000"/>
            </a:solidFill>
          </a:endParaRPr>
        </a:p>
      </xdr:txBody>
    </xdr:sp>
    <xdr:clientData/>
  </xdr:twoCellAnchor>
  <xdr:twoCellAnchor>
    <xdr:from>
      <xdr:col>2</xdr:col>
      <xdr:colOff>40342</xdr:colOff>
      <xdr:row>55</xdr:row>
      <xdr:rowOff>6723</xdr:rowOff>
    </xdr:from>
    <xdr:to>
      <xdr:col>2</xdr:col>
      <xdr:colOff>443754</xdr:colOff>
      <xdr:row>57</xdr:row>
      <xdr:rowOff>96370</xdr:rowOff>
    </xdr:to>
    <xdr:sp macro="" textlink="">
      <xdr:nvSpPr>
        <xdr:cNvPr id="26" name="Oval 25"/>
        <xdr:cNvSpPr/>
      </xdr:nvSpPr>
      <xdr:spPr>
        <a:xfrm>
          <a:off x="1250577" y="9509311"/>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4</a:t>
          </a:r>
          <a:endParaRPr lang="en-US" sz="1100" b="1">
            <a:solidFill>
              <a:sysClr val="windowText" lastClr="000000"/>
            </a:solidFill>
          </a:endParaRPr>
        </a:p>
      </xdr:txBody>
    </xdr:sp>
    <xdr:clientData/>
  </xdr:twoCellAnchor>
  <xdr:twoCellAnchor>
    <xdr:from>
      <xdr:col>3</xdr:col>
      <xdr:colOff>282388</xdr:colOff>
      <xdr:row>52</xdr:row>
      <xdr:rowOff>91888</xdr:rowOff>
    </xdr:from>
    <xdr:to>
      <xdr:col>4</xdr:col>
      <xdr:colOff>80682</xdr:colOff>
      <xdr:row>55</xdr:row>
      <xdr:rowOff>24653</xdr:rowOff>
    </xdr:to>
    <xdr:sp macro="" textlink="">
      <xdr:nvSpPr>
        <xdr:cNvPr id="27" name="Oval 26"/>
        <xdr:cNvSpPr/>
      </xdr:nvSpPr>
      <xdr:spPr>
        <a:xfrm>
          <a:off x="2097741" y="9123829"/>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3</a:t>
          </a:r>
          <a:endParaRPr lang="en-US" sz="1100" b="1">
            <a:solidFill>
              <a:sysClr val="windowText" lastClr="000000"/>
            </a:solidFill>
          </a:endParaRPr>
        </a:p>
      </xdr:txBody>
    </xdr:sp>
    <xdr:clientData/>
  </xdr:twoCellAnchor>
  <xdr:twoCellAnchor>
    <xdr:from>
      <xdr:col>3</xdr:col>
      <xdr:colOff>76200</xdr:colOff>
      <xdr:row>57</xdr:row>
      <xdr:rowOff>87405</xdr:rowOff>
    </xdr:from>
    <xdr:to>
      <xdr:col>3</xdr:col>
      <xdr:colOff>479612</xdr:colOff>
      <xdr:row>60</xdr:row>
      <xdr:rowOff>20170</xdr:rowOff>
    </xdr:to>
    <xdr:sp macro="" textlink="">
      <xdr:nvSpPr>
        <xdr:cNvPr id="28" name="Oval 27"/>
        <xdr:cNvSpPr/>
      </xdr:nvSpPr>
      <xdr:spPr>
        <a:xfrm>
          <a:off x="1891553" y="9903758"/>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2</a:t>
          </a:r>
          <a:endParaRPr lang="en-US" sz="1100" b="1">
            <a:solidFill>
              <a:sysClr val="windowText" lastClr="000000"/>
            </a:solidFill>
          </a:endParaRPr>
        </a:p>
      </xdr:txBody>
    </xdr:sp>
    <xdr:clientData/>
  </xdr:twoCellAnchor>
  <xdr:twoCellAnchor>
    <xdr:from>
      <xdr:col>2</xdr:col>
      <xdr:colOff>307042</xdr:colOff>
      <xdr:row>64</xdr:row>
      <xdr:rowOff>4482</xdr:rowOff>
    </xdr:from>
    <xdr:to>
      <xdr:col>3</xdr:col>
      <xdr:colOff>105336</xdr:colOff>
      <xdr:row>66</xdr:row>
      <xdr:rowOff>94129</xdr:rowOff>
    </xdr:to>
    <xdr:sp macro="" textlink="">
      <xdr:nvSpPr>
        <xdr:cNvPr id="29" name="Oval 28"/>
        <xdr:cNvSpPr/>
      </xdr:nvSpPr>
      <xdr:spPr>
        <a:xfrm>
          <a:off x="1517277" y="10919011"/>
          <a:ext cx="403412" cy="4034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1</a:t>
          </a:r>
          <a:endParaRPr lang="en-US" sz="1100" b="1">
            <a:solidFill>
              <a:sysClr val="windowText" lastClr="000000"/>
            </a:solidFill>
          </a:endParaRPr>
        </a:p>
      </xdr:txBody>
    </xdr:sp>
    <xdr:clientData/>
  </xdr:twoCellAnchor>
  <xdr:twoCellAnchor>
    <xdr:from>
      <xdr:col>3</xdr:col>
      <xdr:colOff>280147</xdr:colOff>
      <xdr:row>1</xdr:row>
      <xdr:rowOff>56030</xdr:rowOff>
    </xdr:from>
    <xdr:to>
      <xdr:col>4</xdr:col>
      <xdr:colOff>156883</xdr:colOff>
      <xdr:row>4</xdr:row>
      <xdr:rowOff>22412</xdr:rowOff>
    </xdr:to>
    <xdr:sp macro="" textlink="">
      <xdr:nvSpPr>
        <xdr:cNvPr id="30" name="Oval 29"/>
        <xdr:cNvSpPr/>
      </xdr:nvSpPr>
      <xdr:spPr>
        <a:xfrm>
          <a:off x="2095500" y="1075765"/>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25</a:t>
          </a:r>
          <a:endParaRPr lang="en-US" sz="1050" b="1">
            <a:solidFill>
              <a:sysClr val="windowText" lastClr="000000"/>
            </a:solidFill>
          </a:endParaRPr>
        </a:p>
      </xdr:txBody>
    </xdr:sp>
    <xdr:clientData/>
  </xdr:twoCellAnchor>
  <xdr:twoCellAnchor>
    <xdr:from>
      <xdr:col>2</xdr:col>
      <xdr:colOff>40341</xdr:colOff>
      <xdr:row>0</xdr:row>
      <xdr:rowOff>387724</xdr:rowOff>
    </xdr:from>
    <xdr:to>
      <xdr:col>2</xdr:col>
      <xdr:colOff>522195</xdr:colOff>
      <xdr:row>3</xdr:row>
      <xdr:rowOff>118782</xdr:rowOff>
    </xdr:to>
    <xdr:sp macro="" textlink="">
      <xdr:nvSpPr>
        <xdr:cNvPr id="31" name="Oval 30"/>
        <xdr:cNvSpPr/>
      </xdr:nvSpPr>
      <xdr:spPr>
        <a:xfrm>
          <a:off x="1250576" y="1015253"/>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24</a:t>
          </a:r>
          <a:endParaRPr lang="en-US" sz="1050" b="1">
            <a:solidFill>
              <a:sysClr val="windowText" lastClr="000000"/>
            </a:solidFill>
          </a:endParaRPr>
        </a:p>
      </xdr:txBody>
    </xdr:sp>
    <xdr:clientData/>
  </xdr:twoCellAnchor>
  <xdr:twoCellAnchor>
    <xdr:from>
      <xdr:col>3</xdr:col>
      <xdr:colOff>203947</xdr:colOff>
      <xdr:row>6</xdr:row>
      <xdr:rowOff>2241</xdr:rowOff>
    </xdr:from>
    <xdr:to>
      <xdr:col>4</xdr:col>
      <xdr:colOff>80683</xdr:colOff>
      <xdr:row>8</xdr:row>
      <xdr:rowOff>125505</xdr:rowOff>
    </xdr:to>
    <xdr:sp macro="" textlink="">
      <xdr:nvSpPr>
        <xdr:cNvPr id="32" name="Oval 31"/>
        <xdr:cNvSpPr/>
      </xdr:nvSpPr>
      <xdr:spPr>
        <a:xfrm>
          <a:off x="2019300" y="1806388"/>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23</a:t>
          </a:r>
          <a:endParaRPr lang="en-US" sz="1050" b="1">
            <a:solidFill>
              <a:sysClr val="windowText" lastClr="000000"/>
            </a:solidFill>
          </a:endParaRPr>
        </a:p>
      </xdr:txBody>
    </xdr:sp>
    <xdr:clientData/>
  </xdr:twoCellAnchor>
  <xdr:twoCellAnchor>
    <xdr:from>
      <xdr:col>2</xdr:col>
      <xdr:colOff>121024</xdr:colOff>
      <xdr:row>6</xdr:row>
      <xdr:rowOff>20171</xdr:rowOff>
    </xdr:from>
    <xdr:to>
      <xdr:col>2</xdr:col>
      <xdr:colOff>602878</xdr:colOff>
      <xdr:row>8</xdr:row>
      <xdr:rowOff>143435</xdr:rowOff>
    </xdr:to>
    <xdr:sp macro="" textlink="">
      <xdr:nvSpPr>
        <xdr:cNvPr id="33" name="Oval 32"/>
        <xdr:cNvSpPr/>
      </xdr:nvSpPr>
      <xdr:spPr>
        <a:xfrm>
          <a:off x="1331259" y="1824318"/>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22</a:t>
          </a:r>
          <a:endParaRPr lang="en-US" sz="1050" b="1">
            <a:solidFill>
              <a:sysClr val="windowText" lastClr="000000"/>
            </a:solidFill>
          </a:endParaRPr>
        </a:p>
      </xdr:txBody>
    </xdr:sp>
    <xdr:clientData/>
  </xdr:twoCellAnchor>
  <xdr:twoCellAnchor>
    <xdr:from>
      <xdr:col>3</xdr:col>
      <xdr:colOff>307041</xdr:colOff>
      <xdr:row>10</xdr:row>
      <xdr:rowOff>71718</xdr:rowOff>
    </xdr:from>
    <xdr:to>
      <xdr:col>4</xdr:col>
      <xdr:colOff>183777</xdr:colOff>
      <xdr:row>13</xdr:row>
      <xdr:rowOff>38099</xdr:rowOff>
    </xdr:to>
    <xdr:sp macro="" textlink="">
      <xdr:nvSpPr>
        <xdr:cNvPr id="34" name="Oval 33"/>
        <xdr:cNvSpPr/>
      </xdr:nvSpPr>
      <xdr:spPr>
        <a:xfrm>
          <a:off x="2122394" y="2503394"/>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21</a:t>
          </a:r>
          <a:endParaRPr lang="en-US" sz="1050" b="1">
            <a:solidFill>
              <a:sysClr val="windowText" lastClr="000000"/>
            </a:solidFill>
          </a:endParaRPr>
        </a:p>
      </xdr:txBody>
    </xdr:sp>
    <xdr:clientData/>
  </xdr:twoCellAnchor>
  <xdr:twoCellAnchor>
    <xdr:from>
      <xdr:col>2</xdr:col>
      <xdr:colOff>78442</xdr:colOff>
      <xdr:row>10</xdr:row>
      <xdr:rowOff>78442</xdr:rowOff>
    </xdr:from>
    <xdr:to>
      <xdr:col>2</xdr:col>
      <xdr:colOff>560296</xdr:colOff>
      <xdr:row>13</xdr:row>
      <xdr:rowOff>44823</xdr:rowOff>
    </xdr:to>
    <xdr:sp macro="" textlink="">
      <xdr:nvSpPr>
        <xdr:cNvPr id="35" name="Oval 34"/>
        <xdr:cNvSpPr/>
      </xdr:nvSpPr>
      <xdr:spPr>
        <a:xfrm>
          <a:off x="1288677" y="2510118"/>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20</a:t>
          </a:r>
          <a:endParaRPr lang="en-US" sz="1050" b="1">
            <a:solidFill>
              <a:sysClr val="windowText" lastClr="000000"/>
            </a:solidFill>
          </a:endParaRPr>
        </a:p>
      </xdr:txBody>
    </xdr:sp>
    <xdr:clientData/>
  </xdr:twoCellAnchor>
  <xdr:twoCellAnchor>
    <xdr:from>
      <xdr:col>3</xdr:col>
      <xdr:colOff>73959</xdr:colOff>
      <xdr:row>15</xdr:row>
      <xdr:rowOff>17930</xdr:rowOff>
    </xdr:from>
    <xdr:to>
      <xdr:col>3</xdr:col>
      <xdr:colOff>555813</xdr:colOff>
      <xdr:row>17</xdr:row>
      <xdr:rowOff>141194</xdr:rowOff>
    </xdr:to>
    <xdr:sp macro="" textlink="">
      <xdr:nvSpPr>
        <xdr:cNvPr id="36" name="Oval 35"/>
        <xdr:cNvSpPr/>
      </xdr:nvSpPr>
      <xdr:spPr>
        <a:xfrm>
          <a:off x="1889312" y="3234018"/>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19</a:t>
          </a:r>
          <a:endParaRPr lang="en-US" sz="1050" b="1">
            <a:solidFill>
              <a:sysClr val="windowText" lastClr="000000"/>
            </a:solidFill>
          </a:endParaRPr>
        </a:p>
      </xdr:txBody>
    </xdr:sp>
    <xdr:clientData/>
  </xdr:twoCellAnchor>
  <xdr:twoCellAnchor>
    <xdr:from>
      <xdr:col>2</xdr:col>
      <xdr:colOff>47065</xdr:colOff>
      <xdr:row>15</xdr:row>
      <xdr:rowOff>13448</xdr:rowOff>
    </xdr:from>
    <xdr:to>
      <xdr:col>2</xdr:col>
      <xdr:colOff>528919</xdr:colOff>
      <xdr:row>17</xdr:row>
      <xdr:rowOff>136712</xdr:rowOff>
    </xdr:to>
    <xdr:sp macro="" textlink="">
      <xdr:nvSpPr>
        <xdr:cNvPr id="37" name="Oval 36"/>
        <xdr:cNvSpPr/>
      </xdr:nvSpPr>
      <xdr:spPr>
        <a:xfrm>
          <a:off x="1257300" y="3229536"/>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18</a:t>
          </a:r>
          <a:endParaRPr lang="en-US" sz="1050" b="1">
            <a:solidFill>
              <a:sysClr val="windowText" lastClr="000000"/>
            </a:solidFill>
          </a:endParaRPr>
        </a:p>
      </xdr:txBody>
    </xdr:sp>
    <xdr:clientData/>
  </xdr:twoCellAnchor>
  <xdr:twoCellAnchor>
    <xdr:from>
      <xdr:col>3</xdr:col>
      <xdr:colOff>233082</xdr:colOff>
      <xdr:row>19</xdr:row>
      <xdr:rowOff>76200</xdr:rowOff>
    </xdr:from>
    <xdr:to>
      <xdr:col>4</xdr:col>
      <xdr:colOff>109818</xdr:colOff>
      <xdr:row>22</xdr:row>
      <xdr:rowOff>42582</xdr:rowOff>
    </xdr:to>
    <xdr:sp macro="" textlink="">
      <xdr:nvSpPr>
        <xdr:cNvPr id="38" name="Oval 37"/>
        <xdr:cNvSpPr/>
      </xdr:nvSpPr>
      <xdr:spPr>
        <a:xfrm>
          <a:off x="2048435" y="3919818"/>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17</a:t>
          </a:r>
          <a:endParaRPr lang="en-US" sz="1050" b="1">
            <a:solidFill>
              <a:sysClr val="windowText" lastClr="000000"/>
            </a:solidFill>
          </a:endParaRPr>
        </a:p>
      </xdr:txBody>
    </xdr:sp>
    <xdr:clientData/>
  </xdr:twoCellAnchor>
  <xdr:twoCellAnchor>
    <xdr:from>
      <xdr:col>2</xdr:col>
      <xdr:colOff>49307</xdr:colOff>
      <xdr:row>19</xdr:row>
      <xdr:rowOff>127747</xdr:rowOff>
    </xdr:from>
    <xdr:to>
      <xdr:col>2</xdr:col>
      <xdr:colOff>531161</xdr:colOff>
      <xdr:row>22</xdr:row>
      <xdr:rowOff>94129</xdr:rowOff>
    </xdr:to>
    <xdr:sp macro="" textlink="">
      <xdr:nvSpPr>
        <xdr:cNvPr id="39" name="Oval 38"/>
        <xdr:cNvSpPr/>
      </xdr:nvSpPr>
      <xdr:spPr>
        <a:xfrm>
          <a:off x="1259542" y="3971365"/>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16</a:t>
          </a:r>
          <a:endParaRPr lang="en-US" sz="1050" b="1">
            <a:solidFill>
              <a:sysClr val="windowText" lastClr="000000"/>
            </a:solidFill>
          </a:endParaRPr>
        </a:p>
      </xdr:txBody>
    </xdr:sp>
    <xdr:clientData/>
  </xdr:twoCellAnchor>
  <xdr:twoCellAnchor>
    <xdr:from>
      <xdr:col>3</xdr:col>
      <xdr:colOff>145676</xdr:colOff>
      <xdr:row>23</xdr:row>
      <xdr:rowOff>67236</xdr:rowOff>
    </xdr:from>
    <xdr:to>
      <xdr:col>4</xdr:col>
      <xdr:colOff>22412</xdr:colOff>
      <xdr:row>26</xdr:row>
      <xdr:rowOff>33618</xdr:rowOff>
    </xdr:to>
    <xdr:sp macro="" textlink="">
      <xdr:nvSpPr>
        <xdr:cNvPr id="40" name="Oval 39"/>
        <xdr:cNvSpPr/>
      </xdr:nvSpPr>
      <xdr:spPr>
        <a:xfrm>
          <a:off x="1961029" y="4538383"/>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15</a:t>
          </a:r>
          <a:endParaRPr lang="en-US" sz="1050" b="1">
            <a:solidFill>
              <a:sysClr val="windowText" lastClr="000000"/>
            </a:solidFill>
          </a:endParaRPr>
        </a:p>
      </xdr:txBody>
    </xdr:sp>
    <xdr:clientData/>
  </xdr:twoCellAnchor>
  <xdr:twoCellAnchor>
    <xdr:from>
      <xdr:col>1</xdr:col>
      <xdr:colOff>499781</xdr:colOff>
      <xdr:row>24</xdr:row>
      <xdr:rowOff>40341</xdr:rowOff>
    </xdr:from>
    <xdr:to>
      <xdr:col>2</xdr:col>
      <xdr:colOff>376518</xdr:colOff>
      <xdr:row>27</xdr:row>
      <xdr:rowOff>6723</xdr:rowOff>
    </xdr:to>
    <xdr:sp macro="" textlink="">
      <xdr:nvSpPr>
        <xdr:cNvPr id="41" name="Oval 40"/>
        <xdr:cNvSpPr/>
      </xdr:nvSpPr>
      <xdr:spPr>
        <a:xfrm>
          <a:off x="1104899" y="4668370"/>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14</a:t>
          </a:r>
          <a:endParaRPr lang="en-US" sz="1050" b="1">
            <a:solidFill>
              <a:sysClr val="windowText" lastClr="000000"/>
            </a:solidFill>
          </a:endParaRPr>
        </a:p>
      </xdr:txBody>
    </xdr:sp>
    <xdr:clientData/>
  </xdr:twoCellAnchor>
  <xdr:twoCellAnchor>
    <xdr:from>
      <xdr:col>3</xdr:col>
      <xdr:colOff>237565</xdr:colOff>
      <xdr:row>28</xdr:row>
      <xdr:rowOff>2241</xdr:rowOff>
    </xdr:from>
    <xdr:to>
      <xdr:col>4</xdr:col>
      <xdr:colOff>114301</xdr:colOff>
      <xdr:row>30</xdr:row>
      <xdr:rowOff>114300</xdr:rowOff>
    </xdr:to>
    <xdr:sp macro="" textlink="">
      <xdr:nvSpPr>
        <xdr:cNvPr id="42" name="Oval 41"/>
        <xdr:cNvSpPr/>
      </xdr:nvSpPr>
      <xdr:spPr>
        <a:xfrm>
          <a:off x="2052918" y="5257800"/>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13</a:t>
          </a:r>
          <a:endParaRPr lang="en-US" sz="1050" b="1">
            <a:solidFill>
              <a:sysClr val="windowText" lastClr="000000"/>
            </a:solidFill>
          </a:endParaRPr>
        </a:p>
      </xdr:txBody>
    </xdr:sp>
    <xdr:clientData/>
  </xdr:twoCellAnchor>
  <xdr:twoCellAnchor>
    <xdr:from>
      <xdr:col>1</xdr:col>
      <xdr:colOff>569259</xdr:colOff>
      <xdr:row>28</xdr:row>
      <xdr:rowOff>143435</xdr:rowOff>
    </xdr:from>
    <xdr:to>
      <xdr:col>2</xdr:col>
      <xdr:colOff>445996</xdr:colOff>
      <xdr:row>31</xdr:row>
      <xdr:rowOff>98611</xdr:rowOff>
    </xdr:to>
    <xdr:sp macro="" textlink="">
      <xdr:nvSpPr>
        <xdr:cNvPr id="43" name="Oval 42"/>
        <xdr:cNvSpPr/>
      </xdr:nvSpPr>
      <xdr:spPr>
        <a:xfrm>
          <a:off x="1174377" y="5398994"/>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12</a:t>
          </a:r>
          <a:endParaRPr lang="en-US" sz="1050" b="1">
            <a:solidFill>
              <a:sysClr val="windowText" lastClr="000000"/>
            </a:solidFill>
          </a:endParaRPr>
        </a:p>
      </xdr:txBody>
    </xdr:sp>
    <xdr:clientData/>
  </xdr:twoCellAnchor>
  <xdr:twoCellAnchor>
    <xdr:from>
      <xdr:col>3</xdr:col>
      <xdr:colOff>71718</xdr:colOff>
      <xdr:row>32</xdr:row>
      <xdr:rowOff>15689</xdr:rowOff>
    </xdr:from>
    <xdr:to>
      <xdr:col>3</xdr:col>
      <xdr:colOff>553572</xdr:colOff>
      <xdr:row>34</xdr:row>
      <xdr:rowOff>138953</xdr:rowOff>
    </xdr:to>
    <xdr:sp macro="" textlink="">
      <xdr:nvSpPr>
        <xdr:cNvPr id="44" name="Oval 43"/>
        <xdr:cNvSpPr/>
      </xdr:nvSpPr>
      <xdr:spPr>
        <a:xfrm>
          <a:off x="1887071" y="5909983"/>
          <a:ext cx="481854" cy="4370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11</a:t>
          </a:r>
          <a:endParaRPr lang="en-US" sz="1050" b="1">
            <a:solidFill>
              <a:sysClr val="windowText" lastClr="000000"/>
            </a:solidFill>
          </a:endParaRPr>
        </a:p>
      </xdr:txBody>
    </xdr:sp>
    <xdr:clientData/>
  </xdr:twoCellAnchor>
  <xdr:twoCellAnchor>
    <xdr:from>
      <xdr:col>1</xdr:col>
      <xdr:colOff>560295</xdr:colOff>
      <xdr:row>35</xdr:row>
      <xdr:rowOff>89647</xdr:rowOff>
    </xdr:from>
    <xdr:to>
      <xdr:col>2</xdr:col>
      <xdr:colOff>145678</xdr:colOff>
      <xdr:row>36</xdr:row>
      <xdr:rowOff>134471</xdr:rowOff>
    </xdr:to>
    <xdr:sp macro="" textlink="">
      <xdr:nvSpPr>
        <xdr:cNvPr id="2" name="5-Point Star 1"/>
        <xdr:cNvSpPr/>
      </xdr:nvSpPr>
      <xdr:spPr>
        <a:xfrm>
          <a:off x="1165413" y="5827059"/>
          <a:ext cx="190500" cy="201706"/>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FFCC"/>
    <pageSetUpPr fitToPage="1"/>
  </sheetPr>
  <dimension ref="A1:M34"/>
  <sheetViews>
    <sheetView topLeftCell="A4" zoomScalePageLayoutView="55" workbookViewId="0">
      <selection activeCell="D10" sqref="D10"/>
    </sheetView>
  </sheetViews>
  <sheetFormatPr defaultRowHeight="15"/>
  <cols>
    <col min="1" max="1" width="9.140625" style="45"/>
    <col min="2" max="2" width="12.7109375" style="45" bestFit="1" customWidth="1"/>
    <col min="3" max="3" width="11.5703125" style="45" bestFit="1" customWidth="1"/>
    <col min="4" max="5" width="9.140625" style="45"/>
    <col min="6" max="6" width="15" style="45" bestFit="1" customWidth="1"/>
    <col min="7" max="7" width="14.42578125" style="45" bestFit="1" customWidth="1"/>
    <col min="8" max="8" width="13.42578125" style="45" bestFit="1" customWidth="1"/>
    <col min="9" max="9" width="22" style="45" bestFit="1" customWidth="1"/>
    <col min="10" max="10" width="13" style="45" bestFit="1" customWidth="1"/>
    <col min="11" max="11" width="21.5703125" style="45" bestFit="1" customWidth="1"/>
    <col min="12" max="12" width="22" style="45" bestFit="1" customWidth="1"/>
    <col min="13" max="13" width="17.140625" style="45" bestFit="1" customWidth="1"/>
    <col min="14" max="257" width="9.140625" style="45"/>
    <col min="258" max="258" width="12.7109375" style="45" bestFit="1" customWidth="1"/>
    <col min="259" max="259" width="11.5703125" style="45" bestFit="1" customWidth="1"/>
    <col min="260" max="261" width="9.140625" style="45"/>
    <col min="262" max="262" width="14.85546875" style="45" bestFit="1" customWidth="1"/>
    <col min="263" max="264" width="9.140625" style="45"/>
    <col min="265" max="265" width="21.85546875" style="45" bestFit="1" customWidth="1"/>
    <col min="266" max="266" width="9.140625" style="45"/>
    <col min="267" max="267" width="21.42578125" style="45" bestFit="1" customWidth="1"/>
    <col min="268" max="268" width="21.85546875" style="45" bestFit="1" customWidth="1"/>
    <col min="269" max="269" width="17" style="45" bestFit="1" customWidth="1"/>
    <col min="270" max="513" width="9.140625" style="45"/>
    <col min="514" max="514" width="12.7109375" style="45" bestFit="1" customWidth="1"/>
    <col min="515" max="515" width="11.5703125" style="45" bestFit="1" customWidth="1"/>
    <col min="516" max="517" width="9.140625" style="45"/>
    <col min="518" max="518" width="14.85546875" style="45" bestFit="1" customWidth="1"/>
    <col min="519" max="520" width="9.140625" style="45"/>
    <col min="521" max="521" width="21.85546875" style="45" bestFit="1" customWidth="1"/>
    <col min="522" max="522" width="9.140625" style="45"/>
    <col min="523" max="523" width="21.42578125" style="45" bestFit="1" customWidth="1"/>
    <col min="524" max="524" width="21.85546875" style="45" bestFit="1" customWidth="1"/>
    <col min="525" max="525" width="17" style="45" bestFit="1" customWidth="1"/>
    <col min="526" max="769" width="9.140625" style="45"/>
    <col min="770" max="770" width="12.7109375" style="45" bestFit="1" customWidth="1"/>
    <col min="771" max="771" width="11.5703125" style="45" bestFit="1" customWidth="1"/>
    <col min="772" max="773" width="9.140625" style="45"/>
    <col min="774" max="774" width="14.85546875" style="45" bestFit="1" customWidth="1"/>
    <col min="775" max="776" width="9.140625" style="45"/>
    <col min="777" max="777" width="21.85546875" style="45" bestFit="1" customWidth="1"/>
    <col min="778" max="778" width="9.140625" style="45"/>
    <col min="779" max="779" width="21.42578125" style="45" bestFit="1" customWidth="1"/>
    <col min="780" max="780" width="21.85546875" style="45" bestFit="1" customWidth="1"/>
    <col min="781" max="781" width="17" style="45" bestFit="1" customWidth="1"/>
    <col min="782" max="1025" width="9.140625" style="45"/>
    <col min="1026" max="1026" width="12.7109375" style="45" bestFit="1" customWidth="1"/>
    <col min="1027" max="1027" width="11.5703125" style="45" bestFit="1" customWidth="1"/>
    <col min="1028" max="1029" width="9.140625" style="45"/>
    <col min="1030" max="1030" width="14.85546875" style="45" bestFit="1" customWidth="1"/>
    <col min="1031" max="1032" width="9.140625" style="45"/>
    <col min="1033" max="1033" width="21.85546875" style="45" bestFit="1" customWidth="1"/>
    <col min="1034" max="1034" width="9.140625" style="45"/>
    <col min="1035" max="1035" width="21.42578125" style="45" bestFit="1" customWidth="1"/>
    <col min="1036" max="1036" width="21.85546875" style="45" bestFit="1" customWidth="1"/>
    <col min="1037" max="1037" width="17" style="45" bestFit="1" customWidth="1"/>
    <col min="1038" max="1281" width="9.140625" style="45"/>
    <col min="1282" max="1282" width="12.7109375" style="45" bestFit="1" customWidth="1"/>
    <col min="1283" max="1283" width="11.5703125" style="45" bestFit="1" customWidth="1"/>
    <col min="1284" max="1285" width="9.140625" style="45"/>
    <col min="1286" max="1286" width="14.85546875" style="45" bestFit="1" customWidth="1"/>
    <col min="1287" max="1288" width="9.140625" style="45"/>
    <col min="1289" max="1289" width="21.85546875" style="45" bestFit="1" customWidth="1"/>
    <col min="1290" max="1290" width="9.140625" style="45"/>
    <col min="1291" max="1291" width="21.42578125" style="45" bestFit="1" customWidth="1"/>
    <col min="1292" max="1292" width="21.85546875" style="45" bestFit="1" customWidth="1"/>
    <col min="1293" max="1293" width="17" style="45" bestFit="1" customWidth="1"/>
    <col min="1294" max="1537" width="9.140625" style="45"/>
    <col min="1538" max="1538" width="12.7109375" style="45" bestFit="1" customWidth="1"/>
    <col min="1539" max="1539" width="11.5703125" style="45" bestFit="1" customWidth="1"/>
    <col min="1540" max="1541" width="9.140625" style="45"/>
    <col min="1542" max="1542" width="14.85546875" style="45" bestFit="1" customWidth="1"/>
    <col min="1543" max="1544" width="9.140625" style="45"/>
    <col min="1545" max="1545" width="21.85546875" style="45" bestFit="1" customWidth="1"/>
    <col min="1546" max="1546" width="9.140625" style="45"/>
    <col min="1547" max="1547" width="21.42578125" style="45" bestFit="1" customWidth="1"/>
    <col min="1548" max="1548" width="21.85546875" style="45" bestFit="1" customWidth="1"/>
    <col min="1549" max="1549" width="17" style="45" bestFit="1" customWidth="1"/>
    <col min="1550" max="1793" width="9.140625" style="45"/>
    <col min="1794" max="1794" width="12.7109375" style="45" bestFit="1" customWidth="1"/>
    <col min="1795" max="1795" width="11.5703125" style="45" bestFit="1" customWidth="1"/>
    <col min="1796" max="1797" width="9.140625" style="45"/>
    <col min="1798" max="1798" width="14.85546875" style="45" bestFit="1" customWidth="1"/>
    <col min="1799" max="1800" width="9.140625" style="45"/>
    <col min="1801" max="1801" width="21.85546875" style="45" bestFit="1" customWidth="1"/>
    <col min="1802" max="1802" width="9.140625" style="45"/>
    <col min="1803" max="1803" width="21.42578125" style="45" bestFit="1" customWidth="1"/>
    <col min="1804" max="1804" width="21.85546875" style="45" bestFit="1" customWidth="1"/>
    <col min="1805" max="1805" width="17" style="45" bestFit="1" customWidth="1"/>
    <col min="1806" max="2049" width="9.140625" style="45"/>
    <col min="2050" max="2050" width="12.7109375" style="45" bestFit="1" customWidth="1"/>
    <col min="2051" max="2051" width="11.5703125" style="45" bestFit="1" customWidth="1"/>
    <col min="2052" max="2053" width="9.140625" style="45"/>
    <col min="2054" max="2054" width="14.85546875" style="45" bestFit="1" customWidth="1"/>
    <col min="2055" max="2056" width="9.140625" style="45"/>
    <col min="2057" max="2057" width="21.85546875" style="45" bestFit="1" customWidth="1"/>
    <col min="2058" max="2058" width="9.140625" style="45"/>
    <col min="2059" max="2059" width="21.42578125" style="45" bestFit="1" customWidth="1"/>
    <col min="2060" max="2060" width="21.85546875" style="45" bestFit="1" customWidth="1"/>
    <col min="2061" max="2061" width="17" style="45" bestFit="1" customWidth="1"/>
    <col min="2062" max="2305" width="9.140625" style="45"/>
    <col min="2306" max="2306" width="12.7109375" style="45" bestFit="1" customWidth="1"/>
    <col min="2307" max="2307" width="11.5703125" style="45" bestFit="1" customWidth="1"/>
    <col min="2308" max="2309" width="9.140625" style="45"/>
    <col min="2310" max="2310" width="14.85546875" style="45" bestFit="1" customWidth="1"/>
    <col min="2311" max="2312" width="9.140625" style="45"/>
    <col min="2313" max="2313" width="21.85546875" style="45" bestFit="1" customWidth="1"/>
    <col min="2314" max="2314" width="9.140625" style="45"/>
    <col min="2315" max="2315" width="21.42578125" style="45" bestFit="1" customWidth="1"/>
    <col min="2316" max="2316" width="21.85546875" style="45" bestFit="1" customWidth="1"/>
    <col min="2317" max="2317" width="17" style="45" bestFit="1" customWidth="1"/>
    <col min="2318" max="2561" width="9.140625" style="45"/>
    <col min="2562" max="2562" width="12.7109375" style="45" bestFit="1" customWidth="1"/>
    <col min="2563" max="2563" width="11.5703125" style="45" bestFit="1" customWidth="1"/>
    <col min="2564" max="2565" width="9.140625" style="45"/>
    <col min="2566" max="2566" width="14.85546875" style="45" bestFit="1" customWidth="1"/>
    <col min="2567" max="2568" width="9.140625" style="45"/>
    <col min="2569" max="2569" width="21.85546875" style="45" bestFit="1" customWidth="1"/>
    <col min="2570" max="2570" width="9.140625" style="45"/>
    <col min="2571" max="2571" width="21.42578125" style="45" bestFit="1" customWidth="1"/>
    <col min="2572" max="2572" width="21.85546875" style="45" bestFit="1" customWidth="1"/>
    <col min="2573" max="2573" width="17" style="45" bestFit="1" customWidth="1"/>
    <col min="2574" max="2817" width="9.140625" style="45"/>
    <col min="2818" max="2818" width="12.7109375" style="45" bestFit="1" customWidth="1"/>
    <col min="2819" max="2819" width="11.5703125" style="45" bestFit="1" customWidth="1"/>
    <col min="2820" max="2821" width="9.140625" style="45"/>
    <col min="2822" max="2822" width="14.85546875" style="45" bestFit="1" customWidth="1"/>
    <col min="2823" max="2824" width="9.140625" style="45"/>
    <col min="2825" max="2825" width="21.85546875" style="45" bestFit="1" customWidth="1"/>
    <col min="2826" max="2826" width="9.140625" style="45"/>
    <col min="2827" max="2827" width="21.42578125" style="45" bestFit="1" customWidth="1"/>
    <col min="2828" max="2828" width="21.85546875" style="45" bestFit="1" customWidth="1"/>
    <col min="2829" max="2829" width="17" style="45" bestFit="1" customWidth="1"/>
    <col min="2830" max="3073" width="9.140625" style="45"/>
    <col min="3074" max="3074" width="12.7109375" style="45" bestFit="1" customWidth="1"/>
    <col min="3075" max="3075" width="11.5703125" style="45" bestFit="1" customWidth="1"/>
    <col min="3076" max="3077" width="9.140625" style="45"/>
    <col min="3078" max="3078" width="14.85546875" style="45" bestFit="1" customWidth="1"/>
    <col min="3079" max="3080" width="9.140625" style="45"/>
    <col min="3081" max="3081" width="21.85546875" style="45" bestFit="1" customWidth="1"/>
    <col min="3082" max="3082" width="9.140625" style="45"/>
    <col min="3083" max="3083" width="21.42578125" style="45" bestFit="1" customWidth="1"/>
    <col min="3084" max="3084" width="21.85546875" style="45" bestFit="1" customWidth="1"/>
    <col min="3085" max="3085" width="17" style="45" bestFit="1" customWidth="1"/>
    <col min="3086" max="3329" width="9.140625" style="45"/>
    <col min="3330" max="3330" width="12.7109375" style="45" bestFit="1" customWidth="1"/>
    <col min="3331" max="3331" width="11.5703125" style="45" bestFit="1" customWidth="1"/>
    <col min="3332" max="3333" width="9.140625" style="45"/>
    <col min="3334" max="3334" width="14.85546875" style="45" bestFit="1" customWidth="1"/>
    <col min="3335" max="3336" width="9.140625" style="45"/>
    <col min="3337" max="3337" width="21.85546875" style="45" bestFit="1" customWidth="1"/>
    <col min="3338" max="3338" width="9.140625" style="45"/>
    <col min="3339" max="3339" width="21.42578125" style="45" bestFit="1" customWidth="1"/>
    <col min="3340" max="3340" width="21.85546875" style="45" bestFit="1" customWidth="1"/>
    <col min="3341" max="3341" width="17" style="45" bestFit="1" customWidth="1"/>
    <col min="3342" max="3585" width="9.140625" style="45"/>
    <col min="3586" max="3586" width="12.7109375" style="45" bestFit="1" customWidth="1"/>
    <col min="3587" max="3587" width="11.5703125" style="45" bestFit="1" customWidth="1"/>
    <col min="3588" max="3589" width="9.140625" style="45"/>
    <col min="3590" max="3590" width="14.85546875" style="45" bestFit="1" customWidth="1"/>
    <col min="3591" max="3592" width="9.140625" style="45"/>
    <col min="3593" max="3593" width="21.85546875" style="45" bestFit="1" customWidth="1"/>
    <col min="3594" max="3594" width="9.140625" style="45"/>
    <col min="3595" max="3595" width="21.42578125" style="45" bestFit="1" customWidth="1"/>
    <col min="3596" max="3596" width="21.85546875" style="45" bestFit="1" customWidth="1"/>
    <col min="3597" max="3597" width="17" style="45" bestFit="1" customWidth="1"/>
    <col min="3598" max="3841" width="9.140625" style="45"/>
    <col min="3842" max="3842" width="12.7109375" style="45" bestFit="1" customWidth="1"/>
    <col min="3843" max="3843" width="11.5703125" style="45" bestFit="1" customWidth="1"/>
    <col min="3844" max="3845" width="9.140625" style="45"/>
    <col min="3846" max="3846" width="14.85546875" style="45" bestFit="1" customWidth="1"/>
    <col min="3847" max="3848" width="9.140625" style="45"/>
    <col min="3849" max="3849" width="21.85546875" style="45" bestFit="1" customWidth="1"/>
    <col min="3850" max="3850" width="9.140625" style="45"/>
    <col min="3851" max="3851" width="21.42578125" style="45" bestFit="1" customWidth="1"/>
    <col min="3852" max="3852" width="21.85546875" style="45" bestFit="1" customWidth="1"/>
    <col min="3853" max="3853" width="17" style="45" bestFit="1" customWidth="1"/>
    <col min="3854" max="4097" width="9.140625" style="45"/>
    <col min="4098" max="4098" width="12.7109375" style="45" bestFit="1" customWidth="1"/>
    <col min="4099" max="4099" width="11.5703125" style="45" bestFit="1" customWidth="1"/>
    <col min="4100" max="4101" width="9.140625" style="45"/>
    <col min="4102" max="4102" width="14.85546875" style="45" bestFit="1" customWidth="1"/>
    <col min="4103" max="4104" width="9.140625" style="45"/>
    <col min="4105" max="4105" width="21.85546875" style="45" bestFit="1" customWidth="1"/>
    <col min="4106" max="4106" width="9.140625" style="45"/>
    <col min="4107" max="4107" width="21.42578125" style="45" bestFit="1" customWidth="1"/>
    <col min="4108" max="4108" width="21.85546875" style="45" bestFit="1" customWidth="1"/>
    <col min="4109" max="4109" width="17" style="45" bestFit="1" customWidth="1"/>
    <col min="4110" max="4353" width="9.140625" style="45"/>
    <col min="4354" max="4354" width="12.7109375" style="45" bestFit="1" customWidth="1"/>
    <col min="4355" max="4355" width="11.5703125" style="45" bestFit="1" customWidth="1"/>
    <col min="4356" max="4357" width="9.140625" style="45"/>
    <col min="4358" max="4358" width="14.85546875" style="45" bestFit="1" customWidth="1"/>
    <col min="4359" max="4360" width="9.140625" style="45"/>
    <col min="4361" max="4361" width="21.85546875" style="45" bestFit="1" customWidth="1"/>
    <col min="4362" max="4362" width="9.140625" style="45"/>
    <col min="4363" max="4363" width="21.42578125" style="45" bestFit="1" customWidth="1"/>
    <col min="4364" max="4364" width="21.85546875" style="45" bestFit="1" customWidth="1"/>
    <col min="4365" max="4365" width="17" style="45" bestFit="1" customWidth="1"/>
    <col min="4366" max="4609" width="9.140625" style="45"/>
    <col min="4610" max="4610" width="12.7109375" style="45" bestFit="1" customWidth="1"/>
    <col min="4611" max="4611" width="11.5703125" style="45" bestFit="1" customWidth="1"/>
    <col min="4612" max="4613" width="9.140625" style="45"/>
    <col min="4614" max="4614" width="14.85546875" style="45" bestFit="1" customWidth="1"/>
    <col min="4615" max="4616" width="9.140625" style="45"/>
    <col min="4617" max="4617" width="21.85546875" style="45" bestFit="1" customWidth="1"/>
    <col min="4618" max="4618" width="9.140625" style="45"/>
    <col min="4619" max="4619" width="21.42578125" style="45" bestFit="1" customWidth="1"/>
    <col min="4620" max="4620" width="21.85546875" style="45" bestFit="1" customWidth="1"/>
    <col min="4621" max="4621" width="17" style="45" bestFit="1" customWidth="1"/>
    <col min="4622" max="4865" width="9.140625" style="45"/>
    <col min="4866" max="4866" width="12.7109375" style="45" bestFit="1" customWidth="1"/>
    <col min="4867" max="4867" width="11.5703125" style="45" bestFit="1" customWidth="1"/>
    <col min="4868" max="4869" width="9.140625" style="45"/>
    <col min="4870" max="4870" width="14.85546875" style="45" bestFit="1" customWidth="1"/>
    <col min="4871" max="4872" width="9.140625" style="45"/>
    <col min="4873" max="4873" width="21.85546875" style="45" bestFit="1" customWidth="1"/>
    <col min="4874" max="4874" width="9.140625" style="45"/>
    <col min="4875" max="4875" width="21.42578125" style="45" bestFit="1" customWidth="1"/>
    <col min="4876" max="4876" width="21.85546875" style="45" bestFit="1" customWidth="1"/>
    <col min="4877" max="4877" width="17" style="45" bestFit="1" customWidth="1"/>
    <col min="4878" max="5121" width="9.140625" style="45"/>
    <col min="5122" max="5122" width="12.7109375" style="45" bestFit="1" customWidth="1"/>
    <col min="5123" max="5123" width="11.5703125" style="45" bestFit="1" customWidth="1"/>
    <col min="5124" max="5125" width="9.140625" style="45"/>
    <col min="5126" max="5126" width="14.85546875" style="45" bestFit="1" customWidth="1"/>
    <col min="5127" max="5128" width="9.140625" style="45"/>
    <col min="5129" max="5129" width="21.85546875" style="45" bestFit="1" customWidth="1"/>
    <col min="5130" max="5130" width="9.140625" style="45"/>
    <col min="5131" max="5131" width="21.42578125" style="45" bestFit="1" customWidth="1"/>
    <col min="5132" max="5132" width="21.85546875" style="45" bestFit="1" customWidth="1"/>
    <col min="5133" max="5133" width="17" style="45" bestFit="1" customWidth="1"/>
    <col min="5134" max="5377" width="9.140625" style="45"/>
    <col min="5378" max="5378" width="12.7109375" style="45" bestFit="1" customWidth="1"/>
    <col min="5379" max="5379" width="11.5703125" style="45" bestFit="1" customWidth="1"/>
    <col min="5380" max="5381" width="9.140625" style="45"/>
    <col min="5382" max="5382" width="14.85546875" style="45" bestFit="1" customWidth="1"/>
    <col min="5383" max="5384" width="9.140625" style="45"/>
    <col min="5385" max="5385" width="21.85546875" style="45" bestFit="1" customWidth="1"/>
    <col min="5386" max="5386" width="9.140625" style="45"/>
    <col min="5387" max="5387" width="21.42578125" style="45" bestFit="1" customWidth="1"/>
    <col min="5388" max="5388" width="21.85546875" style="45" bestFit="1" customWidth="1"/>
    <col min="5389" max="5389" width="17" style="45" bestFit="1" customWidth="1"/>
    <col min="5390" max="5633" width="9.140625" style="45"/>
    <col min="5634" max="5634" width="12.7109375" style="45" bestFit="1" customWidth="1"/>
    <col min="5635" max="5635" width="11.5703125" style="45" bestFit="1" customWidth="1"/>
    <col min="5636" max="5637" width="9.140625" style="45"/>
    <col min="5638" max="5638" width="14.85546875" style="45" bestFit="1" customWidth="1"/>
    <col min="5639" max="5640" width="9.140625" style="45"/>
    <col min="5641" max="5641" width="21.85546875" style="45" bestFit="1" customWidth="1"/>
    <col min="5642" max="5642" width="9.140625" style="45"/>
    <col min="5643" max="5643" width="21.42578125" style="45" bestFit="1" customWidth="1"/>
    <col min="5644" max="5644" width="21.85546875" style="45" bestFit="1" customWidth="1"/>
    <col min="5645" max="5645" width="17" style="45" bestFit="1" customWidth="1"/>
    <col min="5646" max="5889" width="9.140625" style="45"/>
    <col min="5890" max="5890" width="12.7109375" style="45" bestFit="1" customWidth="1"/>
    <col min="5891" max="5891" width="11.5703125" style="45" bestFit="1" customWidth="1"/>
    <col min="5892" max="5893" width="9.140625" style="45"/>
    <col min="5894" max="5894" width="14.85546875" style="45" bestFit="1" customWidth="1"/>
    <col min="5895" max="5896" width="9.140625" style="45"/>
    <col min="5897" max="5897" width="21.85546875" style="45" bestFit="1" customWidth="1"/>
    <col min="5898" max="5898" width="9.140625" style="45"/>
    <col min="5899" max="5899" width="21.42578125" style="45" bestFit="1" customWidth="1"/>
    <col min="5900" max="5900" width="21.85546875" style="45" bestFit="1" customWidth="1"/>
    <col min="5901" max="5901" width="17" style="45" bestFit="1" customWidth="1"/>
    <col min="5902" max="6145" width="9.140625" style="45"/>
    <col min="6146" max="6146" width="12.7109375" style="45" bestFit="1" customWidth="1"/>
    <col min="6147" max="6147" width="11.5703125" style="45" bestFit="1" customWidth="1"/>
    <col min="6148" max="6149" width="9.140625" style="45"/>
    <col min="6150" max="6150" width="14.85546875" style="45" bestFit="1" customWidth="1"/>
    <col min="6151" max="6152" width="9.140625" style="45"/>
    <col min="6153" max="6153" width="21.85546875" style="45" bestFit="1" customWidth="1"/>
    <col min="6154" max="6154" width="9.140625" style="45"/>
    <col min="6155" max="6155" width="21.42578125" style="45" bestFit="1" customWidth="1"/>
    <col min="6156" max="6156" width="21.85546875" style="45" bestFit="1" customWidth="1"/>
    <col min="6157" max="6157" width="17" style="45" bestFit="1" customWidth="1"/>
    <col min="6158" max="6401" width="9.140625" style="45"/>
    <col min="6402" max="6402" width="12.7109375" style="45" bestFit="1" customWidth="1"/>
    <col min="6403" max="6403" width="11.5703125" style="45" bestFit="1" customWidth="1"/>
    <col min="6404" max="6405" width="9.140625" style="45"/>
    <col min="6406" max="6406" width="14.85546875" style="45" bestFit="1" customWidth="1"/>
    <col min="6407" max="6408" width="9.140625" style="45"/>
    <col min="6409" max="6409" width="21.85546875" style="45" bestFit="1" customWidth="1"/>
    <col min="6410" max="6410" width="9.140625" style="45"/>
    <col min="6411" max="6411" width="21.42578125" style="45" bestFit="1" customWidth="1"/>
    <col min="6412" max="6412" width="21.85546875" style="45" bestFit="1" customWidth="1"/>
    <col min="6413" max="6413" width="17" style="45" bestFit="1" customWidth="1"/>
    <col min="6414" max="6657" width="9.140625" style="45"/>
    <col min="6658" max="6658" width="12.7109375" style="45" bestFit="1" customWidth="1"/>
    <col min="6659" max="6659" width="11.5703125" style="45" bestFit="1" customWidth="1"/>
    <col min="6660" max="6661" width="9.140625" style="45"/>
    <col min="6662" max="6662" width="14.85546875" style="45" bestFit="1" customWidth="1"/>
    <col min="6663" max="6664" width="9.140625" style="45"/>
    <col min="6665" max="6665" width="21.85546875" style="45" bestFit="1" customWidth="1"/>
    <col min="6666" max="6666" width="9.140625" style="45"/>
    <col min="6667" max="6667" width="21.42578125" style="45" bestFit="1" customWidth="1"/>
    <col min="6668" max="6668" width="21.85546875" style="45" bestFit="1" customWidth="1"/>
    <col min="6669" max="6669" width="17" style="45" bestFit="1" customWidth="1"/>
    <col min="6670" max="6913" width="9.140625" style="45"/>
    <col min="6914" max="6914" width="12.7109375" style="45" bestFit="1" customWidth="1"/>
    <col min="6915" max="6915" width="11.5703125" style="45" bestFit="1" customWidth="1"/>
    <col min="6916" max="6917" width="9.140625" style="45"/>
    <col min="6918" max="6918" width="14.85546875" style="45" bestFit="1" customWidth="1"/>
    <col min="6919" max="6920" width="9.140625" style="45"/>
    <col min="6921" max="6921" width="21.85546875" style="45" bestFit="1" customWidth="1"/>
    <col min="6922" max="6922" width="9.140625" style="45"/>
    <col min="6923" max="6923" width="21.42578125" style="45" bestFit="1" customWidth="1"/>
    <col min="6924" max="6924" width="21.85546875" style="45" bestFit="1" customWidth="1"/>
    <col min="6925" max="6925" width="17" style="45" bestFit="1" customWidth="1"/>
    <col min="6926" max="7169" width="9.140625" style="45"/>
    <col min="7170" max="7170" width="12.7109375" style="45" bestFit="1" customWidth="1"/>
    <col min="7171" max="7171" width="11.5703125" style="45" bestFit="1" customWidth="1"/>
    <col min="7172" max="7173" width="9.140625" style="45"/>
    <col min="7174" max="7174" width="14.85546875" style="45" bestFit="1" customWidth="1"/>
    <col min="7175" max="7176" width="9.140625" style="45"/>
    <col min="7177" max="7177" width="21.85546875" style="45" bestFit="1" customWidth="1"/>
    <col min="7178" max="7178" width="9.140625" style="45"/>
    <col min="7179" max="7179" width="21.42578125" style="45" bestFit="1" customWidth="1"/>
    <col min="7180" max="7180" width="21.85546875" style="45" bestFit="1" customWidth="1"/>
    <col min="7181" max="7181" width="17" style="45" bestFit="1" customWidth="1"/>
    <col min="7182" max="7425" width="9.140625" style="45"/>
    <col min="7426" max="7426" width="12.7109375" style="45" bestFit="1" customWidth="1"/>
    <col min="7427" max="7427" width="11.5703125" style="45" bestFit="1" customWidth="1"/>
    <col min="7428" max="7429" width="9.140625" style="45"/>
    <col min="7430" max="7430" width="14.85546875" style="45" bestFit="1" customWidth="1"/>
    <col min="7431" max="7432" width="9.140625" style="45"/>
    <col min="7433" max="7433" width="21.85546875" style="45" bestFit="1" customWidth="1"/>
    <col min="7434" max="7434" width="9.140625" style="45"/>
    <col min="7435" max="7435" width="21.42578125" style="45" bestFit="1" customWidth="1"/>
    <col min="7436" max="7436" width="21.85546875" style="45" bestFit="1" customWidth="1"/>
    <col min="7437" max="7437" width="17" style="45" bestFit="1" customWidth="1"/>
    <col min="7438" max="7681" width="9.140625" style="45"/>
    <col min="7682" max="7682" width="12.7109375" style="45" bestFit="1" customWidth="1"/>
    <col min="7683" max="7683" width="11.5703125" style="45" bestFit="1" customWidth="1"/>
    <col min="7684" max="7685" width="9.140625" style="45"/>
    <col min="7686" max="7686" width="14.85546875" style="45" bestFit="1" customWidth="1"/>
    <col min="7687" max="7688" width="9.140625" style="45"/>
    <col min="7689" max="7689" width="21.85546875" style="45" bestFit="1" customWidth="1"/>
    <col min="7690" max="7690" width="9.140625" style="45"/>
    <col min="7691" max="7691" width="21.42578125" style="45" bestFit="1" customWidth="1"/>
    <col min="7692" max="7692" width="21.85546875" style="45" bestFit="1" customWidth="1"/>
    <col min="7693" max="7693" width="17" style="45" bestFit="1" customWidth="1"/>
    <col min="7694" max="7937" width="9.140625" style="45"/>
    <col min="7938" max="7938" width="12.7109375" style="45" bestFit="1" customWidth="1"/>
    <col min="7939" max="7939" width="11.5703125" style="45" bestFit="1" customWidth="1"/>
    <col min="7940" max="7941" width="9.140625" style="45"/>
    <col min="7942" max="7942" width="14.85546875" style="45" bestFit="1" customWidth="1"/>
    <col min="7943" max="7944" width="9.140625" style="45"/>
    <col min="7945" max="7945" width="21.85546875" style="45" bestFit="1" customWidth="1"/>
    <col min="7946" max="7946" width="9.140625" style="45"/>
    <col min="7947" max="7947" width="21.42578125" style="45" bestFit="1" customWidth="1"/>
    <col min="7948" max="7948" width="21.85546875" style="45" bestFit="1" customWidth="1"/>
    <col min="7949" max="7949" width="17" style="45" bestFit="1" customWidth="1"/>
    <col min="7950" max="8193" width="9.140625" style="45"/>
    <col min="8194" max="8194" width="12.7109375" style="45" bestFit="1" customWidth="1"/>
    <col min="8195" max="8195" width="11.5703125" style="45" bestFit="1" customWidth="1"/>
    <col min="8196" max="8197" width="9.140625" style="45"/>
    <col min="8198" max="8198" width="14.85546875" style="45" bestFit="1" customWidth="1"/>
    <col min="8199" max="8200" width="9.140625" style="45"/>
    <col min="8201" max="8201" width="21.85546875" style="45" bestFit="1" customWidth="1"/>
    <col min="8202" max="8202" width="9.140625" style="45"/>
    <col min="8203" max="8203" width="21.42578125" style="45" bestFit="1" customWidth="1"/>
    <col min="8204" max="8204" width="21.85546875" style="45" bestFit="1" customWidth="1"/>
    <col min="8205" max="8205" width="17" style="45" bestFit="1" customWidth="1"/>
    <col min="8206" max="8449" width="9.140625" style="45"/>
    <col min="8450" max="8450" width="12.7109375" style="45" bestFit="1" customWidth="1"/>
    <col min="8451" max="8451" width="11.5703125" style="45" bestFit="1" customWidth="1"/>
    <col min="8452" max="8453" width="9.140625" style="45"/>
    <col min="8454" max="8454" width="14.85546875" style="45" bestFit="1" customWidth="1"/>
    <col min="8455" max="8456" width="9.140625" style="45"/>
    <col min="8457" max="8457" width="21.85546875" style="45" bestFit="1" customWidth="1"/>
    <col min="8458" max="8458" width="9.140625" style="45"/>
    <col min="8459" max="8459" width="21.42578125" style="45" bestFit="1" customWidth="1"/>
    <col min="8460" max="8460" width="21.85546875" style="45" bestFit="1" customWidth="1"/>
    <col min="8461" max="8461" width="17" style="45" bestFit="1" customWidth="1"/>
    <col min="8462" max="8705" width="9.140625" style="45"/>
    <col min="8706" max="8706" width="12.7109375" style="45" bestFit="1" customWidth="1"/>
    <col min="8707" max="8707" width="11.5703125" style="45" bestFit="1" customWidth="1"/>
    <col min="8708" max="8709" width="9.140625" style="45"/>
    <col min="8710" max="8710" width="14.85546875" style="45" bestFit="1" customWidth="1"/>
    <col min="8711" max="8712" width="9.140625" style="45"/>
    <col min="8713" max="8713" width="21.85546875" style="45" bestFit="1" customWidth="1"/>
    <col min="8714" max="8714" width="9.140625" style="45"/>
    <col min="8715" max="8715" width="21.42578125" style="45" bestFit="1" customWidth="1"/>
    <col min="8716" max="8716" width="21.85546875" style="45" bestFit="1" customWidth="1"/>
    <col min="8717" max="8717" width="17" style="45" bestFit="1" customWidth="1"/>
    <col min="8718" max="8961" width="9.140625" style="45"/>
    <col min="8962" max="8962" width="12.7109375" style="45" bestFit="1" customWidth="1"/>
    <col min="8963" max="8963" width="11.5703125" style="45" bestFit="1" customWidth="1"/>
    <col min="8964" max="8965" width="9.140625" style="45"/>
    <col min="8966" max="8966" width="14.85546875" style="45" bestFit="1" customWidth="1"/>
    <col min="8967" max="8968" width="9.140625" style="45"/>
    <col min="8969" max="8969" width="21.85546875" style="45" bestFit="1" customWidth="1"/>
    <col min="8970" max="8970" width="9.140625" style="45"/>
    <col min="8971" max="8971" width="21.42578125" style="45" bestFit="1" customWidth="1"/>
    <col min="8972" max="8972" width="21.85546875" style="45" bestFit="1" customWidth="1"/>
    <col min="8973" max="8973" width="17" style="45" bestFit="1" customWidth="1"/>
    <col min="8974" max="9217" width="9.140625" style="45"/>
    <col min="9218" max="9218" width="12.7109375" style="45" bestFit="1" customWidth="1"/>
    <col min="9219" max="9219" width="11.5703125" style="45" bestFit="1" customWidth="1"/>
    <col min="9220" max="9221" width="9.140625" style="45"/>
    <col min="9222" max="9222" width="14.85546875" style="45" bestFit="1" customWidth="1"/>
    <col min="9223" max="9224" width="9.140625" style="45"/>
    <col min="9225" max="9225" width="21.85546875" style="45" bestFit="1" customWidth="1"/>
    <col min="9226" max="9226" width="9.140625" style="45"/>
    <col min="9227" max="9227" width="21.42578125" style="45" bestFit="1" customWidth="1"/>
    <col min="9228" max="9228" width="21.85546875" style="45" bestFit="1" customWidth="1"/>
    <col min="9229" max="9229" width="17" style="45" bestFit="1" customWidth="1"/>
    <col min="9230" max="9473" width="9.140625" style="45"/>
    <col min="9474" max="9474" width="12.7109375" style="45" bestFit="1" customWidth="1"/>
    <col min="9475" max="9475" width="11.5703125" style="45" bestFit="1" customWidth="1"/>
    <col min="9476" max="9477" width="9.140625" style="45"/>
    <col min="9478" max="9478" width="14.85546875" style="45" bestFit="1" customWidth="1"/>
    <col min="9479" max="9480" width="9.140625" style="45"/>
    <col min="9481" max="9481" width="21.85546875" style="45" bestFit="1" customWidth="1"/>
    <col min="9482" max="9482" width="9.140625" style="45"/>
    <col min="9483" max="9483" width="21.42578125" style="45" bestFit="1" customWidth="1"/>
    <col min="9484" max="9484" width="21.85546875" style="45" bestFit="1" customWidth="1"/>
    <col min="9485" max="9485" width="17" style="45" bestFit="1" customWidth="1"/>
    <col min="9486" max="9729" width="9.140625" style="45"/>
    <col min="9730" max="9730" width="12.7109375" style="45" bestFit="1" customWidth="1"/>
    <col min="9731" max="9731" width="11.5703125" style="45" bestFit="1" customWidth="1"/>
    <col min="9732" max="9733" width="9.140625" style="45"/>
    <col min="9734" max="9734" width="14.85546875" style="45" bestFit="1" customWidth="1"/>
    <col min="9735" max="9736" width="9.140625" style="45"/>
    <col min="9737" max="9737" width="21.85546875" style="45" bestFit="1" customWidth="1"/>
    <col min="9738" max="9738" width="9.140625" style="45"/>
    <col min="9739" max="9739" width="21.42578125" style="45" bestFit="1" customWidth="1"/>
    <col min="9740" max="9740" width="21.85546875" style="45" bestFit="1" customWidth="1"/>
    <col min="9741" max="9741" width="17" style="45" bestFit="1" customWidth="1"/>
    <col min="9742" max="9985" width="9.140625" style="45"/>
    <col min="9986" max="9986" width="12.7109375" style="45" bestFit="1" customWidth="1"/>
    <col min="9987" max="9987" width="11.5703125" style="45" bestFit="1" customWidth="1"/>
    <col min="9988" max="9989" width="9.140625" style="45"/>
    <col min="9990" max="9990" width="14.85546875" style="45" bestFit="1" customWidth="1"/>
    <col min="9991" max="9992" width="9.140625" style="45"/>
    <col min="9993" max="9993" width="21.85546875" style="45" bestFit="1" customWidth="1"/>
    <col min="9994" max="9994" width="9.140625" style="45"/>
    <col min="9995" max="9995" width="21.42578125" style="45" bestFit="1" customWidth="1"/>
    <col min="9996" max="9996" width="21.85546875" style="45" bestFit="1" customWidth="1"/>
    <col min="9997" max="9997" width="17" style="45" bestFit="1" customWidth="1"/>
    <col min="9998" max="10241" width="9.140625" style="45"/>
    <col min="10242" max="10242" width="12.7109375" style="45" bestFit="1" customWidth="1"/>
    <col min="10243" max="10243" width="11.5703125" style="45" bestFit="1" customWidth="1"/>
    <col min="10244" max="10245" width="9.140625" style="45"/>
    <col min="10246" max="10246" width="14.85546875" style="45" bestFit="1" customWidth="1"/>
    <col min="10247" max="10248" width="9.140625" style="45"/>
    <col min="10249" max="10249" width="21.85546875" style="45" bestFit="1" customWidth="1"/>
    <col min="10250" max="10250" width="9.140625" style="45"/>
    <col min="10251" max="10251" width="21.42578125" style="45" bestFit="1" customWidth="1"/>
    <col min="10252" max="10252" width="21.85546875" style="45" bestFit="1" customWidth="1"/>
    <col min="10253" max="10253" width="17" style="45" bestFit="1" customWidth="1"/>
    <col min="10254" max="10497" width="9.140625" style="45"/>
    <col min="10498" max="10498" width="12.7109375" style="45" bestFit="1" customWidth="1"/>
    <col min="10499" max="10499" width="11.5703125" style="45" bestFit="1" customWidth="1"/>
    <col min="10500" max="10501" width="9.140625" style="45"/>
    <col min="10502" max="10502" width="14.85546875" style="45" bestFit="1" customWidth="1"/>
    <col min="10503" max="10504" width="9.140625" style="45"/>
    <col min="10505" max="10505" width="21.85546875" style="45" bestFit="1" customWidth="1"/>
    <col min="10506" max="10506" width="9.140625" style="45"/>
    <col min="10507" max="10507" width="21.42578125" style="45" bestFit="1" customWidth="1"/>
    <col min="10508" max="10508" width="21.85546875" style="45" bestFit="1" customWidth="1"/>
    <col min="10509" max="10509" width="17" style="45" bestFit="1" customWidth="1"/>
    <col min="10510" max="10753" width="9.140625" style="45"/>
    <col min="10754" max="10754" width="12.7109375" style="45" bestFit="1" customWidth="1"/>
    <col min="10755" max="10755" width="11.5703125" style="45" bestFit="1" customWidth="1"/>
    <col min="10756" max="10757" width="9.140625" style="45"/>
    <col min="10758" max="10758" width="14.85546875" style="45" bestFit="1" customWidth="1"/>
    <col min="10759" max="10760" width="9.140625" style="45"/>
    <col min="10761" max="10761" width="21.85546875" style="45" bestFit="1" customWidth="1"/>
    <col min="10762" max="10762" width="9.140625" style="45"/>
    <col min="10763" max="10763" width="21.42578125" style="45" bestFit="1" customWidth="1"/>
    <col min="10764" max="10764" width="21.85546875" style="45" bestFit="1" customWidth="1"/>
    <col min="10765" max="10765" width="17" style="45" bestFit="1" customWidth="1"/>
    <col min="10766" max="11009" width="9.140625" style="45"/>
    <col min="11010" max="11010" width="12.7109375" style="45" bestFit="1" customWidth="1"/>
    <col min="11011" max="11011" width="11.5703125" style="45" bestFit="1" customWidth="1"/>
    <col min="11012" max="11013" width="9.140625" style="45"/>
    <col min="11014" max="11014" width="14.85546875" style="45" bestFit="1" customWidth="1"/>
    <col min="11015" max="11016" width="9.140625" style="45"/>
    <col min="11017" max="11017" width="21.85546875" style="45" bestFit="1" customWidth="1"/>
    <col min="11018" max="11018" width="9.140625" style="45"/>
    <col min="11019" max="11019" width="21.42578125" style="45" bestFit="1" customWidth="1"/>
    <col min="11020" max="11020" width="21.85546875" style="45" bestFit="1" customWidth="1"/>
    <col min="11021" max="11021" width="17" style="45" bestFit="1" customWidth="1"/>
    <col min="11022" max="11265" width="9.140625" style="45"/>
    <col min="11266" max="11266" width="12.7109375" style="45" bestFit="1" customWidth="1"/>
    <col min="11267" max="11267" width="11.5703125" style="45" bestFit="1" customWidth="1"/>
    <col min="11268" max="11269" width="9.140625" style="45"/>
    <col min="11270" max="11270" width="14.85546875" style="45" bestFit="1" customWidth="1"/>
    <col min="11271" max="11272" width="9.140625" style="45"/>
    <col min="11273" max="11273" width="21.85546875" style="45" bestFit="1" customWidth="1"/>
    <col min="11274" max="11274" width="9.140625" style="45"/>
    <col min="11275" max="11275" width="21.42578125" style="45" bestFit="1" customWidth="1"/>
    <col min="11276" max="11276" width="21.85546875" style="45" bestFit="1" customWidth="1"/>
    <col min="11277" max="11277" width="17" style="45" bestFit="1" customWidth="1"/>
    <col min="11278" max="11521" width="9.140625" style="45"/>
    <col min="11522" max="11522" width="12.7109375" style="45" bestFit="1" customWidth="1"/>
    <col min="11523" max="11523" width="11.5703125" style="45" bestFit="1" customWidth="1"/>
    <col min="11524" max="11525" width="9.140625" style="45"/>
    <col min="11526" max="11526" width="14.85546875" style="45" bestFit="1" customWidth="1"/>
    <col min="11527" max="11528" width="9.140625" style="45"/>
    <col min="11529" max="11529" width="21.85546875" style="45" bestFit="1" customWidth="1"/>
    <col min="11530" max="11530" width="9.140625" style="45"/>
    <col min="11531" max="11531" width="21.42578125" style="45" bestFit="1" customWidth="1"/>
    <col min="11532" max="11532" width="21.85546875" style="45" bestFit="1" customWidth="1"/>
    <col min="11533" max="11533" width="17" style="45" bestFit="1" customWidth="1"/>
    <col min="11534" max="11777" width="9.140625" style="45"/>
    <col min="11778" max="11778" width="12.7109375" style="45" bestFit="1" customWidth="1"/>
    <col min="11779" max="11779" width="11.5703125" style="45" bestFit="1" customWidth="1"/>
    <col min="11780" max="11781" width="9.140625" style="45"/>
    <col min="11782" max="11782" width="14.85546875" style="45" bestFit="1" customWidth="1"/>
    <col min="11783" max="11784" width="9.140625" style="45"/>
    <col min="11785" max="11785" width="21.85546875" style="45" bestFit="1" customWidth="1"/>
    <col min="11786" max="11786" width="9.140625" style="45"/>
    <col min="11787" max="11787" width="21.42578125" style="45" bestFit="1" customWidth="1"/>
    <col min="11788" max="11788" width="21.85546875" style="45" bestFit="1" customWidth="1"/>
    <col min="11789" max="11789" width="17" style="45" bestFit="1" customWidth="1"/>
    <col min="11790" max="12033" width="9.140625" style="45"/>
    <col min="12034" max="12034" width="12.7109375" style="45" bestFit="1" customWidth="1"/>
    <col min="12035" max="12035" width="11.5703125" style="45" bestFit="1" customWidth="1"/>
    <col min="12036" max="12037" width="9.140625" style="45"/>
    <col min="12038" max="12038" width="14.85546875" style="45" bestFit="1" customWidth="1"/>
    <col min="12039" max="12040" width="9.140625" style="45"/>
    <col min="12041" max="12041" width="21.85546875" style="45" bestFit="1" customWidth="1"/>
    <col min="12042" max="12042" width="9.140625" style="45"/>
    <col min="12043" max="12043" width="21.42578125" style="45" bestFit="1" customWidth="1"/>
    <col min="12044" max="12044" width="21.85546875" style="45" bestFit="1" customWidth="1"/>
    <col min="12045" max="12045" width="17" style="45" bestFit="1" customWidth="1"/>
    <col min="12046" max="12289" width="9.140625" style="45"/>
    <col min="12290" max="12290" width="12.7109375" style="45" bestFit="1" customWidth="1"/>
    <col min="12291" max="12291" width="11.5703125" style="45" bestFit="1" customWidth="1"/>
    <col min="12292" max="12293" width="9.140625" style="45"/>
    <col min="12294" max="12294" width="14.85546875" style="45" bestFit="1" customWidth="1"/>
    <col min="12295" max="12296" width="9.140625" style="45"/>
    <col min="12297" max="12297" width="21.85546875" style="45" bestFit="1" customWidth="1"/>
    <col min="12298" max="12298" width="9.140625" style="45"/>
    <col min="12299" max="12299" width="21.42578125" style="45" bestFit="1" customWidth="1"/>
    <col min="12300" max="12300" width="21.85546875" style="45" bestFit="1" customWidth="1"/>
    <col min="12301" max="12301" width="17" style="45" bestFit="1" customWidth="1"/>
    <col min="12302" max="12545" width="9.140625" style="45"/>
    <col min="12546" max="12546" width="12.7109375" style="45" bestFit="1" customWidth="1"/>
    <col min="12547" max="12547" width="11.5703125" style="45" bestFit="1" customWidth="1"/>
    <col min="12548" max="12549" width="9.140625" style="45"/>
    <col min="12550" max="12550" width="14.85546875" style="45" bestFit="1" customWidth="1"/>
    <col min="12551" max="12552" width="9.140625" style="45"/>
    <col min="12553" max="12553" width="21.85546875" style="45" bestFit="1" customWidth="1"/>
    <col min="12554" max="12554" width="9.140625" style="45"/>
    <col min="12555" max="12555" width="21.42578125" style="45" bestFit="1" customWidth="1"/>
    <col min="12556" max="12556" width="21.85546875" style="45" bestFit="1" customWidth="1"/>
    <col min="12557" max="12557" width="17" style="45" bestFit="1" customWidth="1"/>
    <col min="12558" max="12801" width="9.140625" style="45"/>
    <col min="12802" max="12802" width="12.7109375" style="45" bestFit="1" customWidth="1"/>
    <col min="12803" max="12803" width="11.5703125" style="45" bestFit="1" customWidth="1"/>
    <col min="12804" max="12805" width="9.140625" style="45"/>
    <col min="12806" max="12806" width="14.85546875" style="45" bestFit="1" customWidth="1"/>
    <col min="12807" max="12808" width="9.140625" style="45"/>
    <col min="12809" max="12809" width="21.85546875" style="45" bestFit="1" customWidth="1"/>
    <col min="12810" max="12810" width="9.140625" style="45"/>
    <col min="12811" max="12811" width="21.42578125" style="45" bestFit="1" customWidth="1"/>
    <col min="12812" max="12812" width="21.85546875" style="45" bestFit="1" customWidth="1"/>
    <col min="12813" max="12813" width="17" style="45" bestFit="1" customWidth="1"/>
    <col min="12814" max="13057" width="9.140625" style="45"/>
    <col min="13058" max="13058" width="12.7109375" style="45" bestFit="1" customWidth="1"/>
    <col min="13059" max="13059" width="11.5703125" style="45" bestFit="1" customWidth="1"/>
    <col min="13060" max="13061" width="9.140625" style="45"/>
    <col min="13062" max="13062" width="14.85546875" style="45" bestFit="1" customWidth="1"/>
    <col min="13063" max="13064" width="9.140625" style="45"/>
    <col min="13065" max="13065" width="21.85546875" style="45" bestFit="1" customWidth="1"/>
    <col min="13066" max="13066" width="9.140625" style="45"/>
    <col min="13067" max="13067" width="21.42578125" style="45" bestFit="1" customWidth="1"/>
    <col min="13068" max="13068" width="21.85546875" style="45" bestFit="1" customWidth="1"/>
    <col min="13069" max="13069" width="17" style="45" bestFit="1" customWidth="1"/>
    <col min="13070" max="13313" width="9.140625" style="45"/>
    <col min="13314" max="13314" width="12.7109375" style="45" bestFit="1" customWidth="1"/>
    <col min="13315" max="13315" width="11.5703125" style="45" bestFit="1" customWidth="1"/>
    <col min="13316" max="13317" width="9.140625" style="45"/>
    <col min="13318" max="13318" width="14.85546875" style="45" bestFit="1" customWidth="1"/>
    <col min="13319" max="13320" width="9.140625" style="45"/>
    <col min="13321" max="13321" width="21.85546875" style="45" bestFit="1" customWidth="1"/>
    <col min="13322" max="13322" width="9.140625" style="45"/>
    <col min="13323" max="13323" width="21.42578125" style="45" bestFit="1" customWidth="1"/>
    <col min="13324" max="13324" width="21.85546875" style="45" bestFit="1" customWidth="1"/>
    <col min="13325" max="13325" width="17" style="45" bestFit="1" customWidth="1"/>
    <col min="13326" max="13569" width="9.140625" style="45"/>
    <col min="13570" max="13570" width="12.7109375" style="45" bestFit="1" customWidth="1"/>
    <col min="13571" max="13571" width="11.5703125" style="45" bestFit="1" customWidth="1"/>
    <col min="13572" max="13573" width="9.140625" style="45"/>
    <col min="13574" max="13574" width="14.85546875" style="45" bestFit="1" customWidth="1"/>
    <col min="13575" max="13576" width="9.140625" style="45"/>
    <col min="13577" max="13577" width="21.85546875" style="45" bestFit="1" customWidth="1"/>
    <col min="13578" max="13578" width="9.140625" style="45"/>
    <col min="13579" max="13579" width="21.42578125" style="45" bestFit="1" customWidth="1"/>
    <col min="13580" max="13580" width="21.85546875" style="45" bestFit="1" customWidth="1"/>
    <col min="13581" max="13581" width="17" style="45" bestFit="1" customWidth="1"/>
    <col min="13582" max="13825" width="9.140625" style="45"/>
    <col min="13826" max="13826" width="12.7109375" style="45" bestFit="1" customWidth="1"/>
    <col min="13827" max="13827" width="11.5703125" style="45" bestFit="1" customWidth="1"/>
    <col min="13828" max="13829" width="9.140625" style="45"/>
    <col min="13830" max="13830" width="14.85546875" style="45" bestFit="1" customWidth="1"/>
    <col min="13831" max="13832" width="9.140625" style="45"/>
    <col min="13833" max="13833" width="21.85546875" style="45" bestFit="1" customWidth="1"/>
    <col min="13834" max="13834" width="9.140625" style="45"/>
    <col min="13835" max="13835" width="21.42578125" style="45" bestFit="1" customWidth="1"/>
    <col min="13836" max="13836" width="21.85546875" style="45" bestFit="1" customWidth="1"/>
    <col min="13837" max="13837" width="17" style="45" bestFit="1" customWidth="1"/>
    <col min="13838" max="14081" width="9.140625" style="45"/>
    <col min="14082" max="14082" width="12.7109375" style="45" bestFit="1" customWidth="1"/>
    <col min="14083" max="14083" width="11.5703125" style="45" bestFit="1" customWidth="1"/>
    <col min="14084" max="14085" width="9.140625" style="45"/>
    <col min="14086" max="14086" width="14.85546875" style="45" bestFit="1" customWidth="1"/>
    <col min="14087" max="14088" width="9.140625" style="45"/>
    <col min="14089" max="14089" width="21.85546875" style="45" bestFit="1" customWidth="1"/>
    <col min="14090" max="14090" width="9.140625" style="45"/>
    <col min="14091" max="14091" width="21.42578125" style="45" bestFit="1" customWidth="1"/>
    <col min="14092" max="14092" width="21.85546875" style="45" bestFit="1" customWidth="1"/>
    <col min="14093" max="14093" width="17" style="45" bestFit="1" customWidth="1"/>
    <col min="14094" max="14337" width="9.140625" style="45"/>
    <col min="14338" max="14338" width="12.7109375" style="45" bestFit="1" customWidth="1"/>
    <col min="14339" max="14339" width="11.5703125" style="45" bestFit="1" customWidth="1"/>
    <col min="14340" max="14341" width="9.140625" style="45"/>
    <col min="14342" max="14342" width="14.85546875" style="45" bestFit="1" customWidth="1"/>
    <col min="14343" max="14344" width="9.140625" style="45"/>
    <col min="14345" max="14345" width="21.85546875" style="45" bestFit="1" customWidth="1"/>
    <col min="14346" max="14346" width="9.140625" style="45"/>
    <col min="14347" max="14347" width="21.42578125" style="45" bestFit="1" customWidth="1"/>
    <col min="14348" max="14348" width="21.85546875" style="45" bestFit="1" customWidth="1"/>
    <col min="14349" max="14349" width="17" style="45" bestFit="1" customWidth="1"/>
    <col min="14350" max="14593" width="9.140625" style="45"/>
    <col min="14594" max="14594" width="12.7109375" style="45" bestFit="1" customWidth="1"/>
    <col min="14595" max="14595" width="11.5703125" style="45" bestFit="1" customWidth="1"/>
    <col min="14596" max="14597" width="9.140625" style="45"/>
    <col min="14598" max="14598" width="14.85546875" style="45" bestFit="1" customWidth="1"/>
    <col min="14599" max="14600" width="9.140625" style="45"/>
    <col min="14601" max="14601" width="21.85546875" style="45" bestFit="1" customWidth="1"/>
    <col min="14602" max="14602" width="9.140625" style="45"/>
    <col min="14603" max="14603" width="21.42578125" style="45" bestFit="1" customWidth="1"/>
    <col min="14604" max="14604" width="21.85546875" style="45" bestFit="1" customWidth="1"/>
    <col min="14605" max="14605" width="17" style="45" bestFit="1" customWidth="1"/>
    <col min="14606" max="14849" width="9.140625" style="45"/>
    <col min="14850" max="14850" width="12.7109375" style="45" bestFit="1" customWidth="1"/>
    <col min="14851" max="14851" width="11.5703125" style="45" bestFit="1" customWidth="1"/>
    <col min="14852" max="14853" width="9.140625" style="45"/>
    <col min="14854" max="14854" width="14.85546875" style="45" bestFit="1" customWidth="1"/>
    <col min="14855" max="14856" width="9.140625" style="45"/>
    <col min="14857" max="14857" width="21.85546875" style="45" bestFit="1" customWidth="1"/>
    <col min="14858" max="14858" width="9.140625" style="45"/>
    <col min="14859" max="14859" width="21.42578125" style="45" bestFit="1" customWidth="1"/>
    <col min="14860" max="14860" width="21.85546875" style="45" bestFit="1" customWidth="1"/>
    <col min="14861" max="14861" width="17" style="45" bestFit="1" customWidth="1"/>
    <col min="14862" max="15105" width="9.140625" style="45"/>
    <col min="15106" max="15106" width="12.7109375" style="45" bestFit="1" customWidth="1"/>
    <col min="15107" max="15107" width="11.5703125" style="45" bestFit="1" customWidth="1"/>
    <col min="15108" max="15109" width="9.140625" style="45"/>
    <col min="15110" max="15110" width="14.85546875" style="45" bestFit="1" customWidth="1"/>
    <col min="15111" max="15112" width="9.140625" style="45"/>
    <col min="15113" max="15113" width="21.85546875" style="45" bestFit="1" customWidth="1"/>
    <col min="15114" max="15114" width="9.140625" style="45"/>
    <col min="15115" max="15115" width="21.42578125" style="45" bestFit="1" customWidth="1"/>
    <col min="15116" max="15116" width="21.85546875" style="45" bestFit="1" customWidth="1"/>
    <col min="15117" max="15117" width="17" style="45" bestFit="1" customWidth="1"/>
    <col min="15118" max="15361" width="9.140625" style="45"/>
    <col min="15362" max="15362" width="12.7109375" style="45" bestFit="1" customWidth="1"/>
    <col min="15363" max="15363" width="11.5703125" style="45" bestFit="1" customWidth="1"/>
    <col min="15364" max="15365" width="9.140625" style="45"/>
    <col min="15366" max="15366" width="14.85546875" style="45" bestFit="1" customWidth="1"/>
    <col min="15367" max="15368" width="9.140625" style="45"/>
    <col min="15369" max="15369" width="21.85546875" style="45" bestFit="1" customWidth="1"/>
    <col min="15370" max="15370" width="9.140625" style="45"/>
    <col min="15371" max="15371" width="21.42578125" style="45" bestFit="1" customWidth="1"/>
    <col min="15372" max="15372" width="21.85546875" style="45" bestFit="1" customWidth="1"/>
    <col min="15373" max="15373" width="17" style="45" bestFit="1" customWidth="1"/>
    <col min="15374" max="15617" width="9.140625" style="45"/>
    <col min="15618" max="15618" width="12.7109375" style="45" bestFit="1" customWidth="1"/>
    <col min="15619" max="15619" width="11.5703125" style="45" bestFit="1" customWidth="1"/>
    <col min="15620" max="15621" width="9.140625" style="45"/>
    <col min="15622" max="15622" width="14.85546875" style="45" bestFit="1" customWidth="1"/>
    <col min="15623" max="15624" width="9.140625" style="45"/>
    <col min="15625" max="15625" width="21.85546875" style="45" bestFit="1" customWidth="1"/>
    <col min="15626" max="15626" width="9.140625" style="45"/>
    <col min="15627" max="15627" width="21.42578125" style="45" bestFit="1" customWidth="1"/>
    <col min="15628" max="15628" width="21.85546875" style="45" bestFit="1" customWidth="1"/>
    <col min="15629" max="15629" width="17" style="45" bestFit="1" customWidth="1"/>
    <col min="15630" max="15873" width="9.140625" style="45"/>
    <col min="15874" max="15874" width="12.7109375" style="45" bestFit="1" customWidth="1"/>
    <col min="15875" max="15875" width="11.5703125" style="45" bestFit="1" customWidth="1"/>
    <col min="15876" max="15877" width="9.140625" style="45"/>
    <col min="15878" max="15878" width="14.85546875" style="45" bestFit="1" customWidth="1"/>
    <col min="15879" max="15880" width="9.140625" style="45"/>
    <col min="15881" max="15881" width="21.85546875" style="45" bestFit="1" customWidth="1"/>
    <col min="15882" max="15882" width="9.140625" style="45"/>
    <col min="15883" max="15883" width="21.42578125" style="45" bestFit="1" customWidth="1"/>
    <col min="15884" max="15884" width="21.85546875" style="45" bestFit="1" customWidth="1"/>
    <col min="15885" max="15885" width="17" style="45" bestFit="1" customWidth="1"/>
    <col min="15886" max="16129" width="9.140625" style="45"/>
    <col min="16130" max="16130" width="12.7109375" style="45" bestFit="1" customWidth="1"/>
    <col min="16131" max="16131" width="11.5703125" style="45" bestFit="1" customWidth="1"/>
    <col min="16132" max="16133" width="9.140625" style="45"/>
    <col min="16134" max="16134" width="14.85546875" style="45" bestFit="1" customWidth="1"/>
    <col min="16135" max="16136" width="9.140625" style="45"/>
    <col min="16137" max="16137" width="21.85546875" style="45" bestFit="1" customWidth="1"/>
    <col min="16138" max="16138" width="9.140625" style="45"/>
    <col min="16139" max="16139" width="21.42578125" style="45" bestFit="1" customWidth="1"/>
    <col min="16140" max="16140" width="21.85546875" style="45" bestFit="1" customWidth="1"/>
    <col min="16141" max="16141" width="17" style="45" bestFit="1" customWidth="1"/>
    <col min="16142" max="16384" width="9.140625" style="45"/>
  </cols>
  <sheetData>
    <row r="1" spans="1:13" s="46" customFormat="1">
      <c r="B1" s="47" t="s">
        <v>20</v>
      </c>
      <c r="C1" s="47" t="s">
        <v>21</v>
      </c>
      <c r="D1" s="47" t="s">
        <v>22</v>
      </c>
      <c r="E1" s="47" t="s">
        <v>23</v>
      </c>
      <c r="F1" s="47" t="s">
        <v>24</v>
      </c>
      <c r="G1" s="47" t="s">
        <v>25</v>
      </c>
      <c r="H1" s="47" t="s">
        <v>26</v>
      </c>
      <c r="I1" s="47" t="s">
        <v>27</v>
      </c>
      <c r="J1" s="47" t="s">
        <v>28</v>
      </c>
      <c r="K1" s="47" t="s">
        <v>30</v>
      </c>
      <c r="L1" s="47" t="s">
        <v>31</v>
      </c>
      <c r="M1" s="47" t="s">
        <v>112</v>
      </c>
    </row>
    <row r="2" spans="1:13">
      <c r="B2" s="48"/>
      <c r="C2" s="49"/>
      <c r="D2" s="95" t="s">
        <v>0</v>
      </c>
      <c r="E2" s="95"/>
      <c r="F2" s="49"/>
      <c r="G2" s="95" t="s">
        <v>86</v>
      </c>
      <c r="H2" s="95"/>
      <c r="I2" s="49"/>
      <c r="J2" s="49"/>
      <c r="K2" s="49"/>
      <c r="L2" s="49"/>
      <c r="M2" s="50"/>
    </row>
    <row r="3" spans="1:13">
      <c r="B3" s="54" t="s">
        <v>87</v>
      </c>
      <c r="C3" s="55" t="s">
        <v>88</v>
      </c>
      <c r="D3" s="55" t="s">
        <v>89</v>
      </c>
      <c r="E3" s="55" t="s">
        <v>90</v>
      </c>
      <c r="F3" s="55" t="s">
        <v>91</v>
      </c>
      <c r="G3" s="55" t="s">
        <v>89</v>
      </c>
      <c r="H3" s="55" t="s">
        <v>90</v>
      </c>
      <c r="I3" s="55" t="s">
        <v>92</v>
      </c>
      <c r="J3" s="55" t="s">
        <v>93</v>
      </c>
      <c r="K3" s="55" t="s">
        <v>94</v>
      </c>
      <c r="L3" s="55" t="s">
        <v>95</v>
      </c>
      <c r="M3" s="56" t="s">
        <v>96</v>
      </c>
    </row>
    <row r="4" spans="1:13">
      <c r="A4" s="45">
        <v>1</v>
      </c>
      <c r="B4" s="48" t="s">
        <v>97</v>
      </c>
      <c r="C4" s="49">
        <v>396</v>
      </c>
      <c r="D4" s="49">
        <v>231</v>
      </c>
      <c r="E4" s="50">
        <v>165</v>
      </c>
      <c r="F4" s="89">
        <v>769058</v>
      </c>
      <c r="G4" s="89">
        <v>743050</v>
      </c>
      <c r="H4" s="90">
        <v>26008</v>
      </c>
      <c r="I4" s="89">
        <v>1099.24</v>
      </c>
      <c r="J4" s="89">
        <v>882.14474949999999</v>
      </c>
      <c r="K4" s="89">
        <v>1021.59</v>
      </c>
      <c r="L4" s="89">
        <v>1176.8900000000001</v>
      </c>
      <c r="M4" s="90">
        <v>39.495624399999997</v>
      </c>
    </row>
    <row r="5" spans="1:13">
      <c r="A5" s="45">
        <v>2</v>
      </c>
      <c r="B5" s="51" t="s">
        <v>98</v>
      </c>
      <c r="C5" s="52">
        <v>405</v>
      </c>
      <c r="D5" s="52">
        <v>199</v>
      </c>
      <c r="E5" s="53">
        <v>206</v>
      </c>
      <c r="F5" s="91">
        <v>89689</v>
      </c>
      <c r="G5" s="91">
        <v>73740</v>
      </c>
      <c r="H5" s="92">
        <v>15949</v>
      </c>
      <c r="I5" s="91">
        <v>1276.3599999999999</v>
      </c>
      <c r="J5" s="91">
        <v>1016.83</v>
      </c>
      <c r="K5" s="91">
        <v>1192.1600000000001</v>
      </c>
      <c r="L5" s="91">
        <v>1360.56</v>
      </c>
      <c r="M5" s="92">
        <v>42.8320243</v>
      </c>
    </row>
    <row r="6" spans="1:13">
      <c r="A6" s="45">
        <v>3</v>
      </c>
      <c r="B6" s="51" t="s">
        <v>99</v>
      </c>
      <c r="C6" s="52">
        <v>182</v>
      </c>
      <c r="D6" s="52">
        <v>90</v>
      </c>
      <c r="E6" s="53">
        <v>92</v>
      </c>
      <c r="F6" s="91">
        <v>6049</v>
      </c>
      <c r="G6" s="91">
        <v>3502</v>
      </c>
      <c r="H6" s="92">
        <v>2547</v>
      </c>
      <c r="I6" s="91">
        <v>1736.8</v>
      </c>
      <c r="J6" s="91">
        <v>1408.76</v>
      </c>
      <c r="K6" s="91">
        <v>1589.98389</v>
      </c>
      <c r="L6" s="91">
        <v>1883.6196</v>
      </c>
      <c r="M6" s="92">
        <v>74.407585999999995</v>
      </c>
    </row>
    <row r="7" spans="1:13">
      <c r="A7" s="45">
        <v>4</v>
      </c>
      <c r="B7" s="51" t="s">
        <v>100</v>
      </c>
      <c r="C7" s="52">
        <v>284</v>
      </c>
      <c r="D7" s="52">
        <v>118</v>
      </c>
      <c r="E7" s="53">
        <v>166</v>
      </c>
      <c r="F7" s="91">
        <v>17008</v>
      </c>
      <c r="G7" s="91">
        <v>8937</v>
      </c>
      <c r="H7" s="92">
        <v>8071</v>
      </c>
      <c r="I7" s="91">
        <v>2187.19</v>
      </c>
      <c r="J7" s="91">
        <v>1766.06</v>
      </c>
      <c r="K7" s="91">
        <v>2032.8790300000001</v>
      </c>
      <c r="L7" s="91">
        <v>2341.5088599999999</v>
      </c>
      <c r="M7" s="92">
        <v>78.396838000000002</v>
      </c>
    </row>
    <row r="8" spans="1:13">
      <c r="A8" s="45">
        <v>5</v>
      </c>
      <c r="B8" s="51" t="s">
        <v>101</v>
      </c>
      <c r="C8" s="52">
        <v>126</v>
      </c>
      <c r="D8" s="52">
        <v>13</v>
      </c>
      <c r="E8" s="53">
        <v>113</v>
      </c>
      <c r="F8" s="91">
        <v>3082</v>
      </c>
      <c r="G8" s="91">
        <v>542</v>
      </c>
      <c r="H8" s="92">
        <v>2540</v>
      </c>
      <c r="I8" s="91">
        <v>2864.51</v>
      </c>
      <c r="J8" s="91">
        <v>2541.5300000000002</v>
      </c>
      <c r="K8" s="91">
        <v>2642.69884</v>
      </c>
      <c r="L8" s="91">
        <v>3086.3290900000002</v>
      </c>
      <c r="M8" s="92">
        <v>112.077422</v>
      </c>
    </row>
    <row r="9" spans="1:13">
      <c r="A9" s="45">
        <v>6</v>
      </c>
      <c r="B9" s="51" t="s">
        <v>102</v>
      </c>
      <c r="C9" s="52">
        <v>365</v>
      </c>
      <c r="D9" s="52">
        <v>41</v>
      </c>
      <c r="E9" s="53">
        <v>324</v>
      </c>
      <c r="F9" s="91">
        <v>3984</v>
      </c>
      <c r="G9" s="91">
        <v>725</v>
      </c>
      <c r="H9" s="92">
        <v>3259</v>
      </c>
      <c r="I9" s="91">
        <v>3501.41</v>
      </c>
      <c r="J9" s="91">
        <v>2872.75</v>
      </c>
      <c r="K9" s="91">
        <v>3270.6803</v>
      </c>
      <c r="L9" s="91">
        <v>3732.1469699999998</v>
      </c>
      <c r="M9" s="92">
        <v>117.33182600000001</v>
      </c>
    </row>
    <row r="10" spans="1:13">
      <c r="A10" s="45">
        <v>7</v>
      </c>
      <c r="B10" s="51" t="s">
        <v>103</v>
      </c>
      <c r="C10" s="52">
        <v>184</v>
      </c>
      <c r="D10" s="52">
        <v>11</v>
      </c>
      <c r="E10" s="53">
        <v>173</v>
      </c>
      <c r="F10" s="91">
        <v>2278</v>
      </c>
      <c r="G10" s="91">
        <v>285</v>
      </c>
      <c r="H10" s="92">
        <v>1993</v>
      </c>
      <c r="I10" s="91">
        <v>4218.0600000000004</v>
      </c>
      <c r="J10" s="91">
        <v>3530.98</v>
      </c>
      <c r="K10" s="91">
        <v>3839.5406699999999</v>
      </c>
      <c r="L10" s="91">
        <v>4596.5723200000002</v>
      </c>
      <c r="M10" s="92">
        <v>191.8467</v>
      </c>
    </row>
    <row r="11" spans="1:13">
      <c r="A11" s="45">
        <v>8</v>
      </c>
      <c r="B11" s="51" t="s">
        <v>104</v>
      </c>
      <c r="C11" s="52">
        <v>190</v>
      </c>
      <c r="D11" s="52">
        <v>9</v>
      </c>
      <c r="E11" s="53">
        <v>181</v>
      </c>
      <c r="F11" s="91">
        <v>1552</v>
      </c>
      <c r="G11" s="91">
        <v>140</v>
      </c>
      <c r="H11" s="92">
        <v>1412</v>
      </c>
      <c r="I11" s="91">
        <v>4909.95</v>
      </c>
      <c r="J11" s="91">
        <v>4126.6400000000003</v>
      </c>
      <c r="K11" s="91">
        <v>4572.5699599999998</v>
      </c>
      <c r="L11" s="91">
        <v>5247.3202199999996</v>
      </c>
      <c r="M11" s="92">
        <v>171.031113</v>
      </c>
    </row>
    <row r="12" spans="1:13">
      <c r="A12" s="45">
        <v>9</v>
      </c>
      <c r="B12" s="51" t="s">
        <v>105</v>
      </c>
      <c r="C12" s="52">
        <v>150</v>
      </c>
      <c r="D12" s="52">
        <v>2</v>
      </c>
      <c r="E12" s="53">
        <v>148</v>
      </c>
      <c r="F12" s="91">
        <v>711</v>
      </c>
      <c r="G12" s="91">
        <v>40</v>
      </c>
      <c r="H12" s="92">
        <v>671</v>
      </c>
      <c r="I12" s="91">
        <v>7264.01</v>
      </c>
      <c r="J12" s="91">
        <v>5519.68</v>
      </c>
      <c r="K12" s="91">
        <v>6674.5707400000001</v>
      </c>
      <c r="L12" s="91">
        <v>7853.4560499999998</v>
      </c>
      <c r="M12" s="92">
        <v>298.29894899999999</v>
      </c>
    </row>
    <row r="13" spans="1:13">
      <c r="A13" s="45">
        <v>10</v>
      </c>
      <c r="B13" s="51" t="s">
        <v>106</v>
      </c>
      <c r="C13" s="52">
        <v>156</v>
      </c>
      <c r="D13" s="52">
        <v>7</v>
      </c>
      <c r="E13" s="53">
        <v>149</v>
      </c>
      <c r="F13" s="91">
        <v>573</v>
      </c>
      <c r="G13" s="91">
        <v>29</v>
      </c>
      <c r="H13" s="92">
        <v>544</v>
      </c>
      <c r="I13" s="91">
        <v>7391.53</v>
      </c>
      <c r="J13" s="91">
        <v>5648.94</v>
      </c>
      <c r="K13" s="91">
        <v>6843.7269399999996</v>
      </c>
      <c r="L13" s="91">
        <v>7939.3291799999997</v>
      </c>
      <c r="M13" s="92">
        <v>277.31329799999997</v>
      </c>
    </row>
    <row r="14" spans="1:13">
      <c r="A14" s="45">
        <v>11</v>
      </c>
      <c r="B14" s="51" t="s">
        <v>107</v>
      </c>
      <c r="C14" s="52">
        <v>88</v>
      </c>
      <c r="D14" s="52">
        <v>1</v>
      </c>
      <c r="E14" s="53">
        <v>87</v>
      </c>
      <c r="F14" s="91">
        <v>101</v>
      </c>
      <c r="G14" s="91">
        <v>1</v>
      </c>
      <c r="H14" s="92">
        <v>100</v>
      </c>
      <c r="I14" s="91">
        <v>11662.83</v>
      </c>
      <c r="J14" s="91">
        <v>12853.95</v>
      </c>
      <c r="K14" s="91">
        <v>11344.761699999999</v>
      </c>
      <c r="L14" s="91">
        <v>11980.904500000001</v>
      </c>
      <c r="M14" s="92">
        <v>160.027188</v>
      </c>
    </row>
    <row r="15" spans="1:13">
      <c r="A15" s="45">
        <v>12</v>
      </c>
      <c r="B15" s="51" t="s">
        <v>108</v>
      </c>
      <c r="C15" s="52">
        <v>200</v>
      </c>
      <c r="D15" s="52">
        <v>3</v>
      </c>
      <c r="E15" s="53">
        <v>197</v>
      </c>
      <c r="F15" s="91">
        <v>213</v>
      </c>
      <c r="G15" s="91">
        <v>3</v>
      </c>
      <c r="H15" s="92">
        <v>210</v>
      </c>
      <c r="I15" s="91">
        <v>10971.78</v>
      </c>
      <c r="J15" s="91">
        <v>11816.79</v>
      </c>
      <c r="K15" s="91">
        <v>10822.554400000001</v>
      </c>
      <c r="L15" s="91">
        <v>11121.0057</v>
      </c>
      <c r="M15" s="92">
        <v>75.673905000000005</v>
      </c>
    </row>
    <row r="16" spans="1:13">
      <c r="A16" s="45">
        <v>13</v>
      </c>
      <c r="B16" s="51" t="s">
        <v>109</v>
      </c>
      <c r="C16" s="52">
        <v>95</v>
      </c>
      <c r="D16" s="52">
        <v>1</v>
      </c>
      <c r="E16" s="53">
        <v>94</v>
      </c>
      <c r="F16" s="91">
        <v>106</v>
      </c>
      <c r="G16" s="91">
        <v>1</v>
      </c>
      <c r="H16" s="92">
        <v>105</v>
      </c>
      <c r="I16" s="91">
        <v>15587.47</v>
      </c>
      <c r="J16" s="91">
        <v>15294.43</v>
      </c>
      <c r="K16" s="91">
        <v>15304.4589</v>
      </c>
      <c r="L16" s="91">
        <v>15870.4833</v>
      </c>
      <c r="M16" s="92">
        <v>142.53783899999999</v>
      </c>
    </row>
    <row r="17" spans="1:13">
      <c r="A17" s="45">
        <v>14</v>
      </c>
      <c r="B17" s="51" t="s">
        <v>110</v>
      </c>
      <c r="C17" s="52">
        <v>88</v>
      </c>
      <c r="D17" s="52">
        <v>1</v>
      </c>
      <c r="E17" s="53">
        <v>87</v>
      </c>
      <c r="F17" s="91">
        <v>106</v>
      </c>
      <c r="G17" s="91">
        <v>1</v>
      </c>
      <c r="H17" s="92">
        <v>105</v>
      </c>
      <c r="I17" s="91">
        <v>17677.45</v>
      </c>
      <c r="J17" s="91">
        <v>17254.16</v>
      </c>
      <c r="K17" s="91">
        <v>17275.0861</v>
      </c>
      <c r="L17" s="91">
        <v>18079.819599999999</v>
      </c>
      <c r="M17" s="92">
        <v>202.437669</v>
      </c>
    </row>
    <row r="18" spans="1:13">
      <c r="A18" s="45">
        <v>15</v>
      </c>
      <c r="B18" s="51" t="s">
        <v>111</v>
      </c>
      <c r="C18" s="52">
        <v>23</v>
      </c>
      <c r="D18" s="52">
        <v>1</v>
      </c>
      <c r="E18" s="53">
        <v>22</v>
      </c>
      <c r="F18" s="91">
        <v>23</v>
      </c>
      <c r="G18" s="91">
        <v>1</v>
      </c>
      <c r="H18" s="92">
        <v>22</v>
      </c>
      <c r="I18" s="91">
        <v>24948.13</v>
      </c>
      <c r="J18" s="91">
        <v>20596.490000000002</v>
      </c>
      <c r="K18" s="91">
        <v>24948.128499999999</v>
      </c>
      <c r="L18" s="91">
        <v>24948.128499999999</v>
      </c>
      <c r="M18" s="92">
        <v>0</v>
      </c>
    </row>
    <row r="19" spans="1:13">
      <c r="A19" s="45">
        <v>16</v>
      </c>
      <c r="B19" s="54" t="s">
        <v>77</v>
      </c>
      <c r="C19" s="55">
        <v>123</v>
      </c>
      <c r="D19" s="55">
        <v>0</v>
      </c>
      <c r="E19" s="56">
        <v>123</v>
      </c>
      <c r="F19" s="93">
        <v>123</v>
      </c>
      <c r="G19" s="93">
        <v>0</v>
      </c>
      <c r="H19" s="94">
        <v>123</v>
      </c>
      <c r="I19" s="93">
        <v>66826.83</v>
      </c>
      <c r="J19" s="93">
        <v>49815.77</v>
      </c>
      <c r="K19" s="93">
        <v>66826.829100000003</v>
      </c>
      <c r="L19" s="93">
        <v>66826.829100000003</v>
      </c>
      <c r="M19" s="94">
        <v>0</v>
      </c>
    </row>
    <row r="20" spans="1:13">
      <c r="C20" s="45">
        <f>SUM(C4:C19)</f>
        <v>3055</v>
      </c>
      <c r="F20" s="45">
        <f>SUM(F4:F19)</f>
        <v>894656</v>
      </c>
    </row>
    <row r="23" spans="1:13" ht="15" customHeight="1">
      <c r="B23" s="96" t="s">
        <v>113</v>
      </c>
      <c r="C23" s="96"/>
      <c r="D23" s="96"/>
      <c r="E23" s="96"/>
      <c r="F23" s="96"/>
      <c r="G23" s="96"/>
      <c r="H23" s="96"/>
      <c r="I23" s="96"/>
      <c r="J23" s="96"/>
      <c r="K23" s="96"/>
      <c r="L23" s="96"/>
      <c r="M23" s="96"/>
    </row>
    <row r="24" spans="1:13">
      <c r="B24" s="96"/>
      <c r="C24" s="96"/>
      <c r="D24" s="96"/>
      <c r="E24" s="96"/>
      <c r="F24" s="96"/>
      <c r="G24" s="96"/>
      <c r="H24" s="96"/>
      <c r="I24" s="96"/>
      <c r="J24" s="96"/>
      <c r="K24" s="96"/>
      <c r="L24" s="96"/>
      <c r="M24" s="96"/>
    </row>
    <row r="25" spans="1:13">
      <c r="B25" s="96"/>
      <c r="C25" s="96"/>
      <c r="D25" s="96"/>
      <c r="E25" s="96"/>
      <c r="F25" s="96"/>
      <c r="G25" s="96"/>
      <c r="H25" s="96"/>
      <c r="I25" s="96"/>
      <c r="J25" s="96"/>
      <c r="K25" s="96"/>
      <c r="L25" s="96"/>
      <c r="M25" s="96"/>
    </row>
    <row r="26" spans="1:13">
      <c r="B26" s="96"/>
      <c r="C26" s="96"/>
      <c r="D26" s="96"/>
      <c r="E26" s="96"/>
      <c r="F26" s="96"/>
      <c r="G26" s="96"/>
      <c r="H26" s="96"/>
      <c r="I26" s="96"/>
      <c r="J26" s="96"/>
      <c r="K26" s="96"/>
      <c r="L26" s="96"/>
      <c r="M26" s="96"/>
    </row>
    <row r="27" spans="1:13">
      <c r="B27" s="96"/>
      <c r="C27" s="96"/>
      <c r="D27" s="96"/>
      <c r="E27" s="96"/>
      <c r="F27" s="96"/>
      <c r="G27" s="96"/>
      <c r="H27" s="96"/>
      <c r="I27" s="96"/>
      <c r="J27" s="96"/>
      <c r="K27" s="96"/>
      <c r="L27" s="96"/>
      <c r="M27" s="96"/>
    </row>
    <row r="28" spans="1:13">
      <c r="B28" s="96"/>
      <c r="C28" s="96"/>
      <c r="D28" s="96"/>
      <c r="E28" s="96"/>
      <c r="F28" s="96"/>
      <c r="G28" s="96"/>
      <c r="H28" s="96"/>
      <c r="I28" s="96"/>
      <c r="J28" s="96"/>
      <c r="K28" s="96"/>
      <c r="L28" s="96"/>
      <c r="M28" s="96"/>
    </row>
    <row r="29" spans="1:13">
      <c r="B29" s="96"/>
      <c r="C29" s="96"/>
      <c r="D29" s="96"/>
      <c r="E29" s="96"/>
      <c r="F29" s="96"/>
      <c r="G29" s="96"/>
      <c r="H29" s="96"/>
      <c r="I29" s="96"/>
      <c r="J29" s="96"/>
      <c r="K29" s="96"/>
      <c r="L29" s="96"/>
      <c r="M29" s="96"/>
    </row>
    <row r="30" spans="1:13">
      <c r="B30" s="96"/>
      <c r="C30" s="96"/>
      <c r="D30" s="96"/>
      <c r="E30" s="96"/>
      <c r="F30" s="96"/>
      <c r="G30" s="96"/>
      <c r="H30" s="96"/>
      <c r="I30" s="96"/>
      <c r="J30" s="96"/>
      <c r="K30" s="96"/>
      <c r="L30" s="96"/>
      <c r="M30" s="96"/>
    </row>
    <row r="31" spans="1:13">
      <c r="B31" s="96"/>
      <c r="C31" s="96"/>
      <c r="D31" s="96"/>
      <c r="E31" s="96"/>
      <c r="F31" s="96"/>
      <c r="G31" s="96"/>
      <c r="H31" s="96"/>
      <c r="I31" s="96"/>
      <c r="J31" s="96"/>
      <c r="K31" s="96"/>
      <c r="L31" s="96"/>
      <c r="M31" s="96"/>
    </row>
    <row r="32" spans="1:13">
      <c r="B32" s="96"/>
      <c r="C32" s="96"/>
      <c r="D32" s="96"/>
      <c r="E32" s="96"/>
      <c r="F32" s="96"/>
      <c r="G32" s="96"/>
      <c r="H32" s="96"/>
      <c r="I32" s="96"/>
      <c r="J32" s="96"/>
      <c r="K32" s="96"/>
      <c r="L32" s="96"/>
      <c r="M32" s="96"/>
    </row>
    <row r="33" spans="2:13">
      <c r="B33" s="96"/>
      <c r="C33" s="96"/>
      <c r="D33" s="96"/>
      <c r="E33" s="96"/>
      <c r="F33" s="96"/>
      <c r="G33" s="96"/>
      <c r="H33" s="96"/>
      <c r="I33" s="96"/>
      <c r="J33" s="96"/>
      <c r="K33" s="96"/>
      <c r="L33" s="96"/>
      <c r="M33" s="96"/>
    </row>
    <row r="34" spans="2:13">
      <c r="B34" s="96"/>
      <c r="C34" s="96"/>
      <c r="D34" s="96"/>
      <c r="E34" s="96"/>
      <c r="F34" s="96"/>
      <c r="G34" s="96"/>
      <c r="H34" s="96"/>
      <c r="I34" s="96"/>
      <c r="J34" s="96"/>
      <c r="K34" s="96"/>
      <c r="L34" s="96"/>
      <c r="M34" s="96"/>
    </row>
  </sheetData>
  <mergeCells count="3">
    <mergeCell ref="D2:E2"/>
    <mergeCell ref="G2:H2"/>
    <mergeCell ref="B23:M34"/>
  </mergeCells>
  <pageMargins left="0.25" right="0.25" top="0.75" bottom="0.75" header="0.3" footer="0.3"/>
  <pageSetup scale="68" orientation="landscape" r:id="rId1"/>
  <drawing r:id="rId2"/>
</worksheet>
</file>

<file path=xl/worksheets/sheet2.xml><?xml version="1.0" encoding="utf-8"?>
<worksheet xmlns="http://schemas.openxmlformats.org/spreadsheetml/2006/main" xmlns:r="http://schemas.openxmlformats.org/officeDocument/2006/relationships">
  <sheetPr codeName="Sheet6" enableFormatConditionsCalculation="0">
    <tabColor indexed="26"/>
    <pageSetUpPr fitToPage="1"/>
  </sheetPr>
  <dimension ref="A1:N62"/>
  <sheetViews>
    <sheetView zoomScale="85" zoomScaleNormal="85" zoomScalePageLayoutView="115" workbookViewId="0">
      <selection activeCell="D10" sqref="D10"/>
    </sheetView>
  </sheetViews>
  <sheetFormatPr defaultRowHeight="12.75"/>
  <sheetData>
    <row r="1" spans="1:13" ht="30.75" customHeight="1">
      <c r="A1" s="98" t="s">
        <v>40</v>
      </c>
      <c r="B1" s="98"/>
      <c r="C1" s="98"/>
      <c r="D1" s="98"/>
      <c r="E1" s="98"/>
      <c r="F1" s="98"/>
      <c r="G1" s="98"/>
      <c r="H1" s="98"/>
      <c r="I1" s="98"/>
      <c r="J1" s="98"/>
      <c r="K1" s="98"/>
      <c r="L1" s="98"/>
      <c r="M1" s="98"/>
    </row>
    <row r="7" spans="1:13">
      <c r="A7" s="97" t="s">
        <v>13</v>
      </c>
      <c r="B7" s="97"/>
    </row>
    <row r="8" spans="1:13">
      <c r="B8" s="19"/>
    </row>
    <row r="9" spans="1:13">
      <c r="B9" s="19"/>
    </row>
    <row r="10" spans="1:13">
      <c r="B10" s="19"/>
    </row>
    <row r="11" spans="1:13">
      <c r="B11" s="19"/>
    </row>
    <row r="12" spans="1:13">
      <c r="B12" s="19"/>
    </row>
    <row r="13" spans="1:13">
      <c r="B13" s="19"/>
    </row>
    <row r="14" spans="1:13">
      <c r="B14" s="19"/>
    </row>
    <row r="15" spans="1:13">
      <c r="B15" s="19"/>
    </row>
    <row r="16" spans="1:13">
      <c r="B16" s="19"/>
    </row>
    <row r="17" spans="2:8">
      <c r="B17" s="19"/>
    </row>
    <row r="18" spans="2:8">
      <c r="B18" s="19"/>
    </row>
    <row r="19" spans="2:8">
      <c r="B19" s="19"/>
    </row>
    <row r="20" spans="2:8">
      <c r="B20" s="19"/>
    </row>
    <row r="21" spans="2:8">
      <c r="B21" s="19"/>
    </row>
    <row r="22" spans="2:8">
      <c r="B22" s="19"/>
    </row>
    <row r="23" spans="2:8">
      <c r="B23" s="19"/>
    </row>
    <row r="24" spans="2:8">
      <c r="B24" s="19"/>
    </row>
    <row r="25" spans="2:8">
      <c r="B25" s="19"/>
    </row>
    <row r="26" spans="2:8">
      <c r="B26" s="23" t="s">
        <v>12</v>
      </c>
      <c r="C26" s="22"/>
    </row>
    <row r="27" spans="2:8">
      <c r="B27" s="19"/>
    </row>
    <row r="28" spans="2:8">
      <c r="B28" s="19"/>
    </row>
    <row r="29" spans="2:8">
      <c r="B29" s="19"/>
    </row>
    <row r="30" spans="2:8" ht="13.5" thickBot="1">
      <c r="B30" s="20"/>
      <c r="C30" s="21"/>
      <c r="D30" s="21"/>
      <c r="G30" s="24" t="s">
        <v>7</v>
      </c>
      <c r="H30" s="24"/>
    </row>
    <row r="31" spans="2:8">
      <c r="B31" s="19"/>
    </row>
    <row r="32" spans="2:8">
      <c r="B32" s="19"/>
    </row>
    <row r="33" spans="2:14">
      <c r="B33" s="19"/>
      <c r="N33" s="14" t="s">
        <v>80</v>
      </c>
    </row>
    <row r="34" spans="2:14">
      <c r="B34" s="19"/>
      <c r="N34" s="13" t="s">
        <v>32</v>
      </c>
    </row>
    <row r="35" spans="2:14">
      <c r="B35" s="19"/>
      <c r="N35" s="13" t="s">
        <v>114</v>
      </c>
    </row>
    <row r="36" spans="2:14">
      <c r="B36" s="23" t="s">
        <v>12</v>
      </c>
      <c r="N36" s="13" t="s">
        <v>115</v>
      </c>
    </row>
    <row r="37" spans="2:14">
      <c r="B37" s="19"/>
      <c r="C37" s="22"/>
      <c r="N37" s="13" t="s">
        <v>29</v>
      </c>
    </row>
    <row r="38" spans="2:14">
      <c r="B38" s="19"/>
      <c r="N38" s="13" t="s">
        <v>116</v>
      </c>
    </row>
    <row r="39" spans="2:14">
      <c r="B39" s="19"/>
    </row>
    <row r="40" spans="2:14">
      <c r="B40" s="19"/>
    </row>
    <row r="41" spans="2:14">
      <c r="B41" s="19"/>
    </row>
    <row r="42" spans="2:14">
      <c r="B42" s="19"/>
    </row>
    <row r="43" spans="2:14">
      <c r="B43" s="19"/>
    </row>
    <row r="44" spans="2:14">
      <c r="B44" s="19"/>
    </row>
    <row r="45" spans="2:14">
      <c r="B45" s="19"/>
    </row>
    <row r="46" spans="2:14">
      <c r="B46" s="19"/>
    </row>
    <row r="47" spans="2:14">
      <c r="B47" s="19"/>
    </row>
    <row r="48" spans="2:14">
      <c r="B48" s="19"/>
    </row>
    <row r="49" spans="1:2">
      <c r="B49" s="19"/>
    </row>
    <row r="50" spans="1:2">
      <c r="B50" s="19"/>
    </row>
    <row r="51" spans="1:2">
      <c r="B51" s="19"/>
    </row>
    <row r="52" spans="1:2">
      <c r="B52" s="19"/>
    </row>
    <row r="53" spans="1:2">
      <c r="B53" s="19"/>
    </row>
    <row r="54" spans="1:2">
      <c r="B54" s="19"/>
    </row>
    <row r="55" spans="1:2">
      <c r="B55" s="19"/>
    </row>
    <row r="56" spans="1:2">
      <c r="B56" s="19"/>
    </row>
    <row r="57" spans="1:2">
      <c r="B57" s="19"/>
    </row>
    <row r="58" spans="1:2">
      <c r="B58" s="19"/>
    </row>
    <row r="59" spans="1:2">
      <c r="B59" s="19"/>
    </row>
    <row r="60" spans="1:2">
      <c r="B60" s="19"/>
    </row>
    <row r="61" spans="1:2">
      <c r="B61" s="19"/>
    </row>
    <row r="62" spans="1:2">
      <c r="A62" s="97" t="s">
        <v>14</v>
      </c>
      <c r="B62" s="97"/>
    </row>
  </sheetData>
  <mergeCells count="3">
    <mergeCell ref="A7:B7"/>
    <mergeCell ref="A62:B62"/>
    <mergeCell ref="A1:M1"/>
  </mergeCells>
  <phoneticPr fontId="6" type="noConversion"/>
  <pageMargins left="0.55000000000000004" right="0.44" top="0.81231884057971016" bottom="1" header="0.19" footer="0.5"/>
  <pageSetup scale="75" orientation="portrait" r:id="rId1"/>
  <headerFooter scaleWithDoc="0">
    <oddHeader>&amp;RQuestar Gas CompanyDocket No. 13-057-05QGC Exhibit 4.3Page 2 of 7</oddHeader>
  </headerFooter>
  <drawing r:id="rId2"/>
</worksheet>
</file>

<file path=xl/worksheets/sheet3.xml><?xml version="1.0" encoding="utf-8"?>
<worksheet xmlns="http://schemas.openxmlformats.org/spreadsheetml/2006/main" xmlns:r="http://schemas.openxmlformats.org/officeDocument/2006/relationships">
  <sheetPr codeName="Sheet7" enableFormatConditionsCalculation="0">
    <tabColor indexed="26"/>
  </sheetPr>
  <dimension ref="A1:S76"/>
  <sheetViews>
    <sheetView view="pageLayout" workbookViewId="0">
      <selection activeCell="D10" sqref="D10"/>
    </sheetView>
  </sheetViews>
  <sheetFormatPr defaultRowHeight="12.75"/>
  <cols>
    <col min="1" max="1" width="4.5703125" customWidth="1"/>
    <col min="2" max="2" width="11.28515625" bestFit="1" customWidth="1"/>
    <col min="4" max="4" width="3.7109375" customWidth="1"/>
    <col min="5" max="5" width="9.7109375" customWidth="1"/>
    <col min="6" max="6" width="11.28515625" bestFit="1" customWidth="1"/>
    <col min="7" max="7" width="3.7109375" customWidth="1"/>
    <col min="8" max="8" width="10.42578125" customWidth="1"/>
    <col min="9" max="9" width="10.28515625" bestFit="1" customWidth="1"/>
    <col min="10" max="10" width="3.7109375" customWidth="1"/>
    <col min="12" max="12" width="9.140625" customWidth="1"/>
    <col min="13" max="13" width="3.7109375" customWidth="1"/>
    <col min="14" max="14" width="10.5703125" customWidth="1"/>
    <col min="15" max="15" width="10.28515625" customWidth="1"/>
    <col min="16" max="16" width="7.85546875" customWidth="1"/>
    <col min="17" max="20" width="2.5703125" customWidth="1"/>
  </cols>
  <sheetData>
    <row r="1" spans="1:15" ht="15.75">
      <c r="A1" s="101" t="s">
        <v>44</v>
      </c>
      <c r="B1" s="101"/>
      <c r="C1" s="101"/>
      <c r="D1" s="101"/>
      <c r="E1" s="101"/>
      <c r="F1" s="101"/>
      <c r="G1" s="101"/>
      <c r="H1" s="101"/>
      <c r="I1" s="101"/>
      <c r="J1" s="101"/>
      <c r="K1" s="101"/>
      <c r="L1" s="101"/>
      <c r="M1" s="101"/>
      <c r="N1" s="101"/>
      <c r="O1" s="101"/>
    </row>
    <row r="7" spans="1:15">
      <c r="B7" s="6" t="s">
        <v>20</v>
      </c>
      <c r="C7" s="6" t="s">
        <v>21</v>
      </c>
      <c r="E7" s="6" t="s">
        <v>22</v>
      </c>
      <c r="F7" s="30" t="s">
        <v>23</v>
      </c>
      <c r="H7" s="30" t="s">
        <v>24</v>
      </c>
      <c r="I7" s="30" t="s">
        <v>25</v>
      </c>
      <c r="J7" s="57"/>
      <c r="K7" s="30" t="s">
        <v>26</v>
      </c>
      <c r="L7" s="30" t="s">
        <v>27</v>
      </c>
      <c r="M7" s="57"/>
      <c r="N7" s="30" t="s">
        <v>28</v>
      </c>
      <c r="O7" s="30" t="s">
        <v>30</v>
      </c>
    </row>
    <row r="8" spans="1:15">
      <c r="B8" s="31"/>
      <c r="C8" s="11"/>
      <c r="D8" s="11"/>
      <c r="E8" s="31"/>
      <c r="F8" s="11"/>
      <c r="G8" s="11"/>
    </row>
    <row r="9" spans="1:15">
      <c r="B9" s="99" t="s">
        <v>121</v>
      </c>
      <c r="C9" s="99"/>
      <c r="D9" s="11"/>
      <c r="E9" s="99" t="s">
        <v>120</v>
      </c>
      <c r="F9" s="99"/>
      <c r="G9" s="11"/>
      <c r="H9" s="99" t="s">
        <v>117</v>
      </c>
      <c r="I9" s="100"/>
      <c r="J9" s="11"/>
      <c r="K9" s="99" t="s">
        <v>118</v>
      </c>
      <c r="L9" s="100"/>
      <c r="M9" s="11"/>
      <c r="N9" s="99" t="s">
        <v>119</v>
      </c>
      <c r="O9" s="100"/>
    </row>
    <row r="10" spans="1:15">
      <c r="B10" s="75" t="s">
        <v>43</v>
      </c>
      <c r="C10" s="76" t="s">
        <v>33</v>
      </c>
      <c r="D10" s="63"/>
      <c r="E10" s="75" t="s">
        <v>43</v>
      </c>
      <c r="F10" s="76" t="s">
        <v>33</v>
      </c>
      <c r="G10" s="11"/>
      <c r="H10" s="64" t="s">
        <v>9</v>
      </c>
      <c r="I10" s="65" t="s">
        <v>10</v>
      </c>
      <c r="J10" s="63"/>
      <c r="K10" s="64" t="s">
        <v>9</v>
      </c>
      <c r="L10" s="65" t="s">
        <v>10</v>
      </c>
      <c r="M10" s="63"/>
      <c r="N10" s="64" t="s">
        <v>9</v>
      </c>
      <c r="O10" s="65" t="s">
        <v>10</v>
      </c>
    </row>
    <row r="11" spans="1:15">
      <c r="A11" s="59">
        <v>1</v>
      </c>
      <c r="B11" s="77">
        <v>0.5</v>
      </c>
      <c r="C11" s="81">
        <v>23.87</v>
      </c>
      <c r="D11" s="63"/>
      <c r="E11" s="77">
        <v>0.75</v>
      </c>
      <c r="F11" s="78">
        <v>40</v>
      </c>
      <c r="G11" s="63"/>
      <c r="H11" s="71" t="s">
        <v>62</v>
      </c>
      <c r="I11" s="72">
        <v>371</v>
      </c>
      <c r="J11" s="63"/>
      <c r="K11" s="66" t="s">
        <v>65</v>
      </c>
      <c r="L11" s="67">
        <v>12890</v>
      </c>
      <c r="M11" s="63"/>
      <c r="N11" s="66" t="s">
        <v>76</v>
      </c>
      <c r="O11" s="67">
        <v>25000</v>
      </c>
    </row>
    <row r="12" spans="1:15">
      <c r="A12" s="59">
        <f>A11+1</f>
        <v>2</v>
      </c>
      <c r="B12" s="77">
        <v>0.75</v>
      </c>
      <c r="C12" s="81">
        <v>23.87</v>
      </c>
      <c r="D12" s="33"/>
      <c r="E12" s="77">
        <v>1</v>
      </c>
      <c r="F12" s="78">
        <v>45</v>
      </c>
      <c r="G12" s="63"/>
      <c r="H12" s="71" t="s">
        <v>63</v>
      </c>
      <c r="I12" s="72">
        <v>421.53</v>
      </c>
      <c r="J12" s="63"/>
      <c r="K12" s="66" t="s">
        <v>76</v>
      </c>
      <c r="L12" s="67">
        <v>13311.14</v>
      </c>
      <c r="M12" s="63"/>
      <c r="N12" s="66" t="s">
        <v>82</v>
      </c>
      <c r="O12" s="67">
        <v>25000</v>
      </c>
    </row>
    <row r="13" spans="1:15">
      <c r="A13" s="59">
        <f t="shared" ref="A13:A40" si="0">A12+1</f>
        <v>3</v>
      </c>
      <c r="B13" s="77">
        <v>1</v>
      </c>
      <c r="C13" s="81">
        <v>26.35</v>
      </c>
      <c r="D13" s="33"/>
      <c r="E13" s="77">
        <v>1.25</v>
      </c>
      <c r="F13" s="78">
        <v>45</v>
      </c>
      <c r="G13" s="63"/>
      <c r="H13" s="71" t="s">
        <v>64</v>
      </c>
      <c r="I13" s="72">
        <v>1155</v>
      </c>
      <c r="J13" s="63"/>
      <c r="K13" s="66" t="s">
        <v>82</v>
      </c>
      <c r="L13" s="67">
        <v>13484.25</v>
      </c>
      <c r="M13" s="63"/>
      <c r="N13" s="66" t="s">
        <v>66</v>
      </c>
      <c r="O13" s="67">
        <v>25000</v>
      </c>
    </row>
    <row r="14" spans="1:15">
      <c r="A14" s="59">
        <f t="shared" si="0"/>
        <v>4</v>
      </c>
      <c r="B14" s="77">
        <v>1.25</v>
      </c>
      <c r="C14" s="81">
        <v>26.35</v>
      </c>
      <c r="D14" s="33"/>
      <c r="E14" s="77">
        <v>2</v>
      </c>
      <c r="F14" s="78">
        <v>52</v>
      </c>
      <c r="G14" s="63"/>
      <c r="H14" s="71" t="s">
        <v>85</v>
      </c>
      <c r="I14" s="72">
        <v>857</v>
      </c>
      <c r="J14" s="63"/>
      <c r="K14" s="66" t="s">
        <v>66</v>
      </c>
      <c r="L14" s="67">
        <v>15027.9</v>
      </c>
      <c r="M14" s="63"/>
      <c r="N14" s="66" t="s">
        <v>83</v>
      </c>
      <c r="O14" s="67">
        <v>25000</v>
      </c>
    </row>
    <row r="15" spans="1:15">
      <c r="A15" s="59">
        <f t="shared" si="0"/>
        <v>5</v>
      </c>
      <c r="B15" s="77">
        <v>1.5</v>
      </c>
      <c r="C15" s="81">
        <v>26.97</v>
      </c>
      <c r="D15" s="33"/>
      <c r="E15" s="77">
        <v>3</v>
      </c>
      <c r="F15" s="78">
        <v>100</v>
      </c>
      <c r="G15" s="63"/>
      <c r="H15" s="71" t="s">
        <v>81</v>
      </c>
      <c r="I15" s="72">
        <v>1864.55</v>
      </c>
      <c r="J15" s="63"/>
      <c r="K15" s="66" t="s">
        <v>83</v>
      </c>
      <c r="L15" s="67">
        <v>16519.72</v>
      </c>
      <c r="M15" s="63"/>
      <c r="N15" s="66" t="s">
        <v>84</v>
      </c>
      <c r="O15" s="67">
        <v>25000</v>
      </c>
    </row>
    <row r="16" spans="1:15">
      <c r="A16" s="59">
        <f t="shared" si="0"/>
        <v>6</v>
      </c>
      <c r="B16" s="77">
        <v>2</v>
      </c>
      <c r="C16" s="81">
        <v>27.59</v>
      </c>
      <c r="D16" s="33"/>
      <c r="E16" s="77">
        <v>4</v>
      </c>
      <c r="F16" s="78">
        <v>125</v>
      </c>
      <c r="G16" s="63"/>
      <c r="H16" s="71" t="s">
        <v>65</v>
      </c>
      <c r="I16" s="72">
        <v>2286.2800000000002</v>
      </c>
      <c r="J16" s="63"/>
      <c r="K16" s="66" t="s">
        <v>84</v>
      </c>
      <c r="L16" s="67">
        <v>17494.84</v>
      </c>
      <c r="M16" s="63"/>
      <c r="N16" s="66" t="s">
        <v>67</v>
      </c>
      <c r="O16" s="67">
        <v>25000</v>
      </c>
    </row>
    <row r="17" spans="1:15">
      <c r="A17" s="59">
        <f t="shared" si="0"/>
        <v>7</v>
      </c>
      <c r="B17" s="77">
        <v>3</v>
      </c>
      <c r="C17" s="81">
        <v>28.49</v>
      </c>
      <c r="D17" s="33"/>
      <c r="E17" s="77">
        <v>6</v>
      </c>
      <c r="F17" s="78">
        <v>150</v>
      </c>
      <c r="G17" s="63"/>
      <c r="H17" s="71" t="s">
        <v>76</v>
      </c>
      <c r="I17" s="72">
        <v>3011.25</v>
      </c>
      <c r="J17" s="63"/>
      <c r="K17" s="66" t="s">
        <v>67</v>
      </c>
      <c r="L17" s="67">
        <v>16423.16</v>
      </c>
      <c r="M17" s="63"/>
      <c r="N17" s="66" t="s">
        <v>68</v>
      </c>
      <c r="O17" s="67">
        <v>25000</v>
      </c>
    </row>
    <row r="18" spans="1:15">
      <c r="A18" s="59">
        <f t="shared" si="0"/>
        <v>8</v>
      </c>
      <c r="B18" s="77">
        <v>4</v>
      </c>
      <c r="C18" s="81">
        <v>30.56</v>
      </c>
      <c r="D18" s="33"/>
      <c r="E18" s="77">
        <v>8</v>
      </c>
      <c r="F18" s="78">
        <v>200</v>
      </c>
      <c r="G18" s="63"/>
      <c r="H18" s="71" t="s">
        <v>82</v>
      </c>
      <c r="I18" s="72">
        <v>3403.13</v>
      </c>
      <c r="J18" s="63"/>
      <c r="K18" s="66" t="s">
        <v>68</v>
      </c>
      <c r="L18" s="67">
        <v>18423.89</v>
      </c>
      <c r="M18" s="63"/>
      <c r="N18" s="66" t="s">
        <v>69</v>
      </c>
      <c r="O18" s="67">
        <v>30000</v>
      </c>
    </row>
    <row r="19" spans="1:15">
      <c r="A19" s="59">
        <f t="shared" si="0"/>
        <v>9</v>
      </c>
      <c r="B19" s="77">
        <v>6</v>
      </c>
      <c r="C19" s="81">
        <v>38.47</v>
      </c>
      <c r="D19" s="33"/>
      <c r="E19" s="77">
        <v>10</v>
      </c>
      <c r="F19" s="78">
        <v>300</v>
      </c>
      <c r="G19" s="63"/>
      <c r="H19" s="71" t="s">
        <v>66</v>
      </c>
      <c r="I19" s="72">
        <v>4382.95</v>
      </c>
      <c r="J19" s="63"/>
      <c r="K19" s="66" t="s">
        <v>69</v>
      </c>
      <c r="L19" s="67">
        <v>21992.63</v>
      </c>
      <c r="M19" s="63"/>
      <c r="N19" s="66" t="s">
        <v>70</v>
      </c>
      <c r="O19" s="67">
        <v>50000</v>
      </c>
    </row>
    <row r="20" spans="1:15">
      <c r="A20" s="59">
        <f t="shared" si="0"/>
        <v>10</v>
      </c>
      <c r="B20" s="77">
        <v>8</v>
      </c>
      <c r="C20" s="81">
        <v>39.47</v>
      </c>
      <c r="D20" s="33"/>
      <c r="E20" s="79">
        <v>12</v>
      </c>
      <c r="F20" s="80">
        <v>325</v>
      </c>
      <c r="G20" s="63"/>
      <c r="H20" s="71" t="s">
        <v>83</v>
      </c>
      <c r="I20" s="72">
        <v>4974.91</v>
      </c>
      <c r="J20" s="63"/>
      <c r="K20" s="66" t="s">
        <v>70</v>
      </c>
      <c r="L20" s="67">
        <v>26157.439999999999</v>
      </c>
      <c r="M20" s="63"/>
      <c r="N20" s="66" t="s">
        <v>77</v>
      </c>
      <c r="O20" s="67">
        <v>75000</v>
      </c>
    </row>
    <row r="21" spans="1:15">
      <c r="A21" s="59">
        <f t="shared" si="0"/>
        <v>11</v>
      </c>
      <c r="B21" s="77">
        <v>10</v>
      </c>
      <c r="C21" s="81">
        <v>40.47</v>
      </c>
      <c r="D21" s="33"/>
      <c r="G21" s="63"/>
      <c r="H21" s="71" t="s">
        <v>84</v>
      </c>
      <c r="I21" s="72">
        <v>6484.19</v>
      </c>
      <c r="J21" s="63"/>
      <c r="K21" s="66" t="s">
        <v>77</v>
      </c>
      <c r="L21" s="67">
        <v>27753.73</v>
      </c>
      <c r="M21" s="63"/>
      <c r="N21" s="66" t="s">
        <v>71</v>
      </c>
      <c r="O21" s="67">
        <v>100000</v>
      </c>
    </row>
    <row r="22" spans="1:15">
      <c r="A22" s="59">
        <f t="shared" si="0"/>
        <v>12</v>
      </c>
      <c r="B22" s="79">
        <v>12</v>
      </c>
      <c r="C22" s="82">
        <v>41.47</v>
      </c>
      <c r="D22" s="33"/>
      <c r="G22" s="63"/>
      <c r="H22" s="71" t="s">
        <v>67</v>
      </c>
      <c r="I22" s="72">
        <v>6163.11</v>
      </c>
      <c r="J22" s="63"/>
      <c r="K22" s="66" t="s">
        <v>71</v>
      </c>
      <c r="L22" s="67">
        <v>34652</v>
      </c>
      <c r="M22" s="63"/>
      <c r="N22" s="66" t="s">
        <v>78</v>
      </c>
      <c r="O22" s="67">
        <v>150000</v>
      </c>
    </row>
    <row r="23" spans="1:15">
      <c r="A23" s="59">
        <f t="shared" si="0"/>
        <v>13</v>
      </c>
      <c r="D23" s="33"/>
      <c r="G23" s="63"/>
      <c r="H23" s="71" t="s">
        <v>68</v>
      </c>
      <c r="I23" s="72">
        <v>10467.15</v>
      </c>
      <c r="J23" s="63"/>
      <c r="K23" s="66" t="s">
        <v>78</v>
      </c>
      <c r="L23" s="67">
        <v>41233.89</v>
      </c>
      <c r="M23" s="63"/>
      <c r="N23" s="66" t="s">
        <v>73</v>
      </c>
      <c r="O23" s="67">
        <v>175000</v>
      </c>
    </row>
    <row r="24" spans="1:15" ht="13.5" customHeight="1">
      <c r="A24" s="59">
        <f t="shared" si="0"/>
        <v>14</v>
      </c>
      <c r="B24" s="99" t="s">
        <v>1</v>
      </c>
      <c r="C24" s="99"/>
      <c r="D24" s="33"/>
      <c r="E24" s="33"/>
      <c r="F24" s="33"/>
      <c r="G24" s="63"/>
      <c r="H24" s="73" t="s">
        <v>69</v>
      </c>
      <c r="I24" s="74">
        <v>11405.21</v>
      </c>
      <c r="J24" s="63"/>
      <c r="K24" s="70" t="s">
        <v>73</v>
      </c>
      <c r="L24" s="69">
        <v>59451</v>
      </c>
      <c r="M24" s="63"/>
      <c r="N24" s="66" t="s">
        <v>72</v>
      </c>
      <c r="O24" s="67">
        <v>200000</v>
      </c>
    </row>
    <row r="25" spans="1:15">
      <c r="A25" s="59">
        <f t="shared" si="0"/>
        <v>15</v>
      </c>
      <c r="B25" s="83" t="s">
        <v>42</v>
      </c>
      <c r="C25" s="84" t="s">
        <v>33</v>
      </c>
      <c r="D25" s="33"/>
      <c r="E25" s="33"/>
      <c r="F25" s="33"/>
      <c r="G25" s="33"/>
      <c r="H25" s="63"/>
      <c r="I25" s="63"/>
      <c r="J25" s="63"/>
      <c r="K25" s="61"/>
      <c r="L25" s="62"/>
      <c r="M25" s="63"/>
      <c r="N25" s="68" t="s">
        <v>74</v>
      </c>
      <c r="O25" s="67">
        <v>250000</v>
      </c>
    </row>
    <row r="26" spans="1:15">
      <c r="A26" s="59">
        <f t="shared" si="0"/>
        <v>16</v>
      </c>
      <c r="B26" s="77">
        <v>0.75</v>
      </c>
      <c r="C26" s="81">
        <v>14.05</v>
      </c>
      <c r="D26" s="33"/>
      <c r="E26" s="33"/>
      <c r="F26" s="33"/>
      <c r="G26" s="33"/>
      <c r="H26" s="63"/>
      <c r="I26" s="63"/>
      <c r="J26" s="63"/>
      <c r="K26" s="63"/>
      <c r="L26" s="63"/>
      <c r="M26" s="63"/>
      <c r="N26" s="68" t="s">
        <v>75</v>
      </c>
      <c r="O26" s="67">
        <v>500000</v>
      </c>
    </row>
    <row r="27" spans="1:15">
      <c r="A27" s="59">
        <f t="shared" si="0"/>
        <v>17</v>
      </c>
      <c r="B27" s="77">
        <v>1</v>
      </c>
      <c r="C27" s="81">
        <v>14.43</v>
      </c>
      <c r="D27" s="33"/>
      <c r="E27" s="33"/>
      <c r="F27" s="33"/>
      <c r="G27" s="33"/>
      <c r="H27" s="63"/>
      <c r="I27" s="63"/>
      <c r="J27" s="63"/>
      <c r="K27" s="63"/>
      <c r="L27" s="63"/>
      <c r="M27" s="63"/>
      <c r="N27" s="32" t="s">
        <v>79</v>
      </c>
      <c r="O27" s="69">
        <v>1000000</v>
      </c>
    </row>
    <row r="28" spans="1:15">
      <c r="A28" s="59">
        <f t="shared" si="0"/>
        <v>18</v>
      </c>
      <c r="B28" s="77">
        <v>1.25</v>
      </c>
      <c r="C28" s="81">
        <v>14.43</v>
      </c>
      <c r="D28" s="33"/>
      <c r="E28" s="33"/>
      <c r="F28" s="63"/>
      <c r="G28" s="63"/>
      <c r="H28" s="63"/>
      <c r="I28" s="63"/>
      <c r="J28" s="63"/>
      <c r="K28" s="63"/>
      <c r="L28" s="63"/>
      <c r="M28" s="63"/>
      <c r="N28" s="63"/>
      <c r="O28" s="63"/>
    </row>
    <row r="29" spans="1:15">
      <c r="A29" s="59">
        <f t="shared" si="0"/>
        <v>19</v>
      </c>
      <c r="B29" s="77">
        <v>2</v>
      </c>
      <c r="C29" s="81">
        <v>13.9</v>
      </c>
      <c r="D29" s="33"/>
      <c r="E29" s="33"/>
      <c r="F29" s="63"/>
      <c r="G29" s="63"/>
      <c r="H29" s="63"/>
      <c r="I29" s="63"/>
      <c r="J29" s="63"/>
      <c r="K29" s="63"/>
      <c r="L29" s="63"/>
      <c r="M29" s="63"/>
      <c r="N29" s="63"/>
      <c r="O29" s="63"/>
    </row>
    <row r="30" spans="1:15">
      <c r="A30" s="59">
        <f t="shared" si="0"/>
        <v>20</v>
      </c>
      <c r="B30" s="77">
        <v>2.5</v>
      </c>
      <c r="C30" s="81">
        <v>15.015000000000001</v>
      </c>
      <c r="D30" s="33"/>
      <c r="E30" s="33"/>
      <c r="F30" s="63"/>
      <c r="G30" s="63"/>
      <c r="H30" s="63"/>
      <c r="I30" s="63"/>
      <c r="J30" s="63"/>
      <c r="K30" s="63"/>
      <c r="L30" s="63"/>
      <c r="M30" s="63"/>
      <c r="N30" s="63"/>
      <c r="O30" s="63"/>
    </row>
    <row r="31" spans="1:15">
      <c r="A31" s="59">
        <f t="shared" si="0"/>
        <v>21</v>
      </c>
      <c r="B31" s="77">
        <v>3</v>
      </c>
      <c r="C31" s="81">
        <v>16.13</v>
      </c>
      <c r="D31" s="33"/>
      <c r="E31" s="33"/>
      <c r="F31" s="63"/>
      <c r="G31" s="63"/>
      <c r="H31" s="63"/>
      <c r="I31" s="63"/>
      <c r="J31" s="63"/>
      <c r="K31" s="63"/>
      <c r="L31" s="63"/>
      <c r="M31" s="63"/>
      <c r="N31" s="63"/>
      <c r="O31" s="63"/>
    </row>
    <row r="32" spans="1:15">
      <c r="A32" s="59">
        <f t="shared" si="0"/>
        <v>22</v>
      </c>
      <c r="B32" s="77">
        <v>3.5</v>
      </c>
      <c r="C32" s="81">
        <v>16.715</v>
      </c>
      <c r="D32" s="33"/>
      <c r="E32" s="33"/>
      <c r="F32" s="63"/>
      <c r="G32" s="63"/>
      <c r="H32" s="63"/>
      <c r="I32" s="63"/>
      <c r="J32" s="63"/>
      <c r="K32" s="63"/>
      <c r="L32" s="63"/>
      <c r="M32" s="63"/>
      <c r="N32" s="63"/>
      <c r="O32" s="63"/>
    </row>
    <row r="33" spans="1:19">
      <c r="A33" s="59">
        <f t="shared" si="0"/>
        <v>23</v>
      </c>
      <c r="B33" s="77">
        <v>4</v>
      </c>
      <c r="C33" s="81">
        <v>17.3</v>
      </c>
      <c r="D33" s="33"/>
      <c r="E33" s="33"/>
      <c r="F33" s="63"/>
      <c r="G33" s="63"/>
      <c r="H33" s="63"/>
      <c r="I33" s="63"/>
      <c r="J33" s="63"/>
      <c r="K33" s="63"/>
      <c r="L33" s="63"/>
      <c r="M33" s="63"/>
      <c r="N33" s="63"/>
      <c r="O33" s="63"/>
    </row>
    <row r="34" spans="1:19">
      <c r="A34" s="59">
        <f t="shared" si="0"/>
        <v>24</v>
      </c>
      <c r="B34" s="77">
        <v>5</v>
      </c>
      <c r="C34" s="81">
        <v>21.18</v>
      </c>
      <c r="D34" s="33"/>
      <c r="E34" s="33"/>
      <c r="F34" s="63"/>
      <c r="G34" s="63"/>
      <c r="H34" s="63"/>
      <c r="I34" s="63"/>
      <c r="J34" s="63"/>
      <c r="K34" s="63"/>
      <c r="L34" s="63"/>
      <c r="M34" s="63"/>
      <c r="N34" s="63"/>
      <c r="O34" s="63"/>
    </row>
    <row r="35" spans="1:19">
      <c r="A35" s="59">
        <f t="shared" si="0"/>
        <v>25</v>
      </c>
      <c r="B35" s="77">
        <v>6</v>
      </c>
      <c r="C35" s="81">
        <v>25.06</v>
      </c>
      <c r="D35" s="33"/>
      <c r="E35" s="33"/>
      <c r="F35" s="63"/>
      <c r="G35" s="63"/>
      <c r="H35" s="63"/>
      <c r="I35" s="63"/>
      <c r="J35" s="63"/>
      <c r="K35" s="63"/>
      <c r="L35" s="63"/>
      <c r="M35" s="63"/>
      <c r="N35" s="63"/>
    </row>
    <row r="36" spans="1:19">
      <c r="A36" s="59">
        <f t="shared" si="0"/>
        <v>26</v>
      </c>
      <c r="B36" s="77">
        <v>8</v>
      </c>
      <c r="C36" s="81">
        <v>33.700000000000003</v>
      </c>
      <c r="D36" s="33"/>
      <c r="E36" s="33"/>
      <c r="F36" s="63"/>
      <c r="G36" s="63"/>
      <c r="H36" s="63"/>
      <c r="I36" s="63"/>
      <c r="J36" s="63"/>
      <c r="K36" s="63"/>
      <c r="L36" s="63"/>
      <c r="M36" s="63"/>
      <c r="N36" s="63"/>
    </row>
    <row r="37" spans="1:19">
      <c r="A37" s="59">
        <f t="shared" si="0"/>
        <v>27</v>
      </c>
      <c r="B37" s="77">
        <v>10</v>
      </c>
      <c r="C37" s="81">
        <v>33.700000000000003</v>
      </c>
      <c r="D37" s="33"/>
      <c r="E37" s="33"/>
      <c r="F37" s="63"/>
      <c r="G37" s="63"/>
      <c r="H37" s="63"/>
      <c r="I37" s="63"/>
      <c r="J37" s="63"/>
      <c r="K37" s="63"/>
      <c r="L37" s="63"/>
      <c r="M37" s="63"/>
      <c r="N37" s="63"/>
    </row>
    <row r="38" spans="1:19">
      <c r="A38" s="59">
        <f t="shared" si="0"/>
        <v>28</v>
      </c>
      <c r="B38" s="77">
        <v>12</v>
      </c>
      <c r="C38" s="81">
        <v>33.700000000000003</v>
      </c>
      <c r="D38" s="33"/>
      <c r="E38" s="33"/>
      <c r="F38" s="63"/>
      <c r="G38" s="63"/>
      <c r="H38" s="63"/>
      <c r="I38" s="63"/>
      <c r="J38" s="63"/>
      <c r="K38" s="63"/>
      <c r="L38" s="63"/>
      <c r="M38" s="63"/>
      <c r="N38" s="63"/>
    </row>
    <row r="39" spans="1:19">
      <c r="A39" s="59">
        <f t="shared" si="0"/>
        <v>29</v>
      </c>
      <c r="B39" s="77">
        <v>14</v>
      </c>
      <c r="C39" s="81">
        <v>33.700000000000003</v>
      </c>
      <c r="D39" s="33"/>
      <c r="E39" s="33"/>
      <c r="F39" s="63"/>
      <c r="G39" s="63"/>
      <c r="H39" s="63"/>
      <c r="I39" s="63"/>
      <c r="J39" s="63"/>
      <c r="K39" s="63"/>
      <c r="L39" s="63"/>
      <c r="M39" s="63"/>
      <c r="N39" s="63"/>
      <c r="O39" s="63"/>
    </row>
    <row r="40" spans="1:19">
      <c r="A40" s="59">
        <f t="shared" si="0"/>
        <v>30</v>
      </c>
      <c r="B40" s="79">
        <v>16</v>
      </c>
      <c r="C40" s="82">
        <v>33.700000000000003</v>
      </c>
      <c r="D40" s="33"/>
      <c r="E40" s="33"/>
      <c r="F40" s="63"/>
      <c r="G40" s="63"/>
      <c r="H40" s="63"/>
      <c r="I40" s="63"/>
      <c r="J40" s="63"/>
      <c r="K40" s="63"/>
      <c r="L40" s="63"/>
      <c r="M40" s="63"/>
      <c r="N40" s="63"/>
      <c r="O40" s="63"/>
    </row>
    <row r="41" spans="1:19" ht="108" customHeight="1">
      <c r="A41" s="59"/>
      <c r="D41" s="33"/>
      <c r="E41" s="33"/>
      <c r="F41" s="63"/>
      <c r="G41" s="63"/>
      <c r="H41" s="63"/>
      <c r="I41" s="63"/>
      <c r="J41" s="63"/>
      <c r="K41" s="63"/>
      <c r="L41" s="63"/>
      <c r="M41" s="63"/>
      <c r="N41" s="63"/>
      <c r="O41" s="63"/>
      <c r="P41" s="85" t="s">
        <v>140</v>
      </c>
      <c r="Q41" s="85" t="s">
        <v>41</v>
      </c>
      <c r="R41" s="85" t="s">
        <v>139</v>
      </c>
      <c r="S41" s="86" t="s">
        <v>17</v>
      </c>
    </row>
    <row r="42" spans="1:19">
      <c r="A42" s="59"/>
      <c r="D42" s="33"/>
      <c r="E42" s="33"/>
      <c r="F42" s="63"/>
      <c r="G42" s="63"/>
      <c r="H42" s="63"/>
      <c r="I42" s="63"/>
      <c r="J42" s="63"/>
      <c r="K42" s="63"/>
      <c r="L42" s="63"/>
      <c r="M42" s="63"/>
      <c r="N42" s="63"/>
      <c r="O42" s="63"/>
    </row>
    <row r="43" spans="1:19">
      <c r="A43" s="59"/>
      <c r="D43" s="33"/>
      <c r="E43" s="33"/>
      <c r="F43" s="63"/>
      <c r="G43" s="63"/>
      <c r="H43" s="63"/>
      <c r="I43" s="63"/>
      <c r="J43" s="63"/>
      <c r="K43" s="63"/>
      <c r="L43" s="63"/>
      <c r="M43" s="63"/>
      <c r="N43" s="63"/>
      <c r="O43" s="63"/>
    </row>
    <row r="44" spans="1:19">
      <c r="A44" s="59"/>
      <c r="B44" s="11"/>
      <c r="C44" s="11"/>
      <c r="D44" s="12"/>
      <c r="E44" s="12"/>
      <c r="F44" s="11"/>
      <c r="G44" s="11"/>
      <c r="H44" s="11"/>
      <c r="I44" s="11"/>
      <c r="J44" s="11"/>
      <c r="K44" s="11"/>
      <c r="L44" s="11"/>
      <c r="M44" s="11"/>
      <c r="N44" s="11"/>
      <c r="O44" s="11"/>
    </row>
    <row r="45" spans="1:19">
      <c r="A45" s="59"/>
      <c r="B45" s="11"/>
      <c r="C45" s="11"/>
      <c r="D45" s="18"/>
      <c r="E45" s="18"/>
    </row>
    <row r="46" spans="1:19">
      <c r="A46" s="59"/>
      <c r="B46" s="60"/>
      <c r="C46" s="12"/>
      <c r="D46" s="18"/>
      <c r="E46" s="18"/>
    </row>
    <row r="47" spans="1:19">
      <c r="A47" s="59"/>
      <c r="B47" s="12"/>
      <c r="C47" s="12"/>
      <c r="D47" s="18"/>
      <c r="E47" s="18"/>
    </row>
    <row r="48" spans="1:19">
      <c r="A48" s="59"/>
      <c r="B48" s="12"/>
      <c r="C48" s="12"/>
      <c r="D48" s="18"/>
      <c r="E48" s="18"/>
    </row>
    <row r="49" spans="1:5">
      <c r="A49" s="59"/>
      <c r="B49" s="12"/>
      <c r="C49" s="12"/>
      <c r="D49" s="18"/>
      <c r="E49" s="18"/>
    </row>
    <row r="50" spans="1:5">
      <c r="A50" s="59"/>
      <c r="B50" s="12"/>
      <c r="C50" s="12"/>
      <c r="D50" s="18"/>
      <c r="E50" s="18"/>
    </row>
    <row r="51" spans="1:5">
      <c r="A51" s="59"/>
      <c r="B51" s="12"/>
      <c r="C51" s="12"/>
      <c r="D51" s="18"/>
      <c r="E51" s="18"/>
    </row>
    <row r="52" spans="1:5">
      <c r="A52" s="59"/>
      <c r="B52" s="12"/>
      <c r="C52" s="12"/>
      <c r="D52" s="18"/>
      <c r="E52" s="18"/>
    </row>
    <row r="53" spans="1:5">
      <c r="A53" s="59"/>
      <c r="B53" s="12"/>
      <c r="C53" s="12"/>
      <c r="D53" s="18"/>
      <c r="E53" s="18"/>
    </row>
    <row r="54" spans="1:5">
      <c r="A54" s="59"/>
      <c r="B54" s="12"/>
      <c r="C54" s="12"/>
      <c r="D54" s="18"/>
      <c r="E54" s="18"/>
    </row>
    <row r="55" spans="1:5">
      <c r="A55" s="59"/>
      <c r="B55" s="12"/>
      <c r="C55" s="12"/>
      <c r="D55" s="18"/>
      <c r="E55" s="18"/>
    </row>
    <row r="56" spans="1:5">
      <c r="A56" s="59"/>
      <c r="B56" s="12"/>
      <c r="C56" s="12"/>
      <c r="D56" s="18"/>
      <c r="E56" s="18"/>
    </row>
    <row r="57" spans="1:5">
      <c r="A57" s="59"/>
      <c r="B57" s="12"/>
      <c r="C57" s="12"/>
      <c r="D57" s="18"/>
      <c r="E57" s="18"/>
    </row>
    <row r="58" spans="1:5">
      <c r="A58" s="59"/>
      <c r="B58" s="12"/>
      <c r="C58" s="12"/>
      <c r="D58" s="18"/>
      <c r="E58" s="18"/>
    </row>
    <row r="59" spans="1:5">
      <c r="A59" s="59"/>
      <c r="B59" s="12"/>
      <c r="C59" s="12"/>
      <c r="D59" s="18"/>
      <c r="E59" s="18"/>
    </row>
    <row r="60" spans="1:5">
      <c r="A60" s="59"/>
      <c r="B60" s="12"/>
      <c r="C60" s="12"/>
      <c r="D60" s="18"/>
      <c r="E60" s="18"/>
    </row>
    <row r="61" spans="1:5">
      <c r="A61" s="59"/>
      <c r="B61" s="12"/>
      <c r="C61" s="12"/>
      <c r="D61" s="18"/>
      <c r="E61" s="18"/>
    </row>
    <row r="62" spans="1:5">
      <c r="A62" s="59"/>
      <c r="B62" s="12"/>
      <c r="C62" s="12"/>
      <c r="D62" s="18"/>
      <c r="E62" s="18"/>
    </row>
    <row r="63" spans="1:5">
      <c r="A63" s="59"/>
      <c r="B63" s="12"/>
      <c r="C63" s="12"/>
      <c r="D63" s="18"/>
      <c r="E63" s="18"/>
    </row>
    <row r="64" spans="1:5">
      <c r="A64" s="59"/>
      <c r="B64" s="12"/>
      <c r="C64" s="12"/>
      <c r="D64" s="18"/>
      <c r="E64" s="18"/>
    </row>
    <row r="65" spans="1:5">
      <c r="A65" s="59"/>
      <c r="B65" s="12"/>
      <c r="C65" s="12"/>
      <c r="D65" s="18"/>
      <c r="E65" s="18"/>
    </row>
    <row r="66" spans="1:5">
      <c r="A66" s="59"/>
      <c r="B66" s="12"/>
      <c r="C66" s="12"/>
      <c r="D66" s="18"/>
      <c r="E66" s="18"/>
    </row>
    <row r="67" spans="1:5">
      <c r="A67" s="59"/>
      <c r="B67" s="12"/>
      <c r="C67" s="12"/>
      <c r="D67" s="18"/>
      <c r="E67" s="18"/>
    </row>
    <row r="68" spans="1:5">
      <c r="A68" s="59"/>
      <c r="B68" s="12"/>
      <c r="C68" s="12"/>
      <c r="D68" s="18"/>
      <c r="E68" s="18"/>
    </row>
    <row r="69" spans="1:5">
      <c r="A69" s="59"/>
      <c r="B69" s="12"/>
      <c r="C69" s="12"/>
      <c r="D69" s="18"/>
      <c r="E69" s="18"/>
    </row>
    <row r="70" spans="1:5">
      <c r="A70" s="59"/>
      <c r="B70" s="12"/>
      <c r="C70" s="12"/>
      <c r="D70" s="18"/>
      <c r="E70" s="18"/>
    </row>
    <row r="71" spans="1:5">
      <c r="A71" s="59"/>
      <c r="B71" s="12"/>
      <c r="C71" s="12"/>
      <c r="D71" s="18"/>
      <c r="E71" s="18"/>
    </row>
    <row r="72" spans="1:5">
      <c r="A72" s="59"/>
      <c r="B72" s="12"/>
      <c r="C72" s="12"/>
      <c r="D72" s="18"/>
      <c r="E72" s="18"/>
    </row>
    <row r="73" spans="1:5">
      <c r="A73" s="59"/>
      <c r="B73" s="12"/>
      <c r="C73" s="12"/>
      <c r="D73" s="18"/>
      <c r="E73" s="18"/>
    </row>
    <row r="74" spans="1:5">
      <c r="A74" s="59"/>
      <c r="B74" s="12"/>
      <c r="C74" s="12"/>
      <c r="D74" s="18"/>
      <c r="E74" s="18"/>
    </row>
    <row r="75" spans="1:5">
      <c r="A75" s="59"/>
      <c r="B75" s="12"/>
      <c r="C75" s="12"/>
      <c r="D75" s="18"/>
      <c r="E75" s="18"/>
    </row>
    <row r="76" spans="1:5">
      <c r="A76" s="59"/>
      <c r="B76" s="12"/>
      <c r="C76" s="12"/>
      <c r="D76" s="18"/>
      <c r="E76" s="18"/>
    </row>
  </sheetData>
  <mergeCells count="7">
    <mergeCell ref="B24:C24"/>
    <mergeCell ref="H9:I9"/>
    <mergeCell ref="K9:L9"/>
    <mergeCell ref="N9:O9"/>
    <mergeCell ref="A1:O1"/>
    <mergeCell ref="B9:C9"/>
    <mergeCell ref="E9:F9"/>
  </mergeCells>
  <phoneticPr fontId="6" type="noConversion"/>
  <pageMargins left="1.06" right="0.41" top="0.42" bottom="0.37" header="0.17" footer="0.19"/>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8" enableFormatConditionsCalculation="0">
    <tabColor indexed="26"/>
    <pageSetUpPr fitToPage="1"/>
  </sheetPr>
  <dimension ref="A1:L55"/>
  <sheetViews>
    <sheetView topLeftCell="A16" workbookViewId="0">
      <selection activeCell="E42" sqref="E42"/>
    </sheetView>
  </sheetViews>
  <sheetFormatPr defaultRowHeight="12.75"/>
  <cols>
    <col min="1" max="1" width="6.140625" bestFit="1" customWidth="1"/>
    <col min="2" max="2" width="13" customWidth="1"/>
    <col min="3" max="3" width="8.42578125" bestFit="1" customWidth="1"/>
    <col min="4" max="4" width="12.140625" customWidth="1"/>
    <col min="5" max="5" width="12.7109375" bestFit="1" customWidth="1"/>
    <col min="6" max="6" width="12" customWidth="1"/>
    <col min="7" max="7" width="12.28515625" customWidth="1"/>
    <col min="8" max="8" width="11.140625" bestFit="1" customWidth="1"/>
    <col min="9" max="9" width="12.7109375" bestFit="1" customWidth="1"/>
    <col min="10" max="10" width="11.140625" bestFit="1" customWidth="1"/>
    <col min="11" max="11" width="16.42578125" customWidth="1"/>
    <col min="12" max="12" width="14.5703125" bestFit="1" customWidth="1"/>
  </cols>
  <sheetData>
    <row r="1" spans="1:12" ht="18">
      <c r="G1" s="41" t="s">
        <v>45</v>
      </c>
    </row>
    <row r="2" spans="1:12" ht="18">
      <c r="G2" s="41" t="s">
        <v>46</v>
      </c>
    </row>
    <row r="8" spans="1:12">
      <c r="B8" s="6" t="s">
        <v>20</v>
      </c>
      <c r="C8" s="6" t="s">
        <v>21</v>
      </c>
      <c r="D8" s="6" t="s">
        <v>22</v>
      </c>
      <c r="E8" s="6" t="s">
        <v>23</v>
      </c>
      <c r="F8" s="6" t="s">
        <v>24</v>
      </c>
      <c r="G8" s="6" t="s">
        <v>25</v>
      </c>
      <c r="H8" s="6" t="s">
        <v>26</v>
      </c>
      <c r="I8" s="6" t="s">
        <v>27</v>
      </c>
      <c r="J8" s="27" t="s">
        <v>28</v>
      </c>
      <c r="K8" s="27" t="s">
        <v>30</v>
      </c>
      <c r="L8" s="58" t="s">
        <v>31</v>
      </c>
    </row>
    <row r="9" spans="1:12">
      <c r="B9" s="8"/>
      <c r="C9" s="8"/>
      <c r="D9" s="30" t="s">
        <v>50</v>
      </c>
      <c r="E9" s="5"/>
      <c r="F9" s="5"/>
      <c r="G9" s="5"/>
      <c r="H9" s="5"/>
    </row>
    <row r="10" spans="1:12">
      <c r="B10" s="8"/>
      <c r="C10" s="8"/>
      <c r="D10" s="30" t="s">
        <v>51</v>
      </c>
      <c r="E10" s="5"/>
      <c r="F10" s="5"/>
      <c r="G10" s="5"/>
      <c r="H10" s="5"/>
      <c r="K10" s="30" t="s">
        <v>47</v>
      </c>
      <c r="L10" s="30" t="s">
        <v>49</v>
      </c>
    </row>
    <row r="11" spans="1:12">
      <c r="B11" s="1" t="s">
        <v>39</v>
      </c>
      <c r="C11" s="1" t="s">
        <v>5</v>
      </c>
      <c r="D11" s="7" t="s">
        <v>52</v>
      </c>
      <c r="E11" s="4" t="s">
        <v>3</v>
      </c>
      <c r="F11" s="4" t="s">
        <v>18</v>
      </c>
      <c r="G11" s="4" t="s">
        <v>15</v>
      </c>
      <c r="H11" s="4" t="s">
        <v>19</v>
      </c>
      <c r="I11" s="4" t="s">
        <v>36</v>
      </c>
      <c r="J11" s="4" t="s">
        <v>35</v>
      </c>
      <c r="K11" s="4" t="s">
        <v>48</v>
      </c>
      <c r="L11" s="4" t="s">
        <v>48</v>
      </c>
    </row>
    <row r="12" spans="1:12">
      <c r="B12" s="2"/>
      <c r="C12" s="2"/>
      <c r="D12" s="10"/>
      <c r="K12" s="9"/>
      <c r="L12" s="9"/>
    </row>
    <row r="13" spans="1:12">
      <c r="A13">
        <v>1</v>
      </c>
      <c r="B13" s="2" t="s">
        <v>141</v>
      </c>
      <c r="C13" s="88" t="s">
        <v>142</v>
      </c>
      <c r="D13" s="16">
        <v>1951.2580927622769</v>
      </c>
      <c r="E13" s="42">
        <v>1500605279.9483652</v>
      </c>
      <c r="F13" s="42">
        <v>11707.548556573662</v>
      </c>
      <c r="G13" s="42">
        <v>1951.2580927622769</v>
      </c>
      <c r="H13" s="42">
        <v>1951.2580927622769</v>
      </c>
      <c r="I13" s="42">
        <v>0</v>
      </c>
      <c r="J13" s="42">
        <v>0</v>
      </c>
      <c r="K13" s="9">
        <f>SUM(E13:J13)</f>
        <v>1500620890.0131075</v>
      </c>
      <c r="L13" s="9">
        <f t="shared" ref="L13:L41" si="0">K13*$K$44</f>
        <v>408363116.15882957</v>
      </c>
    </row>
    <row r="14" spans="1:12">
      <c r="A14">
        <f>A13+1</f>
        <v>2</v>
      </c>
      <c r="B14" s="2" t="s">
        <v>143</v>
      </c>
      <c r="C14" s="88" t="s">
        <v>142</v>
      </c>
      <c r="D14" s="16">
        <v>2336.1447459643837</v>
      </c>
      <c r="E14" s="42">
        <v>209517141.54181576</v>
      </c>
      <c r="F14" s="42">
        <v>9344.5789838575347</v>
      </c>
      <c r="G14" s="42">
        <v>0</v>
      </c>
      <c r="H14" s="42">
        <v>0</v>
      </c>
      <c r="I14" s="42">
        <v>0</v>
      </c>
      <c r="J14" s="42">
        <v>0</v>
      </c>
      <c r="K14" s="9">
        <f t="shared" ref="K14:K28" si="1">SUM(E14:J14)</f>
        <v>209526486.1207996</v>
      </c>
      <c r="L14" s="9">
        <f t="shared" si="0"/>
        <v>57018324.454587668</v>
      </c>
    </row>
    <row r="15" spans="1:12">
      <c r="A15">
        <f t="shared" ref="A15:A42" si="2">A14+1</f>
        <v>3</v>
      </c>
      <c r="B15" s="2" t="s">
        <v>144</v>
      </c>
      <c r="C15" s="88" t="s">
        <v>142</v>
      </c>
      <c r="D15" s="16">
        <v>2745.496982665109</v>
      </c>
      <c r="E15" s="42">
        <v>16593783.763227919</v>
      </c>
      <c r="F15" s="42">
        <v>13727.484913325545</v>
      </c>
      <c r="G15" s="42">
        <v>0</v>
      </c>
      <c r="H15" s="42">
        <v>0</v>
      </c>
      <c r="I15" s="42">
        <v>0</v>
      </c>
      <c r="J15" s="42">
        <v>0</v>
      </c>
      <c r="K15" s="9">
        <f t="shared" si="1"/>
        <v>16607511.248141244</v>
      </c>
      <c r="L15" s="9">
        <f t="shared" si="0"/>
        <v>4519392.6661080485</v>
      </c>
    </row>
    <row r="16" spans="1:12">
      <c r="A16">
        <f t="shared" si="2"/>
        <v>4</v>
      </c>
      <c r="B16" s="2" t="s">
        <v>145</v>
      </c>
      <c r="C16" s="88" t="s">
        <v>142</v>
      </c>
      <c r="D16" s="16">
        <v>3471.8482164430015</v>
      </c>
      <c r="E16" s="42">
        <v>58879073.902656861</v>
      </c>
      <c r="F16" s="42">
        <v>145817.62509060607</v>
      </c>
      <c r="G16" s="42">
        <v>0</v>
      </c>
      <c r="H16" s="42">
        <v>0</v>
      </c>
      <c r="I16" s="42">
        <v>0</v>
      </c>
      <c r="J16" s="42">
        <v>0</v>
      </c>
      <c r="K16" s="9">
        <f t="shared" si="1"/>
        <v>59024891.527747467</v>
      </c>
      <c r="L16" s="9">
        <f t="shared" si="0"/>
        <v>16062410.429990292</v>
      </c>
    </row>
    <row r="17" spans="1:12">
      <c r="A17">
        <f t="shared" si="2"/>
        <v>5</v>
      </c>
      <c r="B17" s="2" t="s">
        <v>146</v>
      </c>
      <c r="C17" s="88" t="s">
        <v>142</v>
      </c>
      <c r="D17" s="16">
        <v>3605.513767260451</v>
      </c>
      <c r="E17" s="42">
        <v>10910284.659730125</v>
      </c>
      <c r="F17" s="42">
        <v>151431.57822493894</v>
      </c>
      <c r="G17" s="42">
        <v>3605.513767260451</v>
      </c>
      <c r="H17" s="42">
        <v>0</v>
      </c>
      <c r="I17" s="42">
        <v>0</v>
      </c>
      <c r="J17" s="42">
        <v>0</v>
      </c>
      <c r="K17" s="9">
        <f t="shared" si="1"/>
        <v>11065321.751722325</v>
      </c>
      <c r="L17" s="9">
        <f t="shared" si="0"/>
        <v>3011199.7653144342</v>
      </c>
    </row>
    <row r="18" spans="1:12">
      <c r="A18">
        <f t="shared" si="2"/>
        <v>6</v>
      </c>
      <c r="B18" s="2" t="s">
        <v>146</v>
      </c>
      <c r="C18" s="88" t="s">
        <v>147</v>
      </c>
      <c r="D18" s="16">
        <v>4633.333333333333</v>
      </c>
      <c r="E18" s="42">
        <v>60233.333333333328</v>
      </c>
      <c r="F18" s="42">
        <v>0</v>
      </c>
      <c r="G18" s="42">
        <v>0</v>
      </c>
      <c r="H18" s="42">
        <v>0</v>
      </c>
      <c r="I18" s="42">
        <v>0</v>
      </c>
      <c r="J18" s="42">
        <v>0</v>
      </c>
      <c r="K18" s="9">
        <f t="shared" si="1"/>
        <v>60233.333333333328</v>
      </c>
      <c r="L18" s="9">
        <f t="shared" si="0"/>
        <v>16391.263016749454</v>
      </c>
    </row>
    <row r="19" spans="1:12">
      <c r="A19">
        <f t="shared" si="2"/>
        <v>7</v>
      </c>
      <c r="B19" s="2" t="s">
        <v>148</v>
      </c>
      <c r="C19" s="88" t="s">
        <v>142</v>
      </c>
      <c r="D19" s="16">
        <v>4062.2924345559768</v>
      </c>
      <c r="E19" s="42">
        <v>15712947.136862518</v>
      </c>
      <c r="F19" s="42">
        <v>365606.31911003793</v>
      </c>
      <c r="G19" s="42">
        <v>16249.169738223907</v>
      </c>
      <c r="H19" s="42">
        <v>12186.87730366793</v>
      </c>
      <c r="I19" s="42">
        <v>0</v>
      </c>
      <c r="J19" s="42">
        <v>0</v>
      </c>
      <c r="K19" s="9">
        <f t="shared" si="1"/>
        <v>16106989.503014447</v>
      </c>
      <c r="L19" s="9">
        <f t="shared" si="0"/>
        <v>4383185.9659977704</v>
      </c>
    </row>
    <row r="20" spans="1:12">
      <c r="A20">
        <f t="shared" si="2"/>
        <v>8</v>
      </c>
      <c r="B20" s="2" t="s">
        <v>148</v>
      </c>
      <c r="C20" s="88" t="s">
        <v>147</v>
      </c>
      <c r="D20" s="16">
        <v>8454.1366000000016</v>
      </c>
      <c r="E20" s="42">
        <v>118357.91240000003</v>
      </c>
      <c r="F20" s="42">
        <v>25362.409800000005</v>
      </c>
      <c r="G20" s="42">
        <v>0</v>
      </c>
      <c r="H20" s="42">
        <v>16908.273200000003</v>
      </c>
      <c r="I20" s="42">
        <v>0</v>
      </c>
      <c r="J20" s="42">
        <v>0</v>
      </c>
      <c r="K20" s="9">
        <f t="shared" si="1"/>
        <v>160628.59540000002</v>
      </c>
      <c r="L20" s="9">
        <f t="shared" si="0"/>
        <v>43711.76904060485</v>
      </c>
    </row>
    <row r="21" spans="1:12">
      <c r="A21">
        <f t="shared" si="2"/>
        <v>9</v>
      </c>
      <c r="B21" s="2" t="s">
        <v>149</v>
      </c>
      <c r="C21" s="88" t="s">
        <v>142</v>
      </c>
      <c r="D21" s="16">
        <v>3776.8301087276882</v>
      </c>
      <c r="E21" s="42">
        <v>7961557.8691979665</v>
      </c>
      <c r="F21" s="42">
        <v>419228.14206877339</v>
      </c>
      <c r="G21" s="42">
        <v>11330.490326183064</v>
      </c>
      <c r="H21" s="42">
        <v>18884.15054363844</v>
      </c>
      <c r="I21" s="42">
        <v>0</v>
      </c>
      <c r="J21" s="42">
        <v>0</v>
      </c>
      <c r="K21" s="9">
        <f t="shared" si="1"/>
        <v>8411000.6521365605</v>
      </c>
      <c r="L21" s="9">
        <f t="shared" si="0"/>
        <v>2288880.8620346687</v>
      </c>
    </row>
    <row r="22" spans="1:12">
      <c r="A22">
        <f t="shared" si="2"/>
        <v>10</v>
      </c>
      <c r="B22" s="2" t="s">
        <v>149</v>
      </c>
      <c r="C22" s="88" t="s">
        <v>147</v>
      </c>
      <c r="D22" s="16">
        <v>12486.376063492062</v>
      </c>
      <c r="E22" s="42">
        <v>237241.14520634917</v>
      </c>
      <c r="F22" s="42">
        <v>0</v>
      </c>
      <c r="G22" s="42">
        <v>24972.752126984124</v>
      </c>
      <c r="H22" s="42">
        <v>24972.752126984124</v>
      </c>
      <c r="I22" s="42">
        <v>0</v>
      </c>
      <c r="J22" s="42">
        <v>324645.77765079361</v>
      </c>
      <c r="K22" s="9">
        <f t="shared" si="1"/>
        <v>611832.427111111</v>
      </c>
      <c r="L22" s="9">
        <f t="shared" si="0"/>
        <v>166497.61319791494</v>
      </c>
    </row>
    <row r="23" spans="1:12">
      <c r="A23">
        <f t="shared" si="2"/>
        <v>11</v>
      </c>
      <c r="B23" s="2" t="s">
        <v>150</v>
      </c>
      <c r="C23" s="88" t="s">
        <v>142</v>
      </c>
      <c r="D23" s="16">
        <v>4573.8225791135583</v>
      </c>
      <c r="E23" s="42">
        <v>6389630.1430216413</v>
      </c>
      <c r="F23" s="42">
        <v>484825.19338603719</v>
      </c>
      <c r="G23" s="42">
        <v>22869.112895567792</v>
      </c>
      <c r="H23" s="42">
        <v>50312.04837024914</v>
      </c>
      <c r="I23" s="42">
        <v>0</v>
      </c>
      <c r="J23" s="42">
        <v>0</v>
      </c>
      <c r="K23" s="9">
        <f t="shared" si="1"/>
        <v>6947636.4976734957</v>
      </c>
      <c r="L23" s="9">
        <f t="shared" si="0"/>
        <v>1890656.4003010672</v>
      </c>
    </row>
    <row r="24" spans="1:12">
      <c r="A24">
        <f t="shared" si="2"/>
        <v>12</v>
      </c>
      <c r="B24" s="2" t="s">
        <v>150</v>
      </c>
      <c r="C24" s="88" t="s">
        <v>147</v>
      </c>
      <c r="D24" s="16">
        <v>7826.2723674595409</v>
      </c>
      <c r="E24" s="42">
        <v>266093.26049362437</v>
      </c>
      <c r="F24" s="42">
        <v>15652.544734919082</v>
      </c>
      <c r="G24" s="42">
        <v>15652.544734919082</v>
      </c>
      <c r="H24" s="42">
        <v>7826.2723674595409</v>
      </c>
      <c r="I24" s="42">
        <v>0</v>
      </c>
      <c r="J24" s="42">
        <v>0</v>
      </c>
      <c r="K24" s="9">
        <f t="shared" si="1"/>
        <v>305224.62233092211</v>
      </c>
      <c r="L24" s="9">
        <f t="shared" si="0"/>
        <v>83060.604269189207</v>
      </c>
    </row>
    <row r="25" spans="1:12">
      <c r="A25">
        <f t="shared" si="2"/>
        <v>13</v>
      </c>
      <c r="B25" s="2" t="s">
        <v>151</v>
      </c>
      <c r="C25" s="88" t="s">
        <v>142</v>
      </c>
      <c r="D25" s="16">
        <v>4653.4848080560387</v>
      </c>
      <c r="E25" s="42">
        <v>2457039.9786535883</v>
      </c>
      <c r="F25" s="42">
        <v>274555.60367530631</v>
      </c>
      <c r="G25" s="42">
        <v>13960.454424168116</v>
      </c>
      <c r="H25" s="42">
        <v>93069.696161120781</v>
      </c>
      <c r="I25" s="42">
        <v>0</v>
      </c>
      <c r="J25" s="42">
        <v>0</v>
      </c>
      <c r="K25" s="9">
        <f t="shared" si="1"/>
        <v>2838625.7329141833</v>
      </c>
      <c r="L25" s="9">
        <f t="shared" si="0"/>
        <v>772473.61916396627</v>
      </c>
    </row>
    <row r="26" spans="1:12">
      <c r="A26">
        <f t="shared" si="2"/>
        <v>14</v>
      </c>
      <c r="B26" s="2" t="s">
        <v>151</v>
      </c>
      <c r="C26" s="88" t="s">
        <v>147</v>
      </c>
      <c r="D26" s="16">
        <v>6556.660989340764</v>
      </c>
      <c r="E26" s="42">
        <v>432739.62529649044</v>
      </c>
      <c r="F26" s="42">
        <v>78679.931872089161</v>
      </c>
      <c r="G26" s="42">
        <v>32783.304946703822</v>
      </c>
      <c r="H26" s="42">
        <v>111463.23681879298</v>
      </c>
      <c r="I26" s="42">
        <v>0</v>
      </c>
      <c r="J26" s="42">
        <v>0</v>
      </c>
      <c r="K26" s="9">
        <f t="shared" si="1"/>
        <v>655666.09893407638</v>
      </c>
      <c r="L26" s="9">
        <f t="shared" si="0"/>
        <v>178426.04558042914</v>
      </c>
    </row>
    <row r="27" spans="1:12">
      <c r="A27">
        <f t="shared" si="2"/>
        <v>15</v>
      </c>
      <c r="B27" s="2" t="s">
        <v>152</v>
      </c>
      <c r="C27" s="88" t="s">
        <v>142</v>
      </c>
      <c r="D27" s="16">
        <v>4686.5274388326225</v>
      </c>
      <c r="E27" s="42">
        <v>1874610.9755330491</v>
      </c>
      <c r="F27" s="42">
        <v>295251.22864645522</v>
      </c>
      <c r="G27" s="42">
        <v>32805.692071828358</v>
      </c>
      <c r="H27" s="42">
        <v>131222.76828731343</v>
      </c>
      <c r="I27" s="42">
        <v>0</v>
      </c>
      <c r="J27" s="42">
        <v>0</v>
      </c>
      <c r="K27" s="9">
        <f t="shared" si="1"/>
        <v>2333890.6645386466</v>
      </c>
      <c r="L27" s="9">
        <f t="shared" si="0"/>
        <v>635120.34977513773</v>
      </c>
    </row>
    <row r="28" spans="1:12">
      <c r="A28">
        <f t="shared" si="2"/>
        <v>16</v>
      </c>
      <c r="B28" s="2" t="s">
        <v>152</v>
      </c>
      <c r="C28" s="88" t="s">
        <v>147</v>
      </c>
      <c r="D28" s="16">
        <v>5256.5610725466386</v>
      </c>
      <c r="E28" s="42">
        <v>262828.05362733192</v>
      </c>
      <c r="F28" s="42">
        <v>52565.610725466388</v>
      </c>
      <c r="G28" s="42">
        <v>15769.683217639915</v>
      </c>
      <c r="H28" s="42">
        <v>26282.805362733194</v>
      </c>
      <c r="I28" s="42">
        <v>5256.5610725466386</v>
      </c>
      <c r="J28" s="42">
        <v>0</v>
      </c>
      <c r="K28" s="9">
        <f t="shared" si="1"/>
        <v>362702.71400571807</v>
      </c>
      <c r="L28" s="9">
        <f t="shared" si="0"/>
        <v>98702.084927890115</v>
      </c>
    </row>
    <row r="29" spans="1:12">
      <c r="A29">
        <f t="shared" si="2"/>
        <v>17</v>
      </c>
      <c r="B29" s="2" t="s">
        <v>153</v>
      </c>
      <c r="C29" s="88" t="s">
        <v>142</v>
      </c>
      <c r="D29" s="16">
        <v>6514.3901310258561</v>
      </c>
      <c r="E29" s="42">
        <v>214974.87432385326</v>
      </c>
      <c r="F29" s="42">
        <v>32571.95065512928</v>
      </c>
      <c r="G29" s="42">
        <v>0</v>
      </c>
      <c r="H29" s="42">
        <v>39086.340786155139</v>
      </c>
      <c r="I29" s="42">
        <v>0</v>
      </c>
      <c r="J29" s="42">
        <v>0</v>
      </c>
      <c r="K29" s="9">
        <f t="shared" ref="K29:K41" si="3">SUM(E29:J29)</f>
        <v>286633.16576513764</v>
      </c>
      <c r="L29" s="9">
        <f t="shared" si="0"/>
        <v>78001.321683119808</v>
      </c>
    </row>
    <row r="30" spans="1:12">
      <c r="A30">
        <f t="shared" si="2"/>
        <v>18</v>
      </c>
      <c r="B30" s="2" t="s">
        <v>153</v>
      </c>
      <c r="C30" s="88" t="s">
        <v>147</v>
      </c>
      <c r="D30" s="16">
        <v>5858.4596102307969</v>
      </c>
      <c r="E30" s="42">
        <v>187470.7075273855</v>
      </c>
      <c r="F30" s="42">
        <v>64443.055712538764</v>
      </c>
      <c r="G30" s="42">
        <v>29292.298051153986</v>
      </c>
      <c r="H30" s="42">
        <v>35150.757661384778</v>
      </c>
      <c r="I30" s="42">
        <v>0</v>
      </c>
      <c r="J30" s="42">
        <v>0</v>
      </c>
      <c r="K30" s="9">
        <f t="shared" si="3"/>
        <v>316356.81895246304</v>
      </c>
      <c r="L30" s="9">
        <f t="shared" si="0"/>
        <v>86090.002655097021</v>
      </c>
    </row>
    <row r="31" spans="1:12">
      <c r="A31">
        <f t="shared" si="2"/>
        <v>19</v>
      </c>
      <c r="B31" s="2" t="s">
        <v>154</v>
      </c>
      <c r="C31" s="88" t="s">
        <v>142</v>
      </c>
      <c r="D31" s="16">
        <v>5741.9813645910572</v>
      </c>
      <c r="E31" s="42">
        <v>436390.58370892034</v>
      </c>
      <c r="F31" s="42">
        <v>103355.66456263902</v>
      </c>
      <c r="G31" s="42">
        <v>17225.944093773171</v>
      </c>
      <c r="H31" s="42">
        <v>63161.795010501628</v>
      </c>
      <c r="I31" s="42">
        <v>0</v>
      </c>
      <c r="J31" s="42">
        <v>0</v>
      </c>
      <c r="K31" s="9">
        <f t="shared" si="3"/>
        <v>620133.98737583414</v>
      </c>
      <c r="L31" s="9">
        <f t="shared" si="0"/>
        <v>168756.71210906835</v>
      </c>
    </row>
    <row r="32" spans="1:12">
      <c r="A32">
        <f t="shared" si="2"/>
        <v>20</v>
      </c>
      <c r="B32" s="2" t="s">
        <v>154</v>
      </c>
      <c r="C32" s="88" t="s">
        <v>147</v>
      </c>
      <c r="D32" s="16">
        <v>5943.7902583517725</v>
      </c>
      <c r="E32" s="42">
        <v>374458.78627616167</v>
      </c>
      <c r="F32" s="42">
        <v>95100.644133628361</v>
      </c>
      <c r="G32" s="42">
        <v>65381.692841869495</v>
      </c>
      <c r="H32" s="42">
        <v>83213.063616924817</v>
      </c>
      <c r="I32" s="42">
        <v>0</v>
      </c>
      <c r="J32" s="42">
        <v>0</v>
      </c>
      <c r="K32" s="9">
        <f t="shared" si="3"/>
        <v>618154.18686858437</v>
      </c>
      <c r="L32" s="9">
        <f t="shared" si="0"/>
        <v>168217.9501140209</v>
      </c>
    </row>
    <row r="33" spans="1:12">
      <c r="A33">
        <f t="shared" si="2"/>
        <v>21</v>
      </c>
      <c r="B33" s="2" t="s">
        <v>155</v>
      </c>
      <c r="C33" s="88" t="s">
        <v>142</v>
      </c>
      <c r="D33" s="16">
        <v>7477.966010091397</v>
      </c>
      <c r="E33" s="42">
        <v>112169.49015137096</v>
      </c>
      <c r="F33" s="42">
        <v>14955.932020182794</v>
      </c>
      <c r="G33" s="42">
        <v>7477.966010091397</v>
      </c>
      <c r="H33" s="42">
        <v>7477.966010091397</v>
      </c>
      <c r="I33" s="42">
        <v>0</v>
      </c>
      <c r="J33" s="42">
        <v>0</v>
      </c>
      <c r="K33" s="9">
        <f t="shared" si="3"/>
        <v>142081.35419173655</v>
      </c>
      <c r="L33" s="9">
        <f t="shared" si="0"/>
        <v>38664.518754831624</v>
      </c>
    </row>
    <row r="34" spans="1:12">
      <c r="A34">
        <f t="shared" si="2"/>
        <v>22</v>
      </c>
      <c r="B34" s="2" t="s">
        <v>155</v>
      </c>
      <c r="C34" s="88" t="s">
        <v>147</v>
      </c>
      <c r="D34" s="16">
        <v>7550.75911349739</v>
      </c>
      <c r="E34" s="42">
        <v>317131.8827668904</v>
      </c>
      <c r="F34" s="42">
        <v>151015.18226994781</v>
      </c>
      <c r="G34" s="42">
        <v>30203.03645398956</v>
      </c>
      <c r="H34" s="42">
        <v>113261.38670246085</v>
      </c>
      <c r="I34" s="42">
        <v>0</v>
      </c>
      <c r="J34" s="42">
        <v>0</v>
      </c>
      <c r="K34" s="9">
        <f t="shared" si="3"/>
        <v>611611.48819328856</v>
      </c>
      <c r="L34" s="9">
        <f t="shared" si="0"/>
        <v>166437.48921486022</v>
      </c>
    </row>
    <row r="35" spans="1:12">
      <c r="A35">
        <f t="shared" si="2"/>
        <v>23</v>
      </c>
      <c r="B35" s="2" t="s">
        <v>156</v>
      </c>
      <c r="C35" s="88" t="s">
        <v>142</v>
      </c>
      <c r="D35" s="16">
        <v>7758.240421577113</v>
      </c>
      <c r="E35" s="42">
        <v>100857.12548050247</v>
      </c>
      <c r="F35" s="42">
        <v>15516.480843154226</v>
      </c>
      <c r="G35" s="42">
        <v>0</v>
      </c>
      <c r="H35" s="42">
        <v>54307.682951039795</v>
      </c>
      <c r="I35" s="42">
        <v>0</v>
      </c>
      <c r="J35" s="42">
        <v>0</v>
      </c>
      <c r="K35" s="9">
        <f t="shared" si="3"/>
        <v>170681.28927469649</v>
      </c>
      <c r="L35" s="9">
        <f t="shared" si="0"/>
        <v>46447.402953062221</v>
      </c>
    </row>
    <row r="36" spans="1:12">
      <c r="A36">
        <f t="shared" si="2"/>
        <v>24</v>
      </c>
      <c r="B36" s="2" t="s">
        <v>156</v>
      </c>
      <c r="C36" s="88" t="s">
        <v>147</v>
      </c>
      <c r="D36" s="16">
        <v>7096.7280796935629</v>
      </c>
      <c r="E36" s="42">
        <v>177418.20199233908</v>
      </c>
      <c r="F36" s="42">
        <v>70967.280796935636</v>
      </c>
      <c r="G36" s="42">
        <v>99354.193115709873</v>
      </c>
      <c r="H36" s="42">
        <v>156128.01775325838</v>
      </c>
      <c r="I36" s="42">
        <v>0</v>
      </c>
      <c r="J36" s="42">
        <v>0</v>
      </c>
      <c r="K36" s="9">
        <f t="shared" si="3"/>
        <v>503867.69365824293</v>
      </c>
      <c r="L36" s="9">
        <f t="shared" si="0"/>
        <v>137117.23119637853</v>
      </c>
    </row>
    <row r="37" spans="1:12">
      <c r="A37">
        <f t="shared" si="2"/>
        <v>25</v>
      </c>
      <c r="B37" s="2" t="s">
        <v>157</v>
      </c>
      <c r="C37" s="88" t="s">
        <v>147</v>
      </c>
      <c r="D37" s="16">
        <v>10644.809204022557</v>
      </c>
      <c r="E37" s="42">
        <v>74513.664428157892</v>
      </c>
      <c r="F37" s="42">
        <v>0</v>
      </c>
      <c r="G37" s="42">
        <v>10644.809204022557</v>
      </c>
      <c r="H37" s="42">
        <v>74513.664428157892</v>
      </c>
      <c r="I37" s="42">
        <v>0</v>
      </c>
      <c r="J37" s="42">
        <v>0</v>
      </c>
      <c r="K37" s="9">
        <f t="shared" si="3"/>
        <v>159672.13806033833</v>
      </c>
      <c r="L37" s="9">
        <f t="shared" si="0"/>
        <v>43451.488844389649</v>
      </c>
    </row>
    <row r="38" spans="1:12">
      <c r="A38">
        <f t="shared" si="2"/>
        <v>26</v>
      </c>
      <c r="B38" s="2" t="s">
        <v>158</v>
      </c>
      <c r="C38" s="88" t="s">
        <v>147</v>
      </c>
      <c r="D38" s="16">
        <v>11517.717345161835</v>
      </c>
      <c r="E38" s="42">
        <v>138212.60814194201</v>
      </c>
      <c r="F38" s="42">
        <v>149730.32548710384</v>
      </c>
      <c r="G38" s="42">
        <v>103659.45610645651</v>
      </c>
      <c r="H38" s="42">
        <v>207318.91221291301</v>
      </c>
      <c r="I38" s="42">
        <v>0</v>
      </c>
      <c r="J38" s="42">
        <v>0</v>
      </c>
      <c r="K38" s="9">
        <f t="shared" si="3"/>
        <v>598921.30194841535</v>
      </c>
      <c r="L38" s="9">
        <f t="shared" si="0"/>
        <v>162984.11599176249</v>
      </c>
    </row>
    <row r="39" spans="1:12">
      <c r="A39">
        <f t="shared" si="2"/>
        <v>27</v>
      </c>
      <c r="B39" s="2" t="s">
        <v>159</v>
      </c>
      <c r="C39" s="88" t="s">
        <v>147</v>
      </c>
      <c r="D39" s="16">
        <v>11347.552245588236</v>
      </c>
      <c r="E39" s="42">
        <v>0</v>
      </c>
      <c r="F39" s="42">
        <v>0</v>
      </c>
      <c r="G39" s="42">
        <v>45390.208982352946</v>
      </c>
      <c r="H39" s="42">
        <v>124823.0747014706</v>
      </c>
      <c r="I39" s="42">
        <v>0</v>
      </c>
      <c r="J39" s="42">
        <v>0</v>
      </c>
      <c r="K39" s="9">
        <f t="shared" si="3"/>
        <v>170213.28368382354</v>
      </c>
      <c r="L39" s="9">
        <f t="shared" si="0"/>
        <v>46320.04485566364</v>
      </c>
    </row>
    <row r="40" spans="1:12">
      <c r="A40">
        <f t="shared" si="2"/>
        <v>28</v>
      </c>
      <c r="B40" s="2" t="s">
        <v>159</v>
      </c>
      <c r="C40" s="88" t="s">
        <v>160</v>
      </c>
      <c r="D40" s="16">
        <v>1671.5933333333335</v>
      </c>
      <c r="E40" s="42">
        <v>1671.5933333333335</v>
      </c>
      <c r="F40" s="42">
        <v>1671.5933333333335</v>
      </c>
      <c r="G40" s="42">
        <v>6686.3733333333339</v>
      </c>
      <c r="H40" s="42">
        <v>28417.08666666667</v>
      </c>
      <c r="I40" s="42">
        <v>3343.186666666667</v>
      </c>
      <c r="J40" s="42">
        <v>0</v>
      </c>
      <c r="K40" s="9">
        <f t="shared" si="3"/>
        <v>41789.833333333336</v>
      </c>
      <c r="L40" s="9">
        <f t="shared" si="0"/>
        <v>11372.243767450862</v>
      </c>
    </row>
    <row r="41" spans="1:12" ht="13.5" thickBot="1">
      <c r="A41">
        <f t="shared" si="2"/>
        <v>29</v>
      </c>
      <c r="B41" s="2" t="s">
        <v>161</v>
      </c>
      <c r="C41" s="88" t="s">
        <v>147</v>
      </c>
      <c r="D41" s="16">
        <v>9328.3575809523809</v>
      </c>
      <c r="E41" s="42">
        <v>0</v>
      </c>
      <c r="F41" s="42">
        <v>0</v>
      </c>
      <c r="G41" s="42">
        <v>0</v>
      </c>
      <c r="H41" s="42">
        <v>27985.072742857141</v>
      </c>
      <c r="I41" s="42">
        <v>9328.3575809523809</v>
      </c>
      <c r="J41" s="42">
        <v>0</v>
      </c>
      <c r="K41" s="9">
        <f t="shared" si="3"/>
        <v>37313.430323809524</v>
      </c>
      <c r="L41" s="9">
        <f t="shared" si="0"/>
        <v>10154.082742026287</v>
      </c>
    </row>
    <row r="42" spans="1:12">
      <c r="A42">
        <f t="shared" si="2"/>
        <v>30</v>
      </c>
      <c r="B42" t="s">
        <v>2</v>
      </c>
      <c r="E42" s="43">
        <f t="shared" ref="E42:J42" si="4">SUM(E12:E41)</f>
        <v>1834414112.7675526</v>
      </c>
      <c r="F42" s="43">
        <f t="shared" si="4"/>
        <v>3043083.9096029787</v>
      </c>
      <c r="G42" s="43">
        <f t="shared" si="4"/>
        <v>607265.95453499374</v>
      </c>
      <c r="H42" s="43">
        <f t="shared" si="4"/>
        <v>1509924.9598786037</v>
      </c>
      <c r="I42" s="43">
        <f t="shared" si="4"/>
        <v>17928.105320165687</v>
      </c>
      <c r="J42" s="43">
        <f t="shared" si="4"/>
        <v>324645.77765079361</v>
      </c>
      <c r="K42" s="15">
        <f>SUM(E42:J42)</f>
        <v>1839916961.4745402</v>
      </c>
      <c r="L42" s="15">
        <f>SUM(L13:L41)</f>
        <v>500695564.65701729</v>
      </c>
    </row>
    <row r="43" spans="1:12">
      <c r="E43" s="44"/>
      <c r="F43" s="44"/>
      <c r="G43" s="44"/>
      <c r="H43" s="44"/>
      <c r="I43" s="44"/>
      <c r="J43" s="44"/>
    </row>
    <row r="44" spans="1:12">
      <c r="A44">
        <f>A42+1</f>
        <v>31</v>
      </c>
      <c r="B44" t="s">
        <v>11</v>
      </c>
      <c r="E44" s="42">
        <f>E42*$K$44</f>
        <v>499198077.54305559</v>
      </c>
      <c r="F44" s="42">
        <f t="shared" ref="F44:J44" si="5">F42*$K$44</f>
        <v>828112.70743232954</v>
      </c>
      <c r="G44" s="42">
        <f t="shared" si="5"/>
        <v>165254.94159214996</v>
      </c>
      <c r="H44" s="42">
        <f t="shared" si="5"/>
        <v>410895.02744203201</v>
      </c>
      <c r="I44" s="42">
        <f t="shared" si="5"/>
        <v>4878.76518585757</v>
      </c>
      <c r="J44" s="42">
        <f t="shared" si="5"/>
        <v>88345.672309097732</v>
      </c>
      <c r="K44">
        <f>L44/K42</f>
        <v>0.27212943580657645</v>
      </c>
      <c r="L44" s="9">
        <v>500695564.65701711</v>
      </c>
    </row>
    <row r="47" spans="1:12">
      <c r="B47" t="s">
        <v>4</v>
      </c>
    </row>
    <row r="48" spans="1:12">
      <c r="B48" t="s">
        <v>122</v>
      </c>
    </row>
    <row r="49" spans="2:3">
      <c r="B49" t="s">
        <v>123</v>
      </c>
    </row>
    <row r="50" spans="2:3">
      <c r="B50" s="25" t="s">
        <v>133</v>
      </c>
    </row>
    <row r="51" spans="2:3">
      <c r="B51" s="25" t="s">
        <v>124</v>
      </c>
      <c r="C51" s="25"/>
    </row>
    <row r="52" spans="2:3">
      <c r="B52" t="s">
        <v>125</v>
      </c>
    </row>
    <row r="53" spans="2:3">
      <c r="B53" t="s">
        <v>126</v>
      </c>
    </row>
    <row r="54" spans="2:3">
      <c r="B54" t="s">
        <v>127</v>
      </c>
    </row>
    <row r="55" spans="2:3">
      <c r="B55" t="s">
        <v>128</v>
      </c>
    </row>
  </sheetData>
  <phoneticPr fontId="6" type="noConversion"/>
  <pageMargins left="0.73" right="0.25" top="1.0058333333333334" bottom="0.31" header="0.27" footer="0.16"/>
  <pageSetup scale="68" orientation="portrait" r:id="rId1"/>
  <headerFooter scaleWithDoc="0">
    <oddHeader>&amp;RQuestar Gas CompanyDocket No. 13-057-05QGC Exhibit 4.3Page 4 of 7</oddHeader>
  </headerFooter>
</worksheet>
</file>

<file path=xl/worksheets/sheet5.xml><?xml version="1.0" encoding="utf-8"?>
<worksheet xmlns="http://schemas.openxmlformats.org/spreadsheetml/2006/main" xmlns:r="http://schemas.openxmlformats.org/officeDocument/2006/relationships">
  <sheetPr codeName="Sheet9" enableFormatConditionsCalculation="0">
    <tabColor indexed="26"/>
    <pageSetUpPr fitToPage="1"/>
  </sheetPr>
  <dimension ref="A1:L72"/>
  <sheetViews>
    <sheetView topLeftCell="A31" zoomScalePageLayoutView="85" workbookViewId="0">
      <selection activeCell="D10" sqref="D10"/>
    </sheetView>
  </sheetViews>
  <sheetFormatPr defaultRowHeight="12.75"/>
  <cols>
    <col min="1" max="1" width="3.7109375" customWidth="1"/>
    <col min="2" max="2" width="13" customWidth="1"/>
    <col min="3" max="3" width="8.42578125" bestFit="1" customWidth="1"/>
    <col min="4" max="4" width="12.140625" customWidth="1"/>
    <col min="5" max="5" width="12.7109375" bestFit="1" customWidth="1"/>
    <col min="6" max="6" width="12" customWidth="1"/>
    <col min="7" max="7" width="12.28515625" customWidth="1"/>
    <col min="8" max="8" width="11.140625" bestFit="1" customWidth="1"/>
    <col min="9" max="10" width="10.28515625" bestFit="1" customWidth="1"/>
    <col min="11" max="11" width="14.28515625" customWidth="1"/>
    <col min="12" max="12" width="14.5703125" bestFit="1" customWidth="1"/>
  </cols>
  <sheetData>
    <row r="1" spans="1:12" ht="18">
      <c r="G1" s="41" t="s">
        <v>45</v>
      </c>
    </row>
    <row r="2" spans="1:12" ht="18">
      <c r="G2" s="41" t="s">
        <v>38</v>
      </c>
    </row>
    <row r="8" spans="1:12">
      <c r="B8" s="6" t="s">
        <v>20</v>
      </c>
      <c r="C8" s="6" t="s">
        <v>21</v>
      </c>
      <c r="D8" s="6" t="s">
        <v>22</v>
      </c>
      <c r="E8" s="6" t="s">
        <v>23</v>
      </c>
      <c r="F8" s="6" t="s">
        <v>24</v>
      </c>
      <c r="G8" s="6" t="s">
        <v>25</v>
      </c>
      <c r="H8" s="6" t="s">
        <v>26</v>
      </c>
      <c r="I8" s="6" t="s">
        <v>27</v>
      </c>
      <c r="J8" s="30" t="s">
        <v>28</v>
      </c>
      <c r="K8" s="28" t="s">
        <v>30</v>
      </c>
      <c r="L8" s="87" t="s">
        <v>31</v>
      </c>
    </row>
    <row r="9" spans="1:12">
      <c r="B9" s="8"/>
      <c r="C9" s="8"/>
      <c r="D9" s="30" t="s">
        <v>50</v>
      </c>
    </row>
    <row r="10" spans="1:12">
      <c r="B10" s="8"/>
      <c r="C10" s="8"/>
      <c r="D10" s="30" t="s">
        <v>51</v>
      </c>
      <c r="K10" s="30" t="s">
        <v>34</v>
      </c>
      <c r="L10" s="25" t="s">
        <v>54</v>
      </c>
    </row>
    <row r="11" spans="1:12">
      <c r="B11" s="1" t="s">
        <v>39</v>
      </c>
      <c r="C11" s="1" t="s">
        <v>5</v>
      </c>
      <c r="D11" s="7" t="s">
        <v>52</v>
      </c>
      <c r="E11" s="4" t="s">
        <v>3</v>
      </c>
      <c r="F11" s="4" t="s">
        <v>18</v>
      </c>
      <c r="G11" s="4" t="s">
        <v>15</v>
      </c>
      <c r="H11" s="4" t="s">
        <v>19</v>
      </c>
      <c r="I11" s="4" t="s">
        <v>36</v>
      </c>
      <c r="J11" s="4" t="s">
        <v>35</v>
      </c>
      <c r="K11" s="4" t="s">
        <v>53</v>
      </c>
      <c r="L11" s="4" t="s">
        <v>53</v>
      </c>
    </row>
    <row r="12" spans="1:12">
      <c r="D12" s="3"/>
      <c r="E12" s="3"/>
      <c r="F12" s="3"/>
      <c r="G12" s="3"/>
      <c r="H12" s="3"/>
      <c r="I12" s="3"/>
      <c r="J12" s="3"/>
      <c r="K12" s="9"/>
      <c r="L12" s="9"/>
    </row>
    <row r="13" spans="1:12">
      <c r="A13">
        <v>1</v>
      </c>
      <c r="B13" s="2" t="s">
        <v>141</v>
      </c>
      <c r="C13" s="88" t="s">
        <v>142</v>
      </c>
      <c r="D13" s="16">
        <v>1737.9837974683544</v>
      </c>
      <c r="E13" s="42">
        <v>1336587749.5240507</v>
      </c>
      <c r="F13" s="42">
        <v>10427.902784810127</v>
      </c>
      <c r="G13" s="42">
        <v>1737.9837974683544</v>
      </c>
      <c r="H13" s="42">
        <v>1737.9837974683544</v>
      </c>
      <c r="I13" s="42">
        <v>0</v>
      </c>
      <c r="J13" s="42">
        <v>0</v>
      </c>
      <c r="K13" s="9">
        <f>SUM(E13:J13)</f>
        <v>1336601653.3944306</v>
      </c>
      <c r="L13" s="9">
        <f t="shared" ref="L13:L58" si="0">K13*$K$61</f>
        <v>250122256.57646516</v>
      </c>
    </row>
    <row r="14" spans="1:12">
      <c r="A14">
        <f>A13+1</f>
        <v>2</v>
      </c>
      <c r="B14" s="2" t="s">
        <v>141</v>
      </c>
      <c r="C14" s="88" t="s">
        <v>160</v>
      </c>
      <c r="D14" s="16">
        <v>143.22</v>
      </c>
      <c r="E14" s="42">
        <v>572.88</v>
      </c>
      <c r="F14" s="42">
        <v>0</v>
      </c>
      <c r="G14" s="42">
        <v>0</v>
      </c>
      <c r="H14" s="42">
        <v>143.22</v>
      </c>
      <c r="I14" s="42">
        <v>0</v>
      </c>
      <c r="J14" s="42">
        <v>0</v>
      </c>
      <c r="K14" s="9">
        <f t="shared" ref="K14:K58" si="1">SUM(E14:J14)</f>
        <v>716.1</v>
      </c>
      <c r="L14" s="9">
        <f t="shared" si="0"/>
        <v>134.00593024820287</v>
      </c>
    </row>
    <row r="15" spans="1:12">
      <c r="A15">
        <f t="shared" ref="A15:A59" si="2">A14+1</f>
        <v>3</v>
      </c>
      <c r="B15" s="2" t="s">
        <v>143</v>
      </c>
      <c r="C15" s="88" t="s">
        <v>142</v>
      </c>
      <c r="D15" s="16">
        <v>1958.7311822660095</v>
      </c>
      <c r="E15" s="42">
        <v>175668806.08152705</v>
      </c>
      <c r="F15" s="42">
        <v>7834.9247290640378</v>
      </c>
      <c r="G15" s="42">
        <v>0</v>
      </c>
      <c r="H15" s="42">
        <v>0</v>
      </c>
      <c r="I15" s="42">
        <v>0</v>
      </c>
      <c r="J15" s="42">
        <v>0</v>
      </c>
      <c r="K15" s="9">
        <f t="shared" si="1"/>
        <v>175676641.0062561</v>
      </c>
      <c r="L15" s="9">
        <f t="shared" si="0"/>
        <v>32874894.150150724</v>
      </c>
    </row>
    <row r="16" spans="1:12">
      <c r="A16">
        <f t="shared" si="2"/>
        <v>4</v>
      </c>
      <c r="B16" s="2" t="s">
        <v>144</v>
      </c>
      <c r="C16" s="88" t="s">
        <v>142</v>
      </c>
      <c r="D16" s="16">
        <v>2237.6104918032784</v>
      </c>
      <c r="E16" s="42">
        <v>13524117.812459014</v>
      </c>
      <c r="F16" s="42">
        <v>11188.052459016391</v>
      </c>
      <c r="G16" s="42">
        <v>0</v>
      </c>
      <c r="H16" s="42">
        <v>0</v>
      </c>
      <c r="I16" s="42">
        <v>0</v>
      </c>
      <c r="J16" s="42">
        <v>0</v>
      </c>
      <c r="K16" s="9">
        <f t="shared" si="1"/>
        <v>13535305.864918031</v>
      </c>
      <c r="L16" s="9">
        <f t="shared" si="0"/>
        <v>2532902.1835250622</v>
      </c>
    </row>
    <row r="17" spans="1:12">
      <c r="A17">
        <f t="shared" si="2"/>
        <v>5</v>
      </c>
      <c r="B17" s="2" t="s">
        <v>145</v>
      </c>
      <c r="C17" s="88" t="s">
        <v>142</v>
      </c>
      <c r="D17" s="16">
        <v>3002.799688581315</v>
      </c>
      <c r="E17" s="42">
        <v>50924479.918650523</v>
      </c>
      <c r="F17" s="42">
        <v>126117.58692041523</v>
      </c>
      <c r="G17" s="42">
        <v>0</v>
      </c>
      <c r="H17" s="42">
        <v>0</v>
      </c>
      <c r="I17" s="42">
        <v>0</v>
      </c>
      <c r="J17" s="42">
        <v>0</v>
      </c>
      <c r="K17" s="9">
        <f t="shared" si="1"/>
        <v>51050597.505570941</v>
      </c>
      <c r="L17" s="9">
        <f t="shared" si="0"/>
        <v>9553250.6751300357</v>
      </c>
    </row>
    <row r="18" spans="1:12">
      <c r="A18">
        <f t="shared" si="2"/>
        <v>6</v>
      </c>
      <c r="B18" s="2" t="s">
        <v>145</v>
      </c>
      <c r="C18" s="88" t="s">
        <v>147</v>
      </c>
      <c r="D18" s="16">
        <v>3002.799688581315</v>
      </c>
      <c r="E18" s="42">
        <v>21019.597820069204</v>
      </c>
      <c r="F18" s="42">
        <v>0</v>
      </c>
      <c r="G18" s="42">
        <v>0</v>
      </c>
      <c r="H18" s="42">
        <v>0</v>
      </c>
      <c r="I18" s="42">
        <v>0</v>
      </c>
      <c r="J18" s="42">
        <v>0</v>
      </c>
      <c r="K18" s="9">
        <f t="shared" si="1"/>
        <v>21019.597820069204</v>
      </c>
      <c r="L18" s="9">
        <f t="shared" si="0"/>
        <v>3933.4600744609288</v>
      </c>
    </row>
    <row r="19" spans="1:12">
      <c r="A19">
        <f t="shared" si="2"/>
        <v>7</v>
      </c>
      <c r="B19" s="2" t="s">
        <v>146</v>
      </c>
      <c r="C19" s="88" t="s">
        <v>142</v>
      </c>
      <c r="D19" s="16">
        <v>3635.8024999999989</v>
      </c>
      <c r="E19" s="42">
        <v>11001938.364999996</v>
      </c>
      <c r="F19" s="42">
        <v>152703.70499999996</v>
      </c>
      <c r="G19" s="42">
        <v>3635.8024999999989</v>
      </c>
      <c r="H19" s="42">
        <v>0</v>
      </c>
      <c r="I19" s="42">
        <v>0</v>
      </c>
      <c r="J19" s="42">
        <v>0</v>
      </c>
      <c r="K19" s="9">
        <f t="shared" si="1"/>
        <v>11158277.872499997</v>
      </c>
      <c r="L19" s="9">
        <f t="shared" si="0"/>
        <v>2088081.8409053206</v>
      </c>
    </row>
    <row r="20" spans="1:12">
      <c r="A20">
        <f t="shared" si="2"/>
        <v>8</v>
      </c>
      <c r="B20" s="2" t="s">
        <v>146</v>
      </c>
      <c r="C20" s="88" t="s">
        <v>147</v>
      </c>
      <c r="D20" s="16">
        <v>27.59</v>
      </c>
      <c r="E20" s="42">
        <v>358.67</v>
      </c>
      <c r="F20" s="42">
        <v>0</v>
      </c>
      <c r="G20" s="42">
        <v>0</v>
      </c>
      <c r="H20" s="42">
        <v>0</v>
      </c>
      <c r="I20" s="42">
        <v>0</v>
      </c>
      <c r="J20" s="42">
        <v>0</v>
      </c>
      <c r="K20" s="9">
        <f t="shared" si="1"/>
        <v>358.67</v>
      </c>
      <c r="L20" s="9">
        <f t="shared" si="0"/>
        <v>67.118987574532781</v>
      </c>
    </row>
    <row r="21" spans="1:12">
      <c r="A21">
        <f t="shared" si="2"/>
        <v>9</v>
      </c>
      <c r="B21" s="2" t="s">
        <v>148</v>
      </c>
      <c r="C21" s="88" t="s">
        <v>142</v>
      </c>
      <c r="D21" s="16">
        <v>4302.1143535620058</v>
      </c>
      <c r="E21" s="42">
        <v>16640578.319577839</v>
      </c>
      <c r="F21" s="42">
        <v>387190.29182058055</v>
      </c>
      <c r="G21" s="42">
        <v>17208.457414248023</v>
      </c>
      <c r="H21" s="42">
        <v>12906.343060686017</v>
      </c>
      <c r="I21" s="42">
        <v>0</v>
      </c>
      <c r="J21" s="42">
        <v>0</v>
      </c>
      <c r="K21" s="9">
        <f t="shared" si="1"/>
        <v>17057883.411873356</v>
      </c>
      <c r="L21" s="9">
        <f t="shared" si="0"/>
        <v>3192092.6332544028</v>
      </c>
    </row>
    <row r="22" spans="1:12">
      <c r="A22">
        <f t="shared" si="2"/>
        <v>10</v>
      </c>
      <c r="B22" s="2" t="s">
        <v>148</v>
      </c>
      <c r="C22" s="88" t="s">
        <v>147</v>
      </c>
      <c r="D22" s="16">
        <v>11885.169999999998</v>
      </c>
      <c r="E22" s="42">
        <v>166392.37999999998</v>
      </c>
      <c r="F22" s="42">
        <v>35655.509999999995</v>
      </c>
      <c r="G22" s="42">
        <v>0</v>
      </c>
      <c r="H22" s="42">
        <v>23770.339999999997</v>
      </c>
      <c r="I22" s="42">
        <v>0</v>
      </c>
      <c r="J22" s="42">
        <v>0</v>
      </c>
      <c r="K22" s="9">
        <f t="shared" si="1"/>
        <v>225818.22999999995</v>
      </c>
      <c r="L22" s="9">
        <f t="shared" si="0"/>
        <v>42258.039349466038</v>
      </c>
    </row>
    <row r="23" spans="1:12">
      <c r="A23">
        <f t="shared" si="2"/>
        <v>11</v>
      </c>
      <c r="B23" s="2" t="s">
        <v>149</v>
      </c>
      <c r="C23" s="88" t="s">
        <v>142</v>
      </c>
      <c r="D23" s="16">
        <v>4417.839195979901</v>
      </c>
      <c r="E23" s="42">
        <v>9312805.0251256321</v>
      </c>
      <c r="F23" s="42">
        <v>490380.15075376903</v>
      </c>
      <c r="G23" s="42">
        <v>13253.517587939703</v>
      </c>
      <c r="H23" s="42">
        <v>22089.195979899505</v>
      </c>
      <c r="I23" s="42">
        <v>0</v>
      </c>
      <c r="J23" s="42">
        <v>0</v>
      </c>
      <c r="K23" s="9">
        <f t="shared" si="1"/>
        <v>9838527.8894472383</v>
      </c>
      <c r="L23" s="9">
        <f t="shared" si="0"/>
        <v>1841113.0876948265</v>
      </c>
    </row>
    <row r="24" spans="1:12">
      <c r="A24">
        <f t="shared" si="2"/>
        <v>12</v>
      </c>
      <c r="B24" s="2" t="s">
        <v>149</v>
      </c>
      <c r="C24" s="88" t="s">
        <v>147</v>
      </c>
      <c r="D24" s="16">
        <v>12059.254999999997</v>
      </c>
      <c r="E24" s="42">
        <v>229125.84499999994</v>
      </c>
      <c r="F24" s="42">
        <v>0</v>
      </c>
      <c r="G24" s="42">
        <v>24118.509999999995</v>
      </c>
      <c r="H24" s="42">
        <v>24118.509999999995</v>
      </c>
      <c r="I24" s="42">
        <v>0</v>
      </c>
      <c r="J24" s="42">
        <v>313540.62999999995</v>
      </c>
      <c r="K24" s="9">
        <f t="shared" si="1"/>
        <v>590903.49499999988</v>
      </c>
      <c r="L24" s="9">
        <f t="shared" si="0"/>
        <v>110577.534610235</v>
      </c>
    </row>
    <row r="25" spans="1:12">
      <c r="A25">
        <f t="shared" si="2"/>
        <v>13</v>
      </c>
      <c r="B25" s="2" t="s">
        <v>149</v>
      </c>
      <c r="C25" s="88" t="s">
        <v>160</v>
      </c>
      <c r="D25" s="16">
        <v>9988</v>
      </c>
      <c r="E25" s="42">
        <v>9988</v>
      </c>
      <c r="F25" s="42">
        <v>0</v>
      </c>
      <c r="G25" s="42">
        <v>9988</v>
      </c>
      <c r="H25" s="42">
        <v>0</v>
      </c>
      <c r="I25" s="42">
        <v>0</v>
      </c>
      <c r="J25" s="42">
        <v>0</v>
      </c>
      <c r="K25" s="9">
        <f t="shared" si="1"/>
        <v>19976</v>
      </c>
      <c r="L25" s="9">
        <f t="shared" si="0"/>
        <v>3738.1684997040925</v>
      </c>
    </row>
    <row r="26" spans="1:12">
      <c r="A26">
        <f t="shared" si="2"/>
        <v>14</v>
      </c>
      <c r="B26" s="2" t="s">
        <v>150</v>
      </c>
      <c r="C26" s="88" t="s">
        <v>142</v>
      </c>
      <c r="D26" s="16">
        <v>5537.3447596153837</v>
      </c>
      <c r="E26" s="42">
        <v>7735670.6291826908</v>
      </c>
      <c r="F26" s="42">
        <v>586958.54451923072</v>
      </c>
      <c r="G26" s="42">
        <v>27686.723798076921</v>
      </c>
      <c r="H26" s="42">
        <v>60910.792355769219</v>
      </c>
      <c r="I26" s="42">
        <v>0</v>
      </c>
      <c r="J26" s="42">
        <v>0</v>
      </c>
      <c r="K26" s="9">
        <f t="shared" si="1"/>
        <v>8411226.6898557674</v>
      </c>
      <c r="L26" s="9">
        <f t="shared" si="0"/>
        <v>1574017.9543396654</v>
      </c>
    </row>
    <row r="27" spans="1:12">
      <c r="A27">
        <f t="shared" si="2"/>
        <v>15</v>
      </c>
      <c r="B27" s="2" t="s">
        <v>150</v>
      </c>
      <c r="C27" s="88" t="s">
        <v>147</v>
      </c>
      <c r="D27" s="16">
        <v>5302.1866666666665</v>
      </c>
      <c r="E27" s="42">
        <v>180274.34666666665</v>
      </c>
      <c r="F27" s="42">
        <v>10604.373333333333</v>
      </c>
      <c r="G27" s="42">
        <v>10604.373333333333</v>
      </c>
      <c r="H27" s="42">
        <v>5302.1866666666665</v>
      </c>
      <c r="I27" s="42">
        <v>0</v>
      </c>
      <c r="J27" s="42">
        <v>0</v>
      </c>
      <c r="K27" s="9">
        <f t="shared" si="1"/>
        <v>206785.27999999997</v>
      </c>
      <c r="L27" s="9">
        <f t="shared" si="0"/>
        <v>38696.346610857559</v>
      </c>
    </row>
    <row r="28" spans="1:12">
      <c r="A28">
        <f t="shared" si="2"/>
        <v>16</v>
      </c>
      <c r="B28" s="2" t="s">
        <v>151</v>
      </c>
      <c r="C28" s="88" t="s">
        <v>142</v>
      </c>
      <c r="D28" s="16">
        <v>6761.8330985915509</v>
      </c>
      <c r="E28" s="42">
        <v>3570247.8760563387</v>
      </c>
      <c r="F28" s="42">
        <v>398948.15281690151</v>
      </c>
      <c r="G28" s="42">
        <v>20285.499295774651</v>
      </c>
      <c r="H28" s="42">
        <v>135236.66197183102</v>
      </c>
      <c r="I28" s="42">
        <v>0</v>
      </c>
      <c r="J28" s="42">
        <v>0</v>
      </c>
      <c r="K28" s="9">
        <f t="shared" si="1"/>
        <v>4124718.1901408462</v>
      </c>
      <c r="L28" s="9">
        <f t="shared" si="0"/>
        <v>771870.8254175504</v>
      </c>
    </row>
    <row r="29" spans="1:12">
      <c r="A29">
        <f t="shared" si="2"/>
        <v>17</v>
      </c>
      <c r="B29" s="2" t="s">
        <v>151</v>
      </c>
      <c r="C29" s="88" t="s">
        <v>147</v>
      </c>
      <c r="D29" s="16">
        <v>9698.0475999999999</v>
      </c>
      <c r="E29" s="42">
        <v>640071.14159999997</v>
      </c>
      <c r="F29" s="42">
        <v>116376.57120000001</v>
      </c>
      <c r="G29" s="42">
        <v>48490.237999999998</v>
      </c>
      <c r="H29" s="42">
        <v>164866.80919999999</v>
      </c>
      <c r="I29" s="42">
        <v>0</v>
      </c>
      <c r="J29" s="42">
        <v>0</v>
      </c>
      <c r="K29" s="9">
        <f t="shared" si="1"/>
        <v>969804.76</v>
      </c>
      <c r="L29" s="9">
        <f t="shared" si="0"/>
        <v>181482.45918577732</v>
      </c>
    </row>
    <row r="30" spans="1:12">
      <c r="A30">
        <f t="shared" si="2"/>
        <v>18</v>
      </c>
      <c r="B30" s="2" t="s">
        <v>151</v>
      </c>
      <c r="C30" s="88" t="s">
        <v>160</v>
      </c>
      <c r="D30" s="16">
        <v>9698.0475999999999</v>
      </c>
      <c r="E30" s="42">
        <v>0</v>
      </c>
      <c r="F30" s="42">
        <v>0</v>
      </c>
      <c r="G30" s="42">
        <v>0</v>
      </c>
      <c r="H30" s="42">
        <v>9698.0475999999999</v>
      </c>
      <c r="I30" s="42">
        <v>0</v>
      </c>
      <c r="J30" s="42">
        <v>0</v>
      </c>
      <c r="K30" s="9">
        <f t="shared" si="1"/>
        <v>9698.0475999999999</v>
      </c>
      <c r="L30" s="9">
        <f t="shared" si="0"/>
        <v>1814.8245918577732</v>
      </c>
    </row>
    <row r="31" spans="1:12">
      <c r="A31">
        <f t="shared" si="2"/>
        <v>19</v>
      </c>
      <c r="B31" s="2" t="s">
        <v>152</v>
      </c>
      <c r="C31" s="88" t="s">
        <v>142</v>
      </c>
      <c r="D31" s="16">
        <v>7378.0358959537571</v>
      </c>
      <c r="E31" s="42">
        <v>2951214.3583815028</v>
      </c>
      <c r="F31" s="42">
        <v>464816.26144508668</v>
      </c>
      <c r="G31" s="42">
        <v>51646.251271676301</v>
      </c>
      <c r="H31" s="42">
        <v>206585.00508670521</v>
      </c>
      <c r="I31" s="42">
        <v>0</v>
      </c>
      <c r="J31" s="42">
        <v>0</v>
      </c>
      <c r="K31" s="9">
        <f t="shared" si="1"/>
        <v>3674261.8761849711</v>
      </c>
      <c r="L31" s="9">
        <f t="shared" si="0"/>
        <v>687575.59097008</v>
      </c>
    </row>
    <row r="32" spans="1:12">
      <c r="A32">
        <f t="shared" si="2"/>
        <v>20</v>
      </c>
      <c r="B32" s="2" t="s">
        <v>152</v>
      </c>
      <c r="C32" s="88" t="s">
        <v>147</v>
      </c>
      <c r="D32" s="16">
        <v>8174.8692592592579</v>
      </c>
      <c r="E32" s="42">
        <v>408743.46296296292</v>
      </c>
      <c r="F32" s="42">
        <v>81748.692592592575</v>
      </c>
      <c r="G32" s="42">
        <v>24524.607777777775</v>
      </c>
      <c r="H32" s="42">
        <v>40874.346296296288</v>
      </c>
      <c r="I32" s="42">
        <v>8174.8692592592579</v>
      </c>
      <c r="J32" s="42">
        <v>0</v>
      </c>
      <c r="K32" s="9">
        <f t="shared" si="1"/>
        <v>564065.97888888884</v>
      </c>
      <c r="L32" s="9">
        <f t="shared" si="0"/>
        <v>105555.3501220063</v>
      </c>
    </row>
    <row r="33" spans="1:12">
      <c r="A33">
        <f t="shared" si="2"/>
        <v>21</v>
      </c>
      <c r="B33" s="2" t="s">
        <v>152</v>
      </c>
      <c r="C33" s="88" t="s">
        <v>160</v>
      </c>
      <c r="D33" s="16">
        <v>20449.75</v>
      </c>
      <c r="E33" s="42">
        <v>61349.25</v>
      </c>
      <c r="F33" s="42">
        <v>20449.75</v>
      </c>
      <c r="G33" s="42">
        <v>0</v>
      </c>
      <c r="H33" s="42">
        <v>40899.5</v>
      </c>
      <c r="I33" s="42">
        <v>0</v>
      </c>
      <c r="J33" s="42">
        <v>0</v>
      </c>
      <c r="K33" s="9">
        <f t="shared" si="1"/>
        <v>122698.5</v>
      </c>
      <c r="L33" s="9">
        <f t="shared" si="0"/>
        <v>22960.936506855356</v>
      </c>
    </row>
    <row r="34" spans="1:12">
      <c r="A34">
        <f t="shared" si="2"/>
        <v>22</v>
      </c>
      <c r="B34" s="2" t="s">
        <v>153</v>
      </c>
      <c r="C34" s="88" t="s">
        <v>142</v>
      </c>
      <c r="D34" s="16">
        <v>8782.0032499999998</v>
      </c>
      <c r="E34" s="42">
        <v>289806.10725</v>
      </c>
      <c r="F34" s="42">
        <v>43910.016250000001</v>
      </c>
      <c r="G34" s="42">
        <v>0</v>
      </c>
      <c r="H34" s="42">
        <v>52692.019499999995</v>
      </c>
      <c r="I34" s="42">
        <v>0</v>
      </c>
      <c r="J34" s="42">
        <v>0</v>
      </c>
      <c r="K34" s="9">
        <f t="shared" si="1"/>
        <v>386408.14299999998</v>
      </c>
      <c r="L34" s="9">
        <f t="shared" si="0"/>
        <v>72309.709060460271</v>
      </c>
    </row>
    <row r="35" spans="1:12">
      <c r="A35">
        <f t="shared" si="2"/>
        <v>23</v>
      </c>
      <c r="B35" s="2" t="s">
        <v>153</v>
      </c>
      <c r="C35" s="88" t="s">
        <v>147</v>
      </c>
      <c r="D35" s="16">
        <v>5726.3689473684208</v>
      </c>
      <c r="E35" s="42">
        <v>183243.80631578946</v>
      </c>
      <c r="F35" s="42">
        <v>62990.058421052629</v>
      </c>
      <c r="G35" s="42">
        <v>28631.844736842104</v>
      </c>
      <c r="H35" s="42">
        <v>34358.213684210525</v>
      </c>
      <c r="I35" s="42">
        <v>0</v>
      </c>
      <c r="J35" s="42">
        <v>0</v>
      </c>
      <c r="K35" s="9">
        <f t="shared" si="1"/>
        <v>309223.92315789475</v>
      </c>
      <c r="L35" s="9">
        <f t="shared" si="0"/>
        <v>57865.995639955996</v>
      </c>
    </row>
    <row r="36" spans="1:12">
      <c r="A36">
        <f t="shared" si="2"/>
        <v>24</v>
      </c>
      <c r="B36" s="2" t="s">
        <v>153</v>
      </c>
      <c r="C36" s="88" t="s">
        <v>160</v>
      </c>
      <c r="D36" s="16">
        <v>884</v>
      </c>
      <c r="E36" s="42">
        <v>884</v>
      </c>
      <c r="F36" s="42">
        <v>0</v>
      </c>
      <c r="G36" s="42">
        <v>884</v>
      </c>
      <c r="H36" s="42">
        <v>884</v>
      </c>
      <c r="I36" s="42">
        <v>0</v>
      </c>
      <c r="J36" s="42">
        <v>0</v>
      </c>
      <c r="K36" s="9">
        <f t="shared" si="1"/>
        <v>2652</v>
      </c>
      <c r="L36" s="9">
        <f t="shared" si="0"/>
        <v>496.27667507084766</v>
      </c>
    </row>
    <row r="37" spans="1:12">
      <c r="A37">
        <f t="shared" si="2"/>
        <v>25</v>
      </c>
      <c r="B37" s="2" t="s">
        <v>154</v>
      </c>
      <c r="C37" s="88" t="s">
        <v>142</v>
      </c>
      <c r="D37" s="16">
        <v>8312.7370476190463</v>
      </c>
      <c r="E37" s="42">
        <v>631768.01561904757</v>
      </c>
      <c r="F37" s="42">
        <v>149629.26685714282</v>
      </c>
      <c r="G37" s="42">
        <v>24938.211142857137</v>
      </c>
      <c r="H37" s="42">
        <v>91440.107523809507</v>
      </c>
      <c r="I37" s="42">
        <v>0</v>
      </c>
      <c r="J37" s="42">
        <v>0</v>
      </c>
      <c r="K37" s="9">
        <f t="shared" si="1"/>
        <v>897775.60114285699</v>
      </c>
      <c r="L37" s="9">
        <f t="shared" si="0"/>
        <v>168003.42771301229</v>
      </c>
    </row>
    <row r="38" spans="1:12">
      <c r="A38">
        <f t="shared" si="2"/>
        <v>26</v>
      </c>
      <c r="B38" s="2" t="s">
        <v>154</v>
      </c>
      <c r="C38" s="88" t="s">
        <v>147</v>
      </c>
      <c r="D38" s="16">
        <v>8645.199478260869</v>
      </c>
      <c r="E38" s="42">
        <v>544647.56713043479</v>
      </c>
      <c r="F38" s="42">
        <v>138323.1916521739</v>
      </c>
      <c r="G38" s="42">
        <v>95097.194260869554</v>
      </c>
      <c r="H38" s="42">
        <v>121032.79269565217</v>
      </c>
      <c r="I38" s="42">
        <v>0</v>
      </c>
      <c r="J38" s="42">
        <v>0</v>
      </c>
      <c r="K38" s="9">
        <f t="shared" si="1"/>
        <v>899100.7457391303</v>
      </c>
      <c r="L38" s="9">
        <f t="shared" si="0"/>
        <v>168251.40597629533</v>
      </c>
    </row>
    <row r="39" spans="1:12">
      <c r="A39">
        <f t="shared" si="2"/>
        <v>27</v>
      </c>
      <c r="B39" s="2" t="s">
        <v>154</v>
      </c>
      <c r="C39" s="88" t="s">
        <v>160</v>
      </c>
      <c r="D39" s="16">
        <v>875</v>
      </c>
      <c r="E39" s="42">
        <v>875</v>
      </c>
      <c r="F39" s="42">
        <v>0</v>
      </c>
      <c r="G39" s="42">
        <v>0</v>
      </c>
      <c r="H39" s="42">
        <v>0</v>
      </c>
      <c r="I39" s="42">
        <v>0</v>
      </c>
      <c r="J39" s="42">
        <v>0</v>
      </c>
      <c r="K39" s="9">
        <f t="shared" si="1"/>
        <v>875</v>
      </c>
      <c r="L39" s="9">
        <f t="shared" si="0"/>
        <v>163.74136149584908</v>
      </c>
    </row>
    <row r="40" spans="1:12">
      <c r="A40">
        <f t="shared" si="2"/>
        <v>28</v>
      </c>
      <c r="B40" s="2" t="s">
        <v>155</v>
      </c>
      <c r="C40" s="88" t="s">
        <v>142</v>
      </c>
      <c r="D40" s="16">
        <v>9616.1564999999991</v>
      </c>
      <c r="E40" s="42">
        <v>144242.34749999997</v>
      </c>
      <c r="F40" s="42">
        <v>19232.312999999998</v>
      </c>
      <c r="G40" s="42">
        <v>9616.1564999999991</v>
      </c>
      <c r="H40" s="42">
        <v>9616.1564999999991</v>
      </c>
      <c r="I40" s="42">
        <v>0</v>
      </c>
      <c r="J40" s="42">
        <v>0</v>
      </c>
      <c r="K40" s="9">
        <f t="shared" si="1"/>
        <v>182706.97349999999</v>
      </c>
      <c r="L40" s="9">
        <f t="shared" si="0"/>
        <v>34190.50125220116</v>
      </c>
    </row>
    <row r="41" spans="1:12">
      <c r="A41">
        <f t="shared" si="2"/>
        <v>29</v>
      </c>
      <c r="B41" s="2" t="s">
        <v>155</v>
      </c>
      <c r="C41" s="88" t="s">
        <v>147</v>
      </c>
      <c r="D41" s="16">
        <v>10243.274705882355</v>
      </c>
      <c r="E41" s="42">
        <v>430217.5376470589</v>
      </c>
      <c r="F41" s="42">
        <v>204865.49411764712</v>
      </c>
      <c r="G41" s="42">
        <v>40973.098823529421</v>
      </c>
      <c r="H41" s="42">
        <v>153649.12058823532</v>
      </c>
      <c r="I41" s="42">
        <v>0</v>
      </c>
      <c r="J41" s="42">
        <v>0</v>
      </c>
      <c r="K41" s="9">
        <f t="shared" si="1"/>
        <v>829705.25117647077</v>
      </c>
      <c r="L41" s="9">
        <f t="shared" si="0"/>
        <v>155265.21996330371</v>
      </c>
    </row>
    <row r="42" spans="1:12">
      <c r="A42">
        <f t="shared" si="2"/>
        <v>30</v>
      </c>
      <c r="B42" s="2" t="s">
        <v>155</v>
      </c>
      <c r="C42" s="88" t="s">
        <v>160</v>
      </c>
      <c r="D42" s="16">
        <v>48186.666666666664</v>
      </c>
      <c r="E42" s="42">
        <v>0</v>
      </c>
      <c r="F42" s="42">
        <v>0</v>
      </c>
      <c r="G42" s="42">
        <v>96373.333333333328</v>
      </c>
      <c r="H42" s="42">
        <v>192746.66666666666</v>
      </c>
      <c r="I42" s="42">
        <v>0</v>
      </c>
      <c r="J42" s="42">
        <v>0</v>
      </c>
      <c r="K42" s="9">
        <f t="shared" si="1"/>
        <v>289120</v>
      </c>
      <c r="L42" s="9">
        <f t="shared" si="0"/>
        <v>54103.888497919863</v>
      </c>
    </row>
    <row r="43" spans="1:12">
      <c r="A43">
        <f t="shared" si="2"/>
        <v>31</v>
      </c>
      <c r="B43" s="2" t="s">
        <v>156</v>
      </c>
      <c r="C43" s="88" t="s">
        <v>142</v>
      </c>
      <c r="D43" s="16">
        <v>8871.5127272727277</v>
      </c>
      <c r="E43" s="42">
        <v>115329.66545454547</v>
      </c>
      <c r="F43" s="42">
        <v>17743.025454545455</v>
      </c>
      <c r="G43" s="42">
        <v>0</v>
      </c>
      <c r="H43" s="42">
        <v>62100.589090909096</v>
      </c>
      <c r="I43" s="42">
        <v>0</v>
      </c>
      <c r="J43" s="42">
        <v>0</v>
      </c>
      <c r="K43" s="9">
        <f t="shared" si="1"/>
        <v>195173.28000000003</v>
      </c>
      <c r="L43" s="9">
        <f t="shared" si="0"/>
        <v>36523.358394069226</v>
      </c>
    </row>
    <row r="44" spans="1:12">
      <c r="A44">
        <f t="shared" si="2"/>
        <v>32</v>
      </c>
      <c r="B44" s="2" t="s">
        <v>156</v>
      </c>
      <c r="C44" s="88" t="s">
        <v>147</v>
      </c>
      <c r="D44" s="16">
        <v>12368.877468354429</v>
      </c>
      <c r="E44" s="42">
        <v>309221.93670886074</v>
      </c>
      <c r="F44" s="42">
        <v>123688.7746835443</v>
      </c>
      <c r="G44" s="42">
        <v>173164.284556962</v>
      </c>
      <c r="H44" s="42">
        <v>272115.30430379743</v>
      </c>
      <c r="I44" s="42">
        <v>0</v>
      </c>
      <c r="J44" s="42">
        <v>0</v>
      </c>
      <c r="K44" s="9">
        <f t="shared" si="1"/>
        <v>878190.30025316449</v>
      </c>
      <c r="L44" s="9">
        <f t="shared" si="0"/>
        <v>164338.37190388757</v>
      </c>
    </row>
    <row r="45" spans="1:12">
      <c r="A45">
        <f t="shared" si="2"/>
        <v>33</v>
      </c>
      <c r="B45" s="2" t="s">
        <v>156</v>
      </c>
      <c r="C45" s="88" t="s">
        <v>160</v>
      </c>
      <c r="D45" s="16">
        <v>18107.111111111109</v>
      </c>
      <c r="E45" s="42">
        <v>126749.77777777777</v>
      </c>
      <c r="F45" s="42">
        <v>36214.222222222219</v>
      </c>
      <c r="G45" s="42">
        <v>0</v>
      </c>
      <c r="H45" s="42">
        <v>72428.444444444438</v>
      </c>
      <c r="I45" s="42">
        <v>0</v>
      </c>
      <c r="J45" s="42">
        <v>0</v>
      </c>
      <c r="K45" s="9">
        <f t="shared" si="1"/>
        <v>235392.44444444444</v>
      </c>
      <c r="L45" s="9">
        <f t="shared" si="0"/>
        <v>44049.690673336394</v>
      </c>
    </row>
    <row r="46" spans="1:12">
      <c r="A46">
        <f t="shared" si="2"/>
        <v>34</v>
      </c>
      <c r="B46" s="2" t="s">
        <v>157</v>
      </c>
      <c r="C46" s="88" t="s">
        <v>142</v>
      </c>
      <c r="D46" s="16">
        <v>8871.443684210526</v>
      </c>
      <c r="E46" s="42">
        <v>0</v>
      </c>
      <c r="F46" s="42">
        <v>0</v>
      </c>
      <c r="G46" s="42">
        <v>0</v>
      </c>
      <c r="H46" s="42">
        <v>26614.331052631576</v>
      </c>
      <c r="I46" s="42">
        <v>0</v>
      </c>
      <c r="J46" s="42">
        <v>0</v>
      </c>
      <c r="K46" s="9">
        <f t="shared" si="1"/>
        <v>26614.331052631576</v>
      </c>
      <c r="L46" s="9">
        <f t="shared" si="0"/>
        <v>4980.4192021247409</v>
      </c>
    </row>
    <row r="47" spans="1:12">
      <c r="A47">
        <f t="shared" si="2"/>
        <v>35</v>
      </c>
      <c r="B47" s="2" t="s">
        <v>157</v>
      </c>
      <c r="C47" s="88" t="s">
        <v>147</v>
      </c>
      <c r="D47" s="16">
        <v>8871.443684210526</v>
      </c>
      <c r="E47" s="42">
        <v>62100.10578947368</v>
      </c>
      <c r="F47" s="42">
        <v>0</v>
      </c>
      <c r="G47" s="42">
        <v>8871.443684210526</v>
      </c>
      <c r="H47" s="42">
        <v>62100.10578947368</v>
      </c>
      <c r="I47" s="42">
        <v>0</v>
      </c>
      <c r="J47" s="42">
        <v>0</v>
      </c>
      <c r="K47" s="9">
        <f t="shared" si="1"/>
        <v>133071.65526315788</v>
      </c>
      <c r="L47" s="9">
        <f t="shared" si="0"/>
        <v>24902.096010623703</v>
      </c>
    </row>
    <row r="48" spans="1:12">
      <c r="A48">
        <f t="shared" si="2"/>
        <v>36</v>
      </c>
      <c r="B48" s="2" t="s">
        <v>157</v>
      </c>
      <c r="C48" s="88" t="s">
        <v>160</v>
      </c>
      <c r="D48" s="16">
        <v>34175.25</v>
      </c>
      <c r="E48" s="42">
        <v>34175.25</v>
      </c>
      <c r="F48" s="42">
        <v>0</v>
      </c>
      <c r="G48" s="42">
        <v>0</v>
      </c>
      <c r="H48" s="42">
        <v>0</v>
      </c>
      <c r="I48" s="42">
        <v>0</v>
      </c>
      <c r="J48" s="42">
        <v>0</v>
      </c>
      <c r="K48" s="9">
        <f t="shared" si="1"/>
        <v>34175.25</v>
      </c>
      <c r="L48" s="9">
        <f t="shared" si="0"/>
        <v>6395.316530812589</v>
      </c>
    </row>
    <row r="49" spans="1:12">
      <c r="A49">
        <f t="shared" si="2"/>
        <v>37</v>
      </c>
      <c r="B49" s="2" t="s">
        <v>158</v>
      </c>
      <c r="C49" s="88" t="s">
        <v>147</v>
      </c>
      <c r="D49" s="16">
        <v>9437.5976190476158</v>
      </c>
      <c r="E49" s="42">
        <v>113251.1714285714</v>
      </c>
      <c r="F49" s="42">
        <v>122688.769047619</v>
      </c>
      <c r="G49" s="42">
        <v>84938.378571428548</v>
      </c>
      <c r="H49" s="42">
        <v>169876.7571428571</v>
      </c>
      <c r="I49" s="42">
        <v>0</v>
      </c>
      <c r="J49" s="42">
        <v>0</v>
      </c>
      <c r="K49" s="9">
        <f t="shared" si="1"/>
        <v>490755.07619047607</v>
      </c>
      <c r="L49" s="9">
        <f t="shared" si="0"/>
        <v>91836.4620987745</v>
      </c>
    </row>
    <row r="50" spans="1:12">
      <c r="A50">
        <f t="shared" si="2"/>
        <v>38</v>
      </c>
      <c r="B50" s="2" t="s">
        <v>158</v>
      </c>
      <c r="C50" s="88" t="s">
        <v>160</v>
      </c>
      <c r="D50" s="16">
        <v>26172.352941176472</v>
      </c>
      <c r="E50" s="42">
        <v>130861.76470588236</v>
      </c>
      <c r="F50" s="42">
        <v>52344.705882352944</v>
      </c>
      <c r="G50" s="42">
        <v>104689.41176470589</v>
      </c>
      <c r="H50" s="42">
        <v>235551.17647058825</v>
      </c>
      <c r="I50" s="42">
        <v>26172.352941176472</v>
      </c>
      <c r="J50" s="42">
        <v>0</v>
      </c>
      <c r="K50" s="9">
        <f t="shared" si="1"/>
        <v>549619.4117647059</v>
      </c>
      <c r="L50" s="9">
        <f t="shared" si="0"/>
        <v>102851.92089931501</v>
      </c>
    </row>
    <row r="51" spans="1:12">
      <c r="A51">
        <f t="shared" si="2"/>
        <v>39</v>
      </c>
      <c r="B51" s="2" t="s">
        <v>162</v>
      </c>
      <c r="C51" s="88" t="s">
        <v>147</v>
      </c>
      <c r="D51" s="16">
        <v>142650</v>
      </c>
      <c r="E51" s="42">
        <v>142650</v>
      </c>
      <c r="F51" s="42">
        <v>0</v>
      </c>
      <c r="G51" s="42">
        <v>0</v>
      </c>
      <c r="H51" s="42">
        <v>0</v>
      </c>
      <c r="I51" s="42">
        <v>0</v>
      </c>
      <c r="J51" s="42">
        <v>0</v>
      </c>
      <c r="K51" s="9">
        <f t="shared" si="1"/>
        <v>142650</v>
      </c>
      <c r="L51" s="9">
        <f t="shared" si="0"/>
        <v>26694.520248437566</v>
      </c>
    </row>
    <row r="52" spans="1:12">
      <c r="A52">
        <f t="shared" si="2"/>
        <v>40</v>
      </c>
      <c r="B52" s="2" t="s">
        <v>162</v>
      </c>
      <c r="C52" s="88" t="s">
        <v>160</v>
      </c>
      <c r="D52" s="16">
        <v>66457.5625</v>
      </c>
      <c r="E52" s="42">
        <v>66457.5625</v>
      </c>
      <c r="F52" s="42">
        <v>66457.5625</v>
      </c>
      <c r="G52" s="42">
        <v>265830.25</v>
      </c>
      <c r="H52" s="42">
        <v>996863.4375</v>
      </c>
      <c r="I52" s="42">
        <v>0</v>
      </c>
      <c r="J52" s="42">
        <v>0</v>
      </c>
      <c r="K52" s="9">
        <f t="shared" si="1"/>
        <v>1395608.8125</v>
      </c>
      <c r="L52" s="9">
        <f t="shared" si="0"/>
        <v>261164.4423706916</v>
      </c>
    </row>
    <row r="53" spans="1:12">
      <c r="A53">
        <f t="shared" si="2"/>
        <v>41</v>
      </c>
      <c r="B53" s="2" t="s">
        <v>159</v>
      </c>
      <c r="C53" s="88" t="s">
        <v>147</v>
      </c>
      <c r="D53" s="16">
        <v>4900.8141666666661</v>
      </c>
      <c r="E53" s="42">
        <v>0</v>
      </c>
      <c r="F53" s="42">
        <v>0</v>
      </c>
      <c r="G53" s="42">
        <v>19603.256666666664</v>
      </c>
      <c r="H53" s="42">
        <v>53908.955833333326</v>
      </c>
      <c r="I53" s="42">
        <v>0</v>
      </c>
      <c r="J53" s="42">
        <v>0</v>
      </c>
      <c r="K53" s="9">
        <f t="shared" si="1"/>
        <v>73512.212499999994</v>
      </c>
      <c r="L53" s="9">
        <f t="shared" si="0"/>
        <v>13756.559727225342</v>
      </c>
    </row>
    <row r="54" spans="1:12">
      <c r="A54">
        <f t="shared" si="2"/>
        <v>42</v>
      </c>
      <c r="B54" s="2" t="s">
        <v>159</v>
      </c>
      <c r="C54" s="88" t="s">
        <v>160</v>
      </c>
      <c r="D54" s="16">
        <v>23375.034</v>
      </c>
      <c r="E54" s="42">
        <v>23375.034</v>
      </c>
      <c r="F54" s="42">
        <v>23375.034</v>
      </c>
      <c r="G54" s="42">
        <v>93500.135999999999</v>
      </c>
      <c r="H54" s="42">
        <v>397375.57799999998</v>
      </c>
      <c r="I54" s="42">
        <v>46750.067999999999</v>
      </c>
      <c r="J54" s="42">
        <v>0</v>
      </c>
      <c r="K54" s="9">
        <f t="shared" si="1"/>
        <v>584375.85</v>
      </c>
      <c r="L54" s="9">
        <f t="shared" si="0"/>
        <v>109355.99691919322</v>
      </c>
    </row>
    <row r="55" spans="1:12">
      <c r="A55">
        <f t="shared" si="2"/>
        <v>43</v>
      </c>
      <c r="B55" s="2" t="s">
        <v>161</v>
      </c>
      <c r="C55" s="88" t="s">
        <v>147</v>
      </c>
      <c r="D55" s="16">
        <v>160539.37</v>
      </c>
      <c r="E55" s="42">
        <v>0</v>
      </c>
      <c r="F55" s="42">
        <v>0</v>
      </c>
      <c r="G55" s="42">
        <v>0</v>
      </c>
      <c r="H55" s="42">
        <v>481618.11</v>
      </c>
      <c r="I55" s="42">
        <v>160539.37</v>
      </c>
      <c r="J55" s="42">
        <v>0</v>
      </c>
      <c r="K55" s="9">
        <f t="shared" si="1"/>
        <v>642157.48</v>
      </c>
      <c r="L55" s="9">
        <f t="shared" si="0"/>
        <v>120168.8457942211</v>
      </c>
    </row>
    <row r="56" spans="1:12">
      <c r="A56">
        <f t="shared" si="2"/>
        <v>44</v>
      </c>
      <c r="B56" s="2" t="s">
        <v>161</v>
      </c>
      <c r="C56" s="88" t="s">
        <v>160</v>
      </c>
      <c r="D56" s="16">
        <v>99637.069166666668</v>
      </c>
      <c r="E56" s="42">
        <v>99637.069166666668</v>
      </c>
      <c r="F56" s="42">
        <v>0</v>
      </c>
      <c r="G56" s="42">
        <v>0</v>
      </c>
      <c r="H56" s="42">
        <v>1096007.7608333332</v>
      </c>
      <c r="I56" s="42">
        <v>199274.13833333334</v>
      </c>
      <c r="J56" s="42">
        <v>0</v>
      </c>
      <c r="K56" s="9">
        <f t="shared" si="1"/>
        <v>1394918.9683333333</v>
      </c>
      <c r="L56" s="9">
        <f t="shared" si="0"/>
        <v>261035.34977289732</v>
      </c>
    </row>
    <row r="57" spans="1:12">
      <c r="A57">
        <f t="shared" si="2"/>
        <v>45</v>
      </c>
      <c r="B57" s="2" t="s">
        <v>163</v>
      </c>
      <c r="C57" s="88" t="s">
        <v>160</v>
      </c>
      <c r="D57" s="16">
        <v>255550</v>
      </c>
      <c r="E57" s="42">
        <v>0</v>
      </c>
      <c r="F57" s="42">
        <v>0</v>
      </c>
      <c r="G57" s="42">
        <v>0</v>
      </c>
      <c r="H57" s="42">
        <v>2044400</v>
      </c>
      <c r="I57" s="42">
        <v>0</v>
      </c>
      <c r="J57" s="42">
        <v>0</v>
      </c>
      <c r="K57" s="9">
        <f t="shared" si="1"/>
        <v>2044400</v>
      </c>
      <c r="L57" s="9">
        <f t="shared" si="0"/>
        <v>382574.67364813009</v>
      </c>
    </row>
    <row r="58" spans="1:12" ht="13.5" thickBot="1">
      <c r="A58">
        <f t="shared" si="2"/>
        <v>46</v>
      </c>
      <c r="B58" s="2" t="s">
        <v>164</v>
      </c>
      <c r="C58" s="88" t="s">
        <v>160</v>
      </c>
      <c r="D58" s="16">
        <v>205000</v>
      </c>
      <c r="E58" s="42">
        <v>0</v>
      </c>
      <c r="F58" s="42">
        <v>0</v>
      </c>
      <c r="G58" s="42">
        <v>0</v>
      </c>
      <c r="H58" s="42">
        <v>205000</v>
      </c>
      <c r="I58" s="42">
        <v>615000</v>
      </c>
      <c r="J58" s="42">
        <v>0</v>
      </c>
      <c r="K58" s="9">
        <f t="shared" si="1"/>
        <v>820000</v>
      </c>
      <c r="L58" s="9">
        <f t="shared" si="0"/>
        <v>153449.0473446814</v>
      </c>
    </row>
    <row r="59" spans="1:12">
      <c r="A59">
        <f t="shared" si="2"/>
        <v>47</v>
      </c>
      <c r="B59" t="s">
        <v>2</v>
      </c>
      <c r="E59" s="43">
        <f t="shared" ref="E59:J59" si="3">SUM(E12:E58)</f>
        <v>1633084997.2030554</v>
      </c>
      <c r="F59" s="43">
        <f t="shared" si="3"/>
        <v>3962862.9044630998</v>
      </c>
      <c r="G59" s="43">
        <f t="shared" si="3"/>
        <v>1300290.9648177002</v>
      </c>
      <c r="H59" s="43">
        <f t="shared" si="3"/>
        <v>7581518.5696352655</v>
      </c>
      <c r="I59" s="43">
        <f t="shared" si="3"/>
        <v>1055910.7985337691</v>
      </c>
      <c r="J59" s="43">
        <f t="shared" si="3"/>
        <v>313540.62999999995</v>
      </c>
      <c r="K59" s="15">
        <f>SUM(E59:J59)</f>
        <v>1647299121.0705051</v>
      </c>
      <c r="L59" s="15">
        <f>SUM(L13:L58)</f>
        <v>308264001.00000018</v>
      </c>
    </row>
    <row r="60" spans="1:12">
      <c r="E60" s="44"/>
      <c r="F60" s="44"/>
      <c r="G60" s="44"/>
      <c r="H60" s="44"/>
      <c r="I60" s="44"/>
      <c r="J60" s="44"/>
    </row>
    <row r="61" spans="1:12">
      <c r="A61">
        <f>A59+1</f>
        <v>48</v>
      </c>
      <c r="B61" t="s">
        <v>11</v>
      </c>
      <c r="E61" s="42">
        <f t="shared" ref="E61:J61" si="4">E59*$K$61</f>
        <v>305604069.57768363</v>
      </c>
      <c r="F61" s="42">
        <f t="shared" si="4"/>
        <v>741582.36274078034</v>
      </c>
      <c r="G61" s="42">
        <f t="shared" si="4"/>
        <v>243327.32905143019</v>
      </c>
      <c r="H61" s="42">
        <f t="shared" si="4"/>
        <v>1418752.1974835892</v>
      </c>
      <c r="I61" s="42">
        <f t="shared" si="4"/>
        <v>197595.73916581547</v>
      </c>
      <c r="J61" s="42">
        <f t="shared" si="4"/>
        <v>58673.79387481857</v>
      </c>
      <c r="K61">
        <f>L61/K59</f>
        <v>0.18713298456668465</v>
      </c>
      <c r="L61" s="9">
        <v>308264001</v>
      </c>
    </row>
    <row r="64" spans="1:12">
      <c r="B64" t="s">
        <v>4</v>
      </c>
    </row>
    <row r="65" spans="2:3">
      <c r="B65" t="s">
        <v>122</v>
      </c>
    </row>
    <row r="66" spans="2:3">
      <c r="B66" t="s">
        <v>123</v>
      </c>
    </row>
    <row r="67" spans="2:3">
      <c r="B67" s="25" t="s">
        <v>133</v>
      </c>
    </row>
    <row r="68" spans="2:3">
      <c r="B68" s="25" t="s">
        <v>37</v>
      </c>
      <c r="C68" s="25"/>
    </row>
    <row r="69" spans="2:3">
      <c r="B69" t="s">
        <v>129</v>
      </c>
      <c r="C69" s="25"/>
    </row>
    <row r="70" spans="2:3">
      <c r="B70" t="s">
        <v>130</v>
      </c>
    </row>
    <row r="71" spans="2:3">
      <c r="B71" t="s">
        <v>131</v>
      </c>
    </row>
    <row r="72" spans="2:3">
      <c r="B72" t="s">
        <v>132</v>
      </c>
    </row>
  </sheetData>
  <phoneticPr fontId="6" type="noConversion"/>
  <pageMargins left="0.86" right="0.25" top="1.0341666666666667" bottom="0.33" header="0.28000000000000003" footer="0.16"/>
  <pageSetup scale="71" orientation="portrait" r:id="rId1"/>
  <headerFooter scaleWithDoc="0">
    <oddHeader>&amp;RQuestar Gas CompanyDocket No. 13-057-05QGC Exhibit 4.3Page 5 of 7</oddHeader>
  </headerFooter>
</worksheet>
</file>

<file path=xl/worksheets/sheet6.xml><?xml version="1.0" encoding="utf-8"?>
<worksheet xmlns="http://schemas.openxmlformats.org/spreadsheetml/2006/main" xmlns:r="http://schemas.openxmlformats.org/officeDocument/2006/relationships">
  <sheetPr codeName="Sheet10" enableFormatConditionsCalculation="0">
    <tabColor indexed="26"/>
    <pageSetUpPr fitToPage="1"/>
  </sheetPr>
  <dimension ref="A1:L69"/>
  <sheetViews>
    <sheetView workbookViewId="0">
      <selection activeCell="D10" sqref="D10"/>
    </sheetView>
  </sheetViews>
  <sheetFormatPr defaultRowHeight="12.75"/>
  <cols>
    <col min="1" max="1" width="3.7109375" customWidth="1"/>
    <col min="2" max="2" width="13" customWidth="1"/>
    <col min="3" max="3" width="8.42578125" bestFit="1" customWidth="1"/>
    <col min="4" max="4" width="11.28515625" bestFit="1" customWidth="1"/>
    <col min="5" max="5" width="11.140625" bestFit="1" customWidth="1"/>
    <col min="6" max="6" width="12" customWidth="1"/>
    <col min="7" max="7" width="12.28515625" customWidth="1"/>
    <col min="8" max="8" width="11.140625" bestFit="1" customWidth="1"/>
    <col min="9" max="10" width="9.140625" customWidth="1"/>
    <col min="11" max="11" width="16.42578125" customWidth="1"/>
    <col min="12" max="12" width="16.7109375" customWidth="1"/>
  </cols>
  <sheetData>
    <row r="1" spans="1:12" ht="18">
      <c r="G1" s="41" t="s">
        <v>45</v>
      </c>
    </row>
    <row r="2" spans="1:12" ht="18">
      <c r="G2" s="41" t="s">
        <v>55</v>
      </c>
    </row>
    <row r="8" spans="1:12">
      <c r="B8" s="6" t="s">
        <v>20</v>
      </c>
      <c r="C8" s="6" t="s">
        <v>21</v>
      </c>
      <c r="D8" s="6" t="s">
        <v>22</v>
      </c>
      <c r="E8" s="6" t="s">
        <v>23</v>
      </c>
      <c r="F8" s="6" t="s">
        <v>24</v>
      </c>
      <c r="G8" s="6" t="s">
        <v>25</v>
      </c>
      <c r="H8" s="30" t="s">
        <v>26</v>
      </c>
      <c r="I8" s="30" t="s">
        <v>27</v>
      </c>
      <c r="J8" s="30" t="s">
        <v>28</v>
      </c>
      <c r="K8" s="30" t="s">
        <v>30</v>
      </c>
      <c r="L8" s="30" t="s">
        <v>31</v>
      </c>
    </row>
    <row r="9" spans="1:12">
      <c r="B9" s="8"/>
      <c r="D9" s="30" t="s">
        <v>50</v>
      </c>
    </row>
    <row r="10" spans="1:12">
      <c r="B10" s="8"/>
      <c r="D10" s="30" t="s">
        <v>51</v>
      </c>
      <c r="K10" s="30" t="s">
        <v>56</v>
      </c>
      <c r="L10" s="30" t="s">
        <v>58</v>
      </c>
    </row>
    <row r="11" spans="1:12">
      <c r="B11" s="1" t="s">
        <v>39</v>
      </c>
      <c r="C11" s="1" t="s">
        <v>5</v>
      </c>
      <c r="D11" s="7" t="s">
        <v>52</v>
      </c>
      <c r="E11" s="4" t="s">
        <v>3</v>
      </c>
      <c r="F11" s="4" t="s">
        <v>18</v>
      </c>
      <c r="G11" s="4" t="s">
        <v>15</v>
      </c>
      <c r="H11" s="4" t="s">
        <v>19</v>
      </c>
      <c r="I11" s="4" t="s">
        <v>36</v>
      </c>
      <c r="J11" s="4" t="s">
        <v>35</v>
      </c>
      <c r="K11" s="4" t="s">
        <v>57</v>
      </c>
      <c r="L11" s="4" t="s">
        <v>57</v>
      </c>
    </row>
    <row r="12" spans="1:12">
      <c r="C12" s="3"/>
      <c r="E12" s="3"/>
      <c r="F12" s="3"/>
      <c r="G12" s="3"/>
      <c r="H12" s="3"/>
      <c r="I12" s="3"/>
      <c r="J12" s="3"/>
      <c r="K12" s="9"/>
      <c r="L12" s="9"/>
    </row>
    <row r="13" spans="1:12">
      <c r="A13">
        <v>1</v>
      </c>
      <c r="B13" s="2" t="s">
        <v>141</v>
      </c>
      <c r="C13" s="88" t="s">
        <v>142</v>
      </c>
      <c r="D13" s="29">
        <v>371</v>
      </c>
      <c r="E13" s="42">
        <v>285315695</v>
      </c>
      <c r="F13" s="42">
        <v>2226</v>
      </c>
      <c r="G13" s="42">
        <v>371</v>
      </c>
      <c r="H13" s="42">
        <v>371</v>
      </c>
      <c r="I13" s="42">
        <v>0</v>
      </c>
      <c r="J13" s="42">
        <v>0</v>
      </c>
      <c r="K13" s="9">
        <f>SUM(E13:J13)</f>
        <v>285318663</v>
      </c>
      <c r="L13" s="9">
        <f t="shared" ref="L13:L55" si="0">K13*$K$58</f>
        <v>188977646.17955014</v>
      </c>
    </row>
    <row r="14" spans="1:12">
      <c r="A14">
        <f>A13+1</f>
        <v>2</v>
      </c>
      <c r="B14" s="2" t="s">
        <v>141</v>
      </c>
      <c r="C14" s="88" t="s">
        <v>160</v>
      </c>
      <c r="D14" s="29">
        <v>371</v>
      </c>
      <c r="E14" s="42">
        <v>1484</v>
      </c>
      <c r="F14" s="42">
        <v>0</v>
      </c>
      <c r="G14" s="42">
        <v>0</v>
      </c>
      <c r="H14" s="42">
        <v>371</v>
      </c>
      <c r="I14" s="42">
        <v>0</v>
      </c>
      <c r="J14" s="42">
        <v>0</v>
      </c>
      <c r="K14" s="9">
        <f t="shared" ref="K14:K55" si="1">SUM(E14:J14)</f>
        <v>1855</v>
      </c>
      <c r="L14" s="9">
        <f t="shared" si="0"/>
        <v>1228.6386385564465</v>
      </c>
    </row>
    <row r="15" spans="1:12">
      <c r="A15">
        <f t="shared" ref="A15:A56" si="2">A14+1</f>
        <v>3</v>
      </c>
      <c r="B15" s="2" t="s">
        <v>143</v>
      </c>
      <c r="C15" s="88" t="s">
        <v>142</v>
      </c>
      <c r="D15" s="29">
        <v>421.52999999999901</v>
      </c>
      <c r="E15" s="42">
        <v>37804918.049999908</v>
      </c>
      <c r="F15" s="42">
        <v>1686.119999999996</v>
      </c>
      <c r="G15" s="42">
        <v>0</v>
      </c>
      <c r="H15" s="42">
        <v>0</v>
      </c>
      <c r="I15" s="42">
        <v>0</v>
      </c>
      <c r="J15" s="42">
        <v>0</v>
      </c>
      <c r="K15" s="9">
        <f t="shared" si="1"/>
        <v>37806604.169999905</v>
      </c>
      <c r="L15" s="9">
        <f t="shared" si="0"/>
        <v>25040784.191844288</v>
      </c>
    </row>
    <row r="16" spans="1:12">
      <c r="A16">
        <f t="shared" si="2"/>
        <v>4</v>
      </c>
      <c r="B16" s="2" t="s">
        <v>144</v>
      </c>
      <c r="C16" s="88" t="s">
        <v>142</v>
      </c>
      <c r="D16" s="29">
        <v>1155</v>
      </c>
      <c r="E16" s="42">
        <v>6980820</v>
      </c>
      <c r="F16" s="42">
        <v>5775</v>
      </c>
      <c r="G16" s="42">
        <v>0</v>
      </c>
      <c r="H16" s="42">
        <v>0</v>
      </c>
      <c r="I16" s="42">
        <v>0</v>
      </c>
      <c r="J16" s="42">
        <v>0</v>
      </c>
      <c r="K16" s="9">
        <f t="shared" si="1"/>
        <v>6986595</v>
      </c>
      <c r="L16" s="9">
        <f t="shared" si="0"/>
        <v>4627493.5681645693</v>
      </c>
    </row>
    <row r="17" spans="1:12">
      <c r="A17">
        <f t="shared" si="2"/>
        <v>5</v>
      </c>
      <c r="B17" s="2" t="s">
        <v>145</v>
      </c>
      <c r="C17" s="88" t="s">
        <v>142</v>
      </c>
      <c r="D17" s="29">
        <v>857</v>
      </c>
      <c r="E17" s="42">
        <v>14533863</v>
      </c>
      <c r="F17" s="42">
        <v>35994</v>
      </c>
      <c r="G17" s="42">
        <v>0</v>
      </c>
      <c r="H17" s="42">
        <v>0</v>
      </c>
      <c r="I17" s="42">
        <v>0</v>
      </c>
      <c r="J17" s="42">
        <v>0</v>
      </c>
      <c r="K17" s="9">
        <f t="shared" si="1"/>
        <v>14569857</v>
      </c>
      <c r="L17" s="9">
        <f t="shared" si="0"/>
        <v>9650182.8940388728</v>
      </c>
    </row>
    <row r="18" spans="1:12">
      <c r="A18">
        <f t="shared" si="2"/>
        <v>6</v>
      </c>
      <c r="B18" s="2" t="s">
        <v>146</v>
      </c>
      <c r="C18" s="88" t="s">
        <v>142</v>
      </c>
      <c r="D18" s="29">
        <v>1864.5499999999956</v>
      </c>
      <c r="E18" s="42">
        <v>5642128.2999999868</v>
      </c>
      <c r="F18" s="42">
        <v>78311.099999999817</v>
      </c>
      <c r="G18" s="42">
        <v>1864.5499999999956</v>
      </c>
      <c r="H18" s="42">
        <v>0</v>
      </c>
      <c r="I18" s="42">
        <v>0</v>
      </c>
      <c r="J18" s="42">
        <v>0</v>
      </c>
      <c r="K18" s="9">
        <f t="shared" si="1"/>
        <v>5722303.9499999862</v>
      </c>
      <c r="L18" s="9">
        <f t="shared" si="0"/>
        <v>3790104.4391019722</v>
      </c>
    </row>
    <row r="19" spans="1:12">
      <c r="A19">
        <f t="shared" si="2"/>
        <v>7</v>
      </c>
      <c r="B19" s="2" t="s">
        <v>146</v>
      </c>
      <c r="C19" s="88" t="s">
        <v>147</v>
      </c>
      <c r="D19" s="29">
        <v>1864.5499999999956</v>
      </c>
      <c r="E19" s="42">
        <v>24239.149999999943</v>
      </c>
      <c r="F19" s="42">
        <v>0</v>
      </c>
      <c r="G19" s="42">
        <v>0</v>
      </c>
      <c r="H19" s="42">
        <v>0</v>
      </c>
      <c r="I19" s="42">
        <v>0</v>
      </c>
      <c r="J19" s="42">
        <v>0</v>
      </c>
      <c r="K19" s="9">
        <f t="shared" si="1"/>
        <v>24239.149999999943</v>
      </c>
      <c r="L19" s="9">
        <f t="shared" si="0"/>
        <v>16054.531674267071</v>
      </c>
    </row>
    <row r="20" spans="1:12">
      <c r="A20">
        <f t="shared" si="2"/>
        <v>8</v>
      </c>
      <c r="B20" s="2" t="s">
        <v>148</v>
      </c>
      <c r="C20" s="88" t="s">
        <v>142</v>
      </c>
      <c r="D20" s="29">
        <v>2286.2800000000188</v>
      </c>
      <c r="E20" s="42">
        <v>8843331.0400000736</v>
      </c>
      <c r="F20" s="42">
        <v>205765.2000000017</v>
      </c>
      <c r="G20" s="42">
        <v>9145.1200000000754</v>
      </c>
      <c r="H20" s="42">
        <v>6858.8400000000565</v>
      </c>
      <c r="I20" s="42">
        <v>0</v>
      </c>
      <c r="J20" s="42">
        <v>0</v>
      </c>
      <c r="K20" s="9">
        <f t="shared" si="1"/>
        <v>9065100.2000000738</v>
      </c>
      <c r="L20" s="9">
        <f t="shared" si="0"/>
        <v>6004168.3925098982</v>
      </c>
    </row>
    <row r="21" spans="1:12">
      <c r="A21">
        <f t="shared" si="2"/>
        <v>9</v>
      </c>
      <c r="B21" s="2" t="s">
        <v>148</v>
      </c>
      <c r="C21" s="88" t="s">
        <v>147</v>
      </c>
      <c r="D21" s="29">
        <v>12890</v>
      </c>
      <c r="E21" s="42">
        <v>180460</v>
      </c>
      <c r="F21" s="42">
        <v>38670</v>
      </c>
      <c r="G21" s="42">
        <v>0</v>
      </c>
      <c r="H21" s="42">
        <v>25780</v>
      </c>
      <c r="I21" s="42">
        <v>0</v>
      </c>
      <c r="J21" s="42">
        <v>0</v>
      </c>
      <c r="K21" s="9">
        <f t="shared" si="1"/>
        <v>244910</v>
      </c>
      <c r="L21" s="9">
        <f t="shared" si="0"/>
        <v>162213.4172338864</v>
      </c>
    </row>
    <row r="22" spans="1:12">
      <c r="A22">
        <f t="shared" si="2"/>
        <v>10</v>
      </c>
      <c r="B22" s="2" t="s">
        <v>149</v>
      </c>
      <c r="C22" s="88" t="s">
        <v>142</v>
      </c>
      <c r="D22" s="29">
        <v>3011.25</v>
      </c>
      <c r="E22" s="42">
        <v>6347715</v>
      </c>
      <c r="F22" s="42">
        <v>334248.75</v>
      </c>
      <c r="G22" s="42">
        <v>9033.75</v>
      </c>
      <c r="H22" s="42">
        <v>15056.25</v>
      </c>
      <c r="I22" s="42">
        <v>0</v>
      </c>
      <c r="J22" s="42">
        <v>0</v>
      </c>
      <c r="K22" s="9">
        <f t="shared" si="1"/>
        <v>6706053.75</v>
      </c>
      <c r="L22" s="9">
        <f t="shared" si="0"/>
        <v>4441680.1884023463</v>
      </c>
    </row>
    <row r="23" spans="1:12">
      <c r="A23">
        <f t="shared" si="2"/>
        <v>11</v>
      </c>
      <c r="B23" s="2" t="s">
        <v>149</v>
      </c>
      <c r="C23" s="88" t="s">
        <v>147</v>
      </c>
      <c r="D23" s="29">
        <v>13311.14</v>
      </c>
      <c r="E23" s="42">
        <v>252911.65999999997</v>
      </c>
      <c r="F23" s="42">
        <v>0</v>
      </c>
      <c r="G23" s="42">
        <v>26622.28</v>
      </c>
      <c r="H23" s="42">
        <v>26622.28</v>
      </c>
      <c r="I23" s="42">
        <v>0</v>
      </c>
      <c r="J23" s="42">
        <v>0</v>
      </c>
      <c r="K23" s="9">
        <f t="shared" si="1"/>
        <v>306156.21999999997</v>
      </c>
      <c r="L23" s="9">
        <f t="shared" si="0"/>
        <v>202779.17052635463</v>
      </c>
    </row>
    <row r="24" spans="1:12">
      <c r="A24">
        <f t="shared" si="2"/>
        <v>12</v>
      </c>
      <c r="B24" s="2" t="s">
        <v>149</v>
      </c>
      <c r="C24" s="88" t="s">
        <v>160</v>
      </c>
      <c r="D24" s="29">
        <v>25000</v>
      </c>
      <c r="E24" s="42">
        <v>25000</v>
      </c>
      <c r="F24" s="42">
        <v>0</v>
      </c>
      <c r="G24" s="42">
        <v>25000</v>
      </c>
      <c r="H24" s="42">
        <v>0</v>
      </c>
      <c r="I24" s="42">
        <v>0</v>
      </c>
      <c r="J24" s="42">
        <v>0</v>
      </c>
      <c r="K24" s="9">
        <f t="shared" si="1"/>
        <v>50000</v>
      </c>
      <c r="L24" s="9">
        <f t="shared" si="0"/>
        <v>33116.944435483732</v>
      </c>
    </row>
    <row r="25" spans="1:12">
      <c r="A25">
        <f t="shared" si="2"/>
        <v>13</v>
      </c>
      <c r="B25" s="2" t="s">
        <v>150</v>
      </c>
      <c r="C25" s="88" t="s">
        <v>142</v>
      </c>
      <c r="D25" s="29">
        <v>3403.1300000000042</v>
      </c>
      <c r="E25" s="42">
        <v>4754172.6100000059</v>
      </c>
      <c r="F25" s="42">
        <v>360731.78000000044</v>
      </c>
      <c r="G25" s="42">
        <v>17015.65000000002</v>
      </c>
      <c r="H25" s="42">
        <v>37434.430000000044</v>
      </c>
      <c r="I25" s="42">
        <v>0</v>
      </c>
      <c r="J25" s="42">
        <v>0</v>
      </c>
      <c r="K25" s="9">
        <f t="shared" si="1"/>
        <v>5169354.4700000063</v>
      </c>
      <c r="L25" s="9">
        <f t="shared" si="0"/>
        <v>3423864.4950061929</v>
      </c>
    </row>
    <row r="26" spans="1:12">
      <c r="A26">
        <f t="shared" si="2"/>
        <v>14</v>
      </c>
      <c r="B26" s="2" t="s">
        <v>150</v>
      </c>
      <c r="C26" s="88" t="s">
        <v>147</v>
      </c>
      <c r="D26" s="29">
        <v>13484.25</v>
      </c>
      <c r="E26" s="42">
        <v>458464.5</v>
      </c>
      <c r="F26" s="42">
        <v>26968.5</v>
      </c>
      <c r="G26" s="42">
        <v>26968.5</v>
      </c>
      <c r="H26" s="42">
        <v>13484.25</v>
      </c>
      <c r="I26" s="42">
        <v>0</v>
      </c>
      <c r="J26" s="42">
        <v>0</v>
      </c>
      <c r="K26" s="9">
        <f t="shared" si="1"/>
        <v>525885.75</v>
      </c>
      <c r="L26" s="9">
        <f t="shared" si="0"/>
        <v>348314.58324325376</v>
      </c>
    </row>
    <row r="27" spans="1:12">
      <c r="A27">
        <f t="shared" si="2"/>
        <v>15</v>
      </c>
      <c r="B27" s="2" t="s">
        <v>151</v>
      </c>
      <c r="C27" s="88" t="s">
        <v>142</v>
      </c>
      <c r="D27" s="29">
        <v>4382.9499999999989</v>
      </c>
      <c r="E27" s="42">
        <v>2314197.5999999996</v>
      </c>
      <c r="F27" s="42">
        <v>258594.04999999993</v>
      </c>
      <c r="G27" s="42">
        <v>13148.849999999997</v>
      </c>
      <c r="H27" s="42">
        <v>87658.999999999971</v>
      </c>
      <c r="I27" s="42">
        <v>0</v>
      </c>
      <c r="J27" s="42">
        <v>0</v>
      </c>
      <c r="K27" s="9">
        <f t="shared" si="1"/>
        <v>2673599.4999999995</v>
      </c>
      <c r="L27" s="9">
        <f t="shared" si="0"/>
        <v>1770828.9216847413</v>
      </c>
    </row>
    <row r="28" spans="1:12">
      <c r="A28">
        <f t="shared" si="2"/>
        <v>16</v>
      </c>
      <c r="B28" s="2" t="s">
        <v>151</v>
      </c>
      <c r="C28" s="88" t="s">
        <v>147</v>
      </c>
      <c r="D28" s="29">
        <v>15027.900000000014</v>
      </c>
      <c r="E28" s="42">
        <v>991841.40000000095</v>
      </c>
      <c r="F28" s="42">
        <v>180334.80000000016</v>
      </c>
      <c r="G28" s="42">
        <v>75139.500000000073</v>
      </c>
      <c r="H28" s="42">
        <v>255474.30000000025</v>
      </c>
      <c r="I28" s="42">
        <v>0</v>
      </c>
      <c r="J28" s="42">
        <v>0</v>
      </c>
      <c r="K28" s="9">
        <f t="shared" si="1"/>
        <v>1502790.0000000014</v>
      </c>
      <c r="L28" s="9">
        <f t="shared" si="0"/>
        <v>995356.25856401282</v>
      </c>
    </row>
    <row r="29" spans="1:12">
      <c r="A29">
        <f t="shared" si="2"/>
        <v>17</v>
      </c>
      <c r="B29" s="2" t="s">
        <v>152</v>
      </c>
      <c r="C29" s="88" t="s">
        <v>142</v>
      </c>
      <c r="D29" s="29">
        <v>4974.9100000000053</v>
      </c>
      <c r="E29" s="42">
        <v>1989964.0000000021</v>
      </c>
      <c r="F29" s="42">
        <v>313419.33000000031</v>
      </c>
      <c r="G29" s="42">
        <v>34824.370000000039</v>
      </c>
      <c r="H29" s="42">
        <v>139297.48000000016</v>
      </c>
      <c r="I29" s="42">
        <v>0</v>
      </c>
      <c r="J29" s="42">
        <v>0</v>
      </c>
      <c r="K29" s="9">
        <f t="shared" si="1"/>
        <v>2477505.1800000025</v>
      </c>
      <c r="L29" s="9">
        <f t="shared" si="0"/>
        <v>1640948.027693664</v>
      </c>
    </row>
    <row r="30" spans="1:12">
      <c r="A30">
        <f t="shared" si="2"/>
        <v>18</v>
      </c>
      <c r="B30" s="2" t="s">
        <v>152</v>
      </c>
      <c r="C30" s="88" t="s">
        <v>147</v>
      </c>
      <c r="D30" s="29">
        <v>16519.71999999999</v>
      </c>
      <c r="E30" s="42">
        <v>825985.99999999953</v>
      </c>
      <c r="F30" s="42">
        <v>165197.1999999999</v>
      </c>
      <c r="G30" s="42">
        <v>49559.159999999974</v>
      </c>
      <c r="H30" s="42">
        <v>82598.599999999948</v>
      </c>
      <c r="I30" s="42">
        <v>16519.71999999999</v>
      </c>
      <c r="J30" s="42">
        <v>0</v>
      </c>
      <c r="K30" s="9">
        <f t="shared" si="1"/>
        <v>1139860.6799999992</v>
      </c>
      <c r="L30" s="9">
        <f t="shared" si="0"/>
        <v>754974.05607505352</v>
      </c>
    </row>
    <row r="31" spans="1:12">
      <c r="A31">
        <f t="shared" si="2"/>
        <v>19</v>
      </c>
      <c r="B31" s="2" t="s">
        <v>152</v>
      </c>
      <c r="C31" s="88" t="s">
        <v>160</v>
      </c>
      <c r="D31" s="29">
        <v>25000</v>
      </c>
      <c r="E31" s="42">
        <v>75000</v>
      </c>
      <c r="F31" s="42">
        <v>25000</v>
      </c>
      <c r="G31" s="42">
        <v>0</v>
      </c>
      <c r="H31" s="42">
        <v>50000</v>
      </c>
      <c r="I31" s="42">
        <v>0</v>
      </c>
      <c r="J31" s="42">
        <v>0</v>
      </c>
      <c r="K31" s="9">
        <f t="shared" si="1"/>
        <v>150000</v>
      </c>
      <c r="L31" s="9">
        <f t="shared" si="0"/>
        <v>99350.833306451197</v>
      </c>
    </row>
    <row r="32" spans="1:12">
      <c r="A32">
        <f t="shared" si="2"/>
        <v>20</v>
      </c>
      <c r="B32" s="2" t="s">
        <v>153</v>
      </c>
      <c r="C32" s="88" t="s">
        <v>142</v>
      </c>
      <c r="D32" s="29">
        <v>6484.1900000000014</v>
      </c>
      <c r="E32" s="42">
        <v>213978.27000000005</v>
      </c>
      <c r="F32" s="42">
        <v>32420.950000000008</v>
      </c>
      <c r="G32" s="42">
        <v>0</v>
      </c>
      <c r="H32" s="42">
        <v>38905.140000000007</v>
      </c>
      <c r="I32" s="42">
        <v>0</v>
      </c>
      <c r="J32" s="42">
        <v>0</v>
      </c>
      <c r="K32" s="9">
        <f t="shared" si="1"/>
        <v>285304.36000000004</v>
      </c>
      <c r="L32" s="9">
        <f t="shared" si="0"/>
        <v>188968.17274642497</v>
      </c>
    </row>
    <row r="33" spans="1:12">
      <c r="A33">
        <f t="shared" si="2"/>
        <v>21</v>
      </c>
      <c r="B33" s="2" t="s">
        <v>153</v>
      </c>
      <c r="C33" s="88" t="s">
        <v>147</v>
      </c>
      <c r="D33" s="29">
        <v>17494.839999999989</v>
      </c>
      <c r="E33" s="42">
        <v>559834.87999999966</v>
      </c>
      <c r="F33" s="42">
        <v>192443.23999999987</v>
      </c>
      <c r="G33" s="42">
        <v>87474.199999999953</v>
      </c>
      <c r="H33" s="42">
        <v>104969.03999999994</v>
      </c>
      <c r="I33" s="42">
        <v>0</v>
      </c>
      <c r="J33" s="42">
        <v>0</v>
      </c>
      <c r="K33" s="9">
        <f t="shared" si="1"/>
        <v>944721.3599999994</v>
      </c>
      <c r="L33" s="9">
        <f t="shared" si="0"/>
        <v>625725.69572269206</v>
      </c>
    </row>
    <row r="34" spans="1:12">
      <c r="A34">
        <f t="shared" si="2"/>
        <v>22</v>
      </c>
      <c r="B34" s="2" t="s">
        <v>153</v>
      </c>
      <c r="C34" s="88" t="s">
        <v>160</v>
      </c>
      <c r="D34" s="29">
        <v>25000</v>
      </c>
      <c r="E34" s="42">
        <v>25000</v>
      </c>
      <c r="F34" s="42">
        <v>0</v>
      </c>
      <c r="G34" s="42">
        <v>25000</v>
      </c>
      <c r="H34" s="42">
        <v>25000</v>
      </c>
      <c r="I34" s="42">
        <v>0</v>
      </c>
      <c r="J34" s="42">
        <v>0</v>
      </c>
      <c r="K34" s="9">
        <f t="shared" si="1"/>
        <v>75000</v>
      </c>
      <c r="L34" s="9">
        <f t="shared" si="0"/>
        <v>49675.416653225599</v>
      </c>
    </row>
    <row r="35" spans="1:12">
      <c r="A35">
        <f t="shared" si="2"/>
        <v>23</v>
      </c>
      <c r="B35" s="2" t="s">
        <v>154</v>
      </c>
      <c r="C35" s="88" t="s">
        <v>142</v>
      </c>
      <c r="D35" s="29">
        <v>6163.1099999999897</v>
      </c>
      <c r="E35" s="42">
        <v>468396.35999999923</v>
      </c>
      <c r="F35" s="42">
        <v>110935.97999999981</v>
      </c>
      <c r="G35" s="42">
        <v>18489.329999999969</v>
      </c>
      <c r="H35" s="42">
        <v>67794.20999999989</v>
      </c>
      <c r="I35" s="42">
        <v>0</v>
      </c>
      <c r="J35" s="42">
        <v>0</v>
      </c>
      <c r="K35" s="9">
        <f t="shared" si="1"/>
        <v>665615.87999999884</v>
      </c>
      <c r="L35" s="9">
        <f t="shared" si="0"/>
        <v>440863.28226671135</v>
      </c>
    </row>
    <row r="36" spans="1:12">
      <c r="A36">
        <f t="shared" si="2"/>
        <v>24</v>
      </c>
      <c r="B36" s="2" t="s">
        <v>154</v>
      </c>
      <c r="C36" s="88" t="s">
        <v>147</v>
      </c>
      <c r="D36" s="29">
        <v>16423.159999999967</v>
      </c>
      <c r="E36" s="42">
        <v>1034659.079999998</v>
      </c>
      <c r="F36" s="42">
        <v>262770.55999999947</v>
      </c>
      <c r="G36" s="42">
        <v>180654.75999999963</v>
      </c>
      <c r="H36" s="42">
        <v>229924.23999999953</v>
      </c>
      <c r="I36" s="42">
        <v>0</v>
      </c>
      <c r="J36" s="42">
        <v>0</v>
      </c>
      <c r="K36" s="9">
        <f t="shared" si="1"/>
        <v>1708008.6399999964</v>
      </c>
      <c r="L36" s="9">
        <f t="shared" si="0"/>
        <v>1131280.5445241204</v>
      </c>
    </row>
    <row r="37" spans="1:12">
      <c r="A37">
        <f t="shared" si="2"/>
        <v>25</v>
      </c>
      <c r="B37" s="2" t="s">
        <v>154</v>
      </c>
      <c r="C37" s="88" t="s">
        <v>160</v>
      </c>
      <c r="D37" s="29">
        <v>25000</v>
      </c>
      <c r="E37" s="42">
        <v>25000</v>
      </c>
      <c r="F37" s="42">
        <v>0</v>
      </c>
      <c r="G37" s="42">
        <v>0</v>
      </c>
      <c r="H37" s="42">
        <v>0</v>
      </c>
      <c r="I37" s="42">
        <v>0</v>
      </c>
      <c r="J37" s="42">
        <v>0</v>
      </c>
      <c r="K37" s="9">
        <f t="shared" si="1"/>
        <v>25000</v>
      </c>
      <c r="L37" s="9">
        <f t="shared" si="0"/>
        <v>16558.472217741866</v>
      </c>
    </row>
    <row r="38" spans="1:12">
      <c r="A38">
        <f t="shared" si="2"/>
        <v>26</v>
      </c>
      <c r="B38" s="2" t="s">
        <v>155</v>
      </c>
      <c r="C38" s="88" t="s">
        <v>142</v>
      </c>
      <c r="D38" s="29">
        <v>10467.149999999998</v>
      </c>
      <c r="E38" s="42">
        <v>157007.24999999997</v>
      </c>
      <c r="F38" s="42">
        <v>20934.299999999996</v>
      </c>
      <c r="G38" s="42">
        <v>10467.149999999998</v>
      </c>
      <c r="H38" s="42">
        <v>10467.149999999998</v>
      </c>
      <c r="I38" s="42">
        <v>0</v>
      </c>
      <c r="J38" s="42">
        <v>0</v>
      </c>
      <c r="K38" s="9">
        <f t="shared" si="1"/>
        <v>198875.84999999995</v>
      </c>
      <c r="L38" s="9">
        <f t="shared" si="0"/>
        <v>131723.2094801919</v>
      </c>
    </row>
    <row r="39" spans="1:12">
      <c r="A39">
        <f t="shared" si="2"/>
        <v>27</v>
      </c>
      <c r="B39" s="2" t="s">
        <v>155</v>
      </c>
      <c r="C39" s="88" t="s">
        <v>147</v>
      </c>
      <c r="D39" s="29">
        <v>18423.889999999974</v>
      </c>
      <c r="E39" s="42">
        <v>773803.37999999896</v>
      </c>
      <c r="F39" s="42">
        <v>368477.79999999946</v>
      </c>
      <c r="G39" s="42">
        <v>73695.559999999896</v>
      </c>
      <c r="H39" s="42">
        <v>276358.34999999963</v>
      </c>
      <c r="I39" s="42">
        <v>0</v>
      </c>
      <c r="J39" s="42">
        <v>0</v>
      </c>
      <c r="K39" s="9">
        <f t="shared" si="1"/>
        <v>1492335.0899999978</v>
      </c>
      <c r="L39" s="9">
        <f t="shared" si="0"/>
        <v>988431.56509305071</v>
      </c>
    </row>
    <row r="40" spans="1:12">
      <c r="A40">
        <f t="shared" si="2"/>
        <v>28</v>
      </c>
      <c r="B40" s="2" t="s">
        <v>155</v>
      </c>
      <c r="C40" s="88" t="s">
        <v>160</v>
      </c>
      <c r="D40" s="29">
        <v>25000</v>
      </c>
      <c r="E40" s="42">
        <v>0</v>
      </c>
      <c r="F40" s="42">
        <v>0</v>
      </c>
      <c r="G40" s="42">
        <v>50000</v>
      </c>
      <c r="H40" s="42">
        <v>100000</v>
      </c>
      <c r="I40" s="42">
        <v>0</v>
      </c>
      <c r="J40" s="42">
        <v>0</v>
      </c>
      <c r="K40" s="9">
        <f t="shared" si="1"/>
        <v>150000</v>
      </c>
      <c r="L40" s="9">
        <f t="shared" si="0"/>
        <v>99350.833306451197</v>
      </c>
    </row>
    <row r="41" spans="1:12">
      <c r="A41">
        <f t="shared" si="2"/>
        <v>29</v>
      </c>
      <c r="B41" s="2" t="s">
        <v>156</v>
      </c>
      <c r="C41" s="88" t="s">
        <v>142</v>
      </c>
      <c r="D41" s="29">
        <v>11405.209999999994</v>
      </c>
      <c r="E41" s="42">
        <v>148267.72999999992</v>
      </c>
      <c r="F41" s="42">
        <v>22810.419999999987</v>
      </c>
      <c r="G41" s="42">
        <v>0</v>
      </c>
      <c r="H41" s="42">
        <v>79836.469999999958</v>
      </c>
      <c r="I41" s="42">
        <v>0</v>
      </c>
      <c r="J41" s="42">
        <v>0</v>
      </c>
      <c r="K41" s="9">
        <f t="shared" si="1"/>
        <v>250914.61999999988</v>
      </c>
      <c r="L41" s="9">
        <f t="shared" si="0"/>
        <v>166190.51057181021</v>
      </c>
    </row>
    <row r="42" spans="1:12">
      <c r="A42">
        <f t="shared" si="2"/>
        <v>30</v>
      </c>
      <c r="B42" s="2" t="s">
        <v>156</v>
      </c>
      <c r="C42" s="88" t="s">
        <v>147</v>
      </c>
      <c r="D42" s="29">
        <v>21992.629999999957</v>
      </c>
      <c r="E42" s="42">
        <v>549815.74999999895</v>
      </c>
      <c r="F42" s="42">
        <v>219926.29999999958</v>
      </c>
      <c r="G42" s="42">
        <v>307896.81999999942</v>
      </c>
      <c r="H42" s="42">
        <v>483837.85999999905</v>
      </c>
      <c r="I42" s="42">
        <v>0</v>
      </c>
      <c r="J42" s="42">
        <v>0</v>
      </c>
      <c r="K42" s="9">
        <f t="shared" si="1"/>
        <v>1561476.7299999972</v>
      </c>
      <c r="L42" s="9">
        <f t="shared" si="0"/>
        <v>1034226.7620942148</v>
      </c>
    </row>
    <row r="43" spans="1:12">
      <c r="A43">
        <f t="shared" si="2"/>
        <v>31</v>
      </c>
      <c r="B43" s="2" t="s">
        <v>156</v>
      </c>
      <c r="C43" s="88" t="s">
        <v>160</v>
      </c>
      <c r="D43" s="29">
        <v>30000</v>
      </c>
      <c r="E43" s="42">
        <v>210000</v>
      </c>
      <c r="F43" s="42">
        <v>60000</v>
      </c>
      <c r="G43" s="42">
        <v>0</v>
      </c>
      <c r="H43" s="42">
        <v>120000</v>
      </c>
      <c r="I43" s="42">
        <v>0</v>
      </c>
      <c r="J43" s="42">
        <v>0</v>
      </c>
      <c r="K43" s="9">
        <f t="shared" si="1"/>
        <v>390000</v>
      </c>
      <c r="L43" s="9">
        <f t="shared" si="0"/>
        <v>258312.16659677311</v>
      </c>
    </row>
    <row r="44" spans="1:12">
      <c r="A44">
        <f t="shared" si="2"/>
        <v>32</v>
      </c>
      <c r="B44" s="2" t="s">
        <v>157</v>
      </c>
      <c r="C44" s="88" t="s">
        <v>147</v>
      </c>
      <c r="D44" s="29">
        <v>26157.439999999999</v>
      </c>
      <c r="E44" s="42">
        <v>183102.07999999999</v>
      </c>
      <c r="F44" s="42">
        <v>0</v>
      </c>
      <c r="G44" s="42">
        <v>26157.439999999999</v>
      </c>
      <c r="H44" s="42">
        <v>183102.07999999999</v>
      </c>
      <c r="I44" s="42">
        <v>0</v>
      </c>
      <c r="J44" s="42">
        <v>0</v>
      </c>
      <c r="K44" s="9">
        <f t="shared" si="1"/>
        <v>392361.6</v>
      </c>
      <c r="L44" s="9">
        <f t="shared" si="0"/>
        <v>259876.34611634986</v>
      </c>
    </row>
    <row r="45" spans="1:12">
      <c r="A45">
        <f t="shared" si="2"/>
        <v>33</v>
      </c>
      <c r="B45" s="2" t="s">
        <v>157</v>
      </c>
      <c r="C45" s="88" t="s">
        <v>160</v>
      </c>
      <c r="D45" s="29">
        <v>50000</v>
      </c>
      <c r="E45" s="42">
        <v>50000</v>
      </c>
      <c r="F45" s="42">
        <v>0</v>
      </c>
      <c r="G45" s="42">
        <v>0</v>
      </c>
      <c r="H45" s="42">
        <v>0</v>
      </c>
      <c r="I45" s="42">
        <v>0</v>
      </c>
      <c r="J45" s="42">
        <v>0</v>
      </c>
      <c r="K45" s="9">
        <f t="shared" si="1"/>
        <v>50000</v>
      </c>
      <c r="L45" s="9">
        <f t="shared" si="0"/>
        <v>33116.944435483732</v>
      </c>
    </row>
    <row r="46" spans="1:12">
      <c r="A46">
        <f t="shared" si="2"/>
        <v>34</v>
      </c>
      <c r="B46" s="2" t="s">
        <v>158</v>
      </c>
      <c r="C46" s="88" t="s">
        <v>147</v>
      </c>
      <c r="D46" s="29">
        <v>27753.729999999985</v>
      </c>
      <c r="E46" s="42">
        <v>333044.75999999983</v>
      </c>
      <c r="F46" s="42">
        <v>360798.48999999982</v>
      </c>
      <c r="G46" s="42">
        <v>249783.56999999986</v>
      </c>
      <c r="H46" s="42">
        <v>499567.13999999972</v>
      </c>
      <c r="I46" s="42">
        <v>0</v>
      </c>
      <c r="J46" s="42">
        <v>0</v>
      </c>
      <c r="K46" s="9">
        <f t="shared" si="1"/>
        <v>1443193.9599999993</v>
      </c>
      <c r="L46" s="9">
        <f t="shared" si="0"/>
        <v>955883.48365891411</v>
      </c>
    </row>
    <row r="47" spans="1:12">
      <c r="A47">
        <f t="shared" si="2"/>
        <v>35</v>
      </c>
      <c r="B47" s="2" t="s">
        <v>158</v>
      </c>
      <c r="C47" s="88" t="s">
        <v>160</v>
      </c>
      <c r="D47" s="29">
        <v>75000</v>
      </c>
      <c r="E47" s="42">
        <v>375000</v>
      </c>
      <c r="F47" s="42">
        <v>150000</v>
      </c>
      <c r="G47" s="42">
        <v>300000</v>
      </c>
      <c r="H47" s="42">
        <v>675000</v>
      </c>
      <c r="I47" s="42">
        <v>75000</v>
      </c>
      <c r="J47" s="42">
        <v>0</v>
      </c>
      <c r="K47" s="9">
        <f t="shared" si="1"/>
        <v>1575000</v>
      </c>
      <c r="L47" s="9">
        <f t="shared" si="0"/>
        <v>1043183.7497177375</v>
      </c>
    </row>
    <row r="48" spans="1:12">
      <c r="A48">
        <f t="shared" si="2"/>
        <v>36</v>
      </c>
      <c r="B48" s="2" t="s">
        <v>162</v>
      </c>
      <c r="C48" s="88" t="s">
        <v>147</v>
      </c>
      <c r="D48" s="29">
        <v>34652</v>
      </c>
      <c r="E48" s="42">
        <v>34652</v>
      </c>
      <c r="F48" s="42">
        <v>0</v>
      </c>
      <c r="G48" s="42">
        <v>0</v>
      </c>
      <c r="H48" s="42">
        <v>0</v>
      </c>
      <c r="I48" s="42">
        <v>0</v>
      </c>
      <c r="J48" s="42">
        <v>0</v>
      </c>
      <c r="K48" s="9">
        <f t="shared" si="1"/>
        <v>34652</v>
      </c>
      <c r="L48" s="9">
        <f t="shared" si="0"/>
        <v>22951.367171567646</v>
      </c>
    </row>
    <row r="49" spans="1:12">
      <c r="A49">
        <f t="shared" si="2"/>
        <v>37</v>
      </c>
      <c r="B49" s="2" t="s">
        <v>162</v>
      </c>
      <c r="C49" s="88" t="s">
        <v>160</v>
      </c>
      <c r="D49" s="29">
        <v>100000</v>
      </c>
      <c r="E49" s="42">
        <v>100000</v>
      </c>
      <c r="F49" s="42">
        <v>100000</v>
      </c>
      <c r="G49" s="42">
        <v>400000</v>
      </c>
      <c r="H49" s="42">
        <v>1500000</v>
      </c>
      <c r="I49" s="42">
        <v>0</v>
      </c>
      <c r="J49" s="42">
        <v>0</v>
      </c>
      <c r="K49" s="9">
        <f t="shared" si="1"/>
        <v>2100000</v>
      </c>
      <c r="L49" s="9">
        <f t="shared" si="0"/>
        <v>1390911.6662903167</v>
      </c>
    </row>
    <row r="50" spans="1:12">
      <c r="A50">
        <f t="shared" si="2"/>
        <v>38</v>
      </c>
      <c r="B50" s="2" t="s">
        <v>159</v>
      </c>
      <c r="C50" s="88" t="s">
        <v>147</v>
      </c>
      <c r="D50" s="29">
        <v>41233.890000000007</v>
      </c>
      <c r="E50" s="42">
        <v>0</v>
      </c>
      <c r="F50" s="42">
        <v>0</v>
      </c>
      <c r="G50" s="42">
        <v>164935.56000000003</v>
      </c>
      <c r="H50" s="42">
        <v>453572.7900000001</v>
      </c>
      <c r="I50" s="42">
        <v>0</v>
      </c>
      <c r="J50" s="42">
        <v>0</v>
      </c>
      <c r="K50" s="9">
        <f t="shared" si="1"/>
        <v>618508.35000000009</v>
      </c>
      <c r="L50" s="9">
        <f t="shared" si="0"/>
        <v>409662.13319665455</v>
      </c>
    </row>
    <row r="51" spans="1:12">
      <c r="A51">
        <f t="shared" si="2"/>
        <v>39</v>
      </c>
      <c r="B51" s="2" t="s">
        <v>159</v>
      </c>
      <c r="C51" s="88" t="s">
        <v>160</v>
      </c>
      <c r="D51" s="29">
        <v>150000</v>
      </c>
      <c r="E51" s="42">
        <v>150000</v>
      </c>
      <c r="F51" s="42">
        <v>150000</v>
      </c>
      <c r="G51" s="42">
        <v>600000</v>
      </c>
      <c r="H51" s="42">
        <v>2550000</v>
      </c>
      <c r="I51" s="42">
        <v>300000</v>
      </c>
      <c r="J51" s="42">
        <v>0</v>
      </c>
      <c r="K51" s="9">
        <f t="shared" si="1"/>
        <v>3750000</v>
      </c>
      <c r="L51" s="9">
        <f t="shared" si="0"/>
        <v>2483770.8326612799</v>
      </c>
    </row>
    <row r="52" spans="1:12">
      <c r="A52">
        <f t="shared" si="2"/>
        <v>40</v>
      </c>
      <c r="B52" s="2" t="s">
        <v>161</v>
      </c>
      <c r="C52" s="88" t="s">
        <v>147</v>
      </c>
      <c r="D52" s="29">
        <v>59451</v>
      </c>
      <c r="E52" s="42">
        <v>0</v>
      </c>
      <c r="F52" s="42">
        <v>0</v>
      </c>
      <c r="G52" s="42">
        <v>0</v>
      </c>
      <c r="H52" s="42">
        <v>178353</v>
      </c>
      <c r="I52" s="42">
        <v>59451</v>
      </c>
      <c r="J52" s="42">
        <v>0</v>
      </c>
      <c r="K52" s="9">
        <f t="shared" si="1"/>
        <v>237804</v>
      </c>
      <c r="L52" s="9">
        <f t="shared" si="0"/>
        <v>157506.83709071547</v>
      </c>
    </row>
    <row r="53" spans="1:12">
      <c r="A53">
        <f t="shared" si="2"/>
        <v>41</v>
      </c>
      <c r="B53" s="2" t="s">
        <v>161</v>
      </c>
      <c r="C53" s="88" t="s">
        <v>160</v>
      </c>
      <c r="D53" s="29">
        <v>175000</v>
      </c>
      <c r="E53" s="42">
        <v>175000</v>
      </c>
      <c r="F53" s="42">
        <v>0</v>
      </c>
      <c r="G53" s="42">
        <v>0</v>
      </c>
      <c r="H53" s="42">
        <v>1925000</v>
      </c>
      <c r="I53" s="42">
        <v>350000</v>
      </c>
      <c r="J53" s="42">
        <v>0</v>
      </c>
      <c r="K53" s="9">
        <f t="shared" si="1"/>
        <v>2450000</v>
      </c>
      <c r="L53" s="9">
        <f t="shared" si="0"/>
        <v>1622730.2773387027</v>
      </c>
    </row>
    <row r="54" spans="1:12">
      <c r="A54">
        <f t="shared" si="2"/>
        <v>42</v>
      </c>
      <c r="B54" s="2" t="s">
        <v>163</v>
      </c>
      <c r="C54" s="88" t="s">
        <v>160</v>
      </c>
      <c r="D54" s="29">
        <v>200000</v>
      </c>
      <c r="E54" s="42">
        <v>0</v>
      </c>
      <c r="F54" s="42">
        <v>0</v>
      </c>
      <c r="G54" s="42">
        <v>0</v>
      </c>
      <c r="H54" s="42">
        <v>1600000</v>
      </c>
      <c r="I54" s="42">
        <v>0</v>
      </c>
      <c r="J54" s="42">
        <v>0</v>
      </c>
      <c r="K54" s="9">
        <f t="shared" si="1"/>
        <v>1600000</v>
      </c>
      <c r="L54" s="9">
        <f t="shared" si="0"/>
        <v>1059742.2219354794</v>
      </c>
    </row>
    <row r="55" spans="1:12" ht="13.5" thickBot="1">
      <c r="A55">
        <f t="shared" si="2"/>
        <v>43</v>
      </c>
      <c r="B55" s="2" t="s">
        <v>164</v>
      </c>
      <c r="C55" s="88" t="s">
        <v>160</v>
      </c>
      <c r="D55" s="29">
        <v>500000</v>
      </c>
      <c r="E55" s="42">
        <v>0</v>
      </c>
      <c r="F55" s="42">
        <v>0</v>
      </c>
      <c r="G55" s="42">
        <v>0</v>
      </c>
      <c r="H55" s="42">
        <v>500000</v>
      </c>
      <c r="I55" s="42">
        <v>1500000</v>
      </c>
      <c r="J55" s="42">
        <v>0</v>
      </c>
      <c r="K55" s="9">
        <f t="shared" si="1"/>
        <v>2000000</v>
      </c>
      <c r="L55" s="9">
        <f t="shared" si="0"/>
        <v>1324677.7774193492</v>
      </c>
    </row>
    <row r="56" spans="1:12">
      <c r="A56">
        <f t="shared" si="2"/>
        <v>44</v>
      </c>
      <c r="B56" t="s">
        <v>2</v>
      </c>
      <c r="E56" s="43">
        <f t="shared" ref="E56:J56" si="3">SUM(E13:E55)</f>
        <v>382928752.84999996</v>
      </c>
      <c r="F56" s="43">
        <f t="shared" si="3"/>
        <v>4084439.8700000006</v>
      </c>
      <c r="G56" s="43">
        <f t="shared" si="3"/>
        <v>2783247.1199999987</v>
      </c>
      <c r="H56" s="43">
        <f t="shared" si="3"/>
        <v>12342694.899999999</v>
      </c>
      <c r="I56" s="43">
        <f t="shared" si="3"/>
        <v>2300970.7199999997</v>
      </c>
      <c r="J56" s="43">
        <f t="shared" si="3"/>
        <v>0</v>
      </c>
      <c r="K56" s="15">
        <f>SUM(E56:J56)</f>
        <v>404440105.45999998</v>
      </c>
      <c r="L56" s="15">
        <f>SUM(L13:L55)</f>
        <v>267876410</v>
      </c>
    </row>
    <row r="57" spans="1:12">
      <c r="E57" s="44"/>
      <c r="F57" s="44"/>
      <c r="G57" s="44"/>
      <c r="H57" s="44"/>
      <c r="I57" s="44"/>
      <c r="J57" s="44"/>
    </row>
    <row r="58" spans="1:12">
      <c r="A58">
        <f>A56+1</f>
        <v>45</v>
      </c>
      <c r="B58" t="s">
        <v>11</v>
      </c>
      <c r="E58" s="42">
        <f>E56*$K$58</f>
        <v>253628604.61765063</v>
      </c>
      <c r="F58" s="42">
        <f t="shared" ref="F58:I58" si="4">F56*$K$58</f>
        <v>2705283.3644972881</v>
      </c>
      <c r="G58" s="42">
        <f t="shared" si="4"/>
        <v>1843452.8044652015</v>
      </c>
      <c r="H58" s="42">
        <f t="shared" si="4"/>
        <v>8175046.8237485671</v>
      </c>
      <c r="I58" s="42">
        <f t="shared" si="4"/>
        <v>1524022.3896382996</v>
      </c>
      <c r="J58" s="42">
        <f>J56*$K$58</f>
        <v>0</v>
      </c>
      <c r="K58">
        <f>L58/K56</f>
        <v>0.66233888870967461</v>
      </c>
      <c r="L58" s="9">
        <v>267876410</v>
      </c>
    </row>
    <row r="61" spans="1:12">
      <c r="B61" t="s">
        <v>4</v>
      </c>
    </row>
    <row r="62" spans="1:12">
      <c r="B62" t="s">
        <v>122</v>
      </c>
    </row>
    <row r="63" spans="1:12">
      <c r="B63" t="s">
        <v>123</v>
      </c>
    </row>
    <row r="64" spans="1:12">
      <c r="B64" s="25" t="s">
        <v>133</v>
      </c>
    </row>
    <row r="65" spans="2:2">
      <c r="B65" s="25" t="s">
        <v>134</v>
      </c>
    </row>
    <row r="66" spans="2:2">
      <c r="B66" s="25" t="s">
        <v>135</v>
      </c>
    </row>
    <row r="67" spans="2:2">
      <c r="B67" s="25" t="s">
        <v>136</v>
      </c>
    </row>
    <row r="68" spans="2:2">
      <c r="B68" s="25" t="s">
        <v>137</v>
      </c>
    </row>
    <row r="69" spans="2:2">
      <c r="B69" s="25" t="s">
        <v>138</v>
      </c>
    </row>
  </sheetData>
  <phoneticPr fontId="6" type="noConversion"/>
  <pageMargins left="0.78" right="0.25" top="0.89249999999999996" bottom="0.3" header="0.17" footer="0.16"/>
  <pageSetup scale="72" orientation="portrait" r:id="rId1"/>
  <headerFooter scaleWithDoc="0">
    <oddHeader>&amp;RQuestar Gas CompanyDocket No. 13-057-05QGC Exhibit 4.3Page 6 of 7</oddHeader>
  </headerFooter>
</worksheet>
</file>

<file path=xl/worksheets/sheet7.xml><?xml version="1.0" encoding="utf-8"?>
<worksheet xmlns="http://schemas.openxmlformats.org/spreadsheetml/2006/main" xmlns:r="http://schemas.openxmlformats.org/officeDocument/2006/relationships">
  <sheetPr codeName="Sheet4" enableFormatConditionsCalculation="0">
    <tabColor indexed="26"/>
    <pageSetUpPr fitToPage="1"/>
  </sheetPr>
  <dimension ref="A1:I20"/>
  <sheetViews>
    <sheetView tabSelected="1" workbookViewId="0">
      <selection activeCell="D10" sqref="D10"/>
    </sheetView>
  </sheetViews>
  <sheetFormatPr defaultRowHeight="12.75"/>
  <cols>
    <col min="1" max="1" width="4.140625" customWidth="1"/>
    <col min="2" max="2" width="20.42578125" bestFit="1" customWidth="1"/>
    <col min="3" max="3" width="13.5703125" customWidth="1"/>
    <col min="4" max="4" width="12.140625" bestFit="1" customWidth="1"/>
    <col min="5" max="5" width="11.85546875" customWidth="1"/>
    <col min="6" max="7" width="10.28515625" bestFit="1" customWidth="1"/>
    <col min="8" max="8" width="9.7109375" customWidth="1"/>
    <col min="9" max="9" width="13.140625" customWidth="1"/>
  </cols>
  <sheetData>
    <row r="1" spans="1:9" ht="16.5">
      <c r="E1" s="40" t="s">
        <v>16</v>
      </c>
    </row>
    <row r="8" spans="1:9">
      <c r="B8" s="6" t="s">
        <v>20</v>
      </c>
      <c r="C8" s="6" t="s">
        <v>21</v>
      </c>
      <c r="D8" s="6" t="s">
        <v>22</v>
      </c>
      <c r="E8" s="6" t="s">
        <v>23</v>
      </c>
      <c r="F8" s="6" t="s">
        <v>24</v>
      </c>
      <c r="G8" s="6" t="s">
        <v>25</v>
      </c>
      <c r="H8" s="6" t="s">
        <v>26</v>
      </c>
      <c r="I8" s="6" t="s">
        <v>27</v>
      </c>
    </row>
    <row r="9" spans="1:9" ht="13.5" thickBot="1">
      <c r="B9" s="37" t="s">
        <v>6</v>
      </c>
      <c r="C9" s="39" t="s">
        <v>3</v>
      </c>
      <c r="D9" s="39" t="s">
        <v>18</v>
      </c>
      <c r="E9" s="39" t="s">
        <v>15</v>
      </c>
      <c r="F9" s="39" t="s">
        <v>19</v>
      </c>
      <c r="G9" s="39" t="s">
        <v>36</v>
      </c>
      <c r="H9" s="39" t="s">
        <v>35</v>
      </c>
      <c r="I9" s="39" t="s">
        <v>8</v>
      </c>
    </row>
    <row r="11" spans="1:9">
      <c r="A11" s="6">
        <v>1</v>
      </c>
      <c r="B11" s="35" t="s">
        <v>61</v>
      </c>
      <c r="C11" s="17">
        <v>499198077.54305565</v>
      </c>
      <c r="D11" s="17">
        <v>828112.70743232965</v>
      </c>
      <c r="E11" s="17">
        <v>165254.94159214999</v>
      </c>
      <c r="F11" s="17">
        <v>410895.02744203206</v>
      </c>
      <c r="G11" s="17">
        <v>4878.7651858575709</v>
      </c>
      <c r="H11" s="17">
        <v>88345.672309097747</v>
      </c>
      <c r="I11" s="17">
        <f>SUM(C11:H11)</f>
        <v>500695564.65701711</v>
      </c>
    </row>
    <row r="12" spans="1:9">
      <c r="A12" s="6">
        <f>A11+1</f>
        <v>2</v>
      </c>
      <c r="B12" s="35" t="s">
        <v>60</v>
      </c>
      <c r="C12" s="17">
        <v>305604069.57768369</v>
      </c>
      <c r="D12" s="17">
        <v>741582.36274078046</v>
      </c>
      <c r="E12" s="17">
        <v>243327.32905143025</v>
      </c>
      <c r="F12" s="17">
        <v>1418752.1974835894</v>
      </c>
      <c r="G12" s="17">
        <v>197595.73916581552</v>
      </c>
      <c r="H12" s="17">
        <v>58673.793874818584</v>
      </c>
      <c r="I12" s="17">
        <f t="shared" ref="I12:I13" si="0">SUM(C12:H12)</f>
        <v>308264001.00000012</v>
      </c>
    </row>
    <row r="13" spans="1:9">
      <c r="A13" s="26">
        <f t="shared" ref="A13:A14" si="1">A12+1</f>
        <v>3</v>
      </c>
      <c r="B13" s="35" t="s">
        <v>59</v>
      </c>
      <c r="C13" s="17">
        <v>253628604.61765066</v>
      </c>
      <c r="D13" s="17">
        <v>2705283.3644972886</v>
      </c>
      <c r="E13" s="17">
        <v>1843452.8044652017</v>
      </c>
      <c r="F13" s="17">
        <v>8175046.8237485681</v>
      </c>
      <c r="G13" s="17">
        <v>1524022.3896382998</v>
      </c>
      <c r="H13" s="17">
        <v>0</v>
      </c>
      <c r="I13" s="17">
        <f t="shared" si="0"/>
        <v>267876410</v>
      </c>
    </row>
    <row r="14" spans="1:9">
      <c r="A14" s="26">
        <f t="shared" si="1"/>
        <v>4</v>
      </c>
      <c r="B14" s="35" t="s">
        <v>8</v>
      </c>
      <c r="C14" s="9">
        <f>SUM(C11:C13)</f>
        <v>1058430751.73839</v>
      </c>
      <c r="D14" s="9">
        <f t="shared" ref="D14:I14" si="2">SUM(D11:D13)</f>
        <v>4274978.4346703989</v>
      </c>
      <c r="E14" s="9">
        <f t="shared" si="2"/>
        <v>2252035.0751087819</v>
      </c>
      <c r="F14" s="9">
        <f t="shared" si="2"/>
        <v>10004694.048674189</v>
      </c>
      <c r="G14" s="9">
        <f t="shared" si="2"/>
        <v>1726496.893989973</v>
      </c>
      <c r="H14" s="9">
        <f t="shared" si="2"/>
        <v>147019.46618391632</v>
      </c>
      <c r="I14" s="9">
        <f t="shared" si="2"/>
        <v>1076835975.6570172</v>
      </c>
    </row>
    <row r="15" spans="1:9">
      <c r="B15" s="36"/>
    </row>
    <row r="16" spans="1:9">
      <c r="B16" s="36"/>
    </row>
    <row r="17" spans="1:9">
      <c r="A17" s="26">
        <f>A14+1</f>
        <v>5</v>
      </c>
      <c r="B17" s="35" t="s">
        <v>61</v>
      </c>
      <c r="C17" s="38">
        <f>C11/$I11</f>
        <v>0.9970091863805759</v>
      </c>
      <c r="D17" s="38">
        <f t="shared" ref="D17:H17" si="3">D11/$I11</f>
        <v>1.6539245918816906E-3</v>
      </c>
      <c r="E17" s="38">
        <f t="shared" si="3"/>
        <v>3.3005073992487178E-4</v>
      </c>
      <c r="F17" s="38">
        <f t="shared" si="3"/>
        <v>8.2064842680102518E-4</v>
      </c>
      <c r="G17" s="38">
        <f t="shared" si="3"/>
        <v>9.7439752421206039E-6</v>
      </c>
      <c r="H17" s="38">
        <f t="shared" si="3"/>
        <v>1.7644588557443218E-4</v>
      </c>
      <c r="I17" s="38">
        <f>SUM(C17:H17)</f>
        <v>1.0000000000000002</v>
      </c>
    </row>
    <row r="18" spans="1:9">
      <c r="A18" s="26">
        <f>A17+1</f>
        <v>6</v>
      </c>
      <c r="B18" s="35" t="s">
        <v>60</v>
      </c>
      <c r="C18" s="38">
        <f t="shared" ref="C18:H18" si="4">C12/$I12</f>
        <v>0.99137125511351409</v>
      </c>
      <c r="D18" s="38">
        <f t="shared" si="4"/>
        <v>2.4056729307837025E-3</v>
      </c>
      <c r="E18" s="38">
        <f t="shared" si="4"/>
        <v>7.8934720973607999E-4</v>
      </c>
      <c r="F18" s="38">
        <f t="shared" si="4"/>
        <v>4.6023933799639125E-3</v>
      </c>
      <c r="G18" s="38">
        <f t="shared" si="4"/>
        <v>6.4099518115907233E-4</v>
      </c>
      <c r="H18" s="38">
        <f t="shared" si="4"/>
        <v>1.9033618484312918E-4</v>
      </c>
      <c r="I18" s="38">
        <f t="shared" ref="I18:I19" si="5">SUM(C18:H18)</f>
        <v>1.0000000000000002</v>
      </c>
    </row>
    <row r="19" spans="1:9">
      <c r="A19" s="26">
        <f>A18+1</f>
        <v>7</v>
      </c>
      <c r="B19" s="35" t="s">
        <v>59</v>
      </c>
      <c r="C19" s="38">
        <f t="shared" ref="C19:H20" si="6">C13/$I13</f>
        <v>0.94681201908615487</v>
      </c>
      <c r="D19" s="38">
        <f t="shared" si="6"/>
        <v>1.0098998133121496E-2</v>
      </c>
      <c r="E19" s="38">
        <f t="shared" si="6"/>
        <v>6.8817287959966377E-3</v>
      </c>
      <c r="F19" s="38">
        <f t="shared" si="6"/>
        <v>3.0517979630041211E-2</v>
      </c>
      <c r="G19" s="38">
        <f t="shared" si="6"/>
        <v>5.6892743546858035E-3</v>
      </c>
      <c r="H19" s="38">
        <f t="shared" si="6"/>
        <v>0</v>
      </c>
      <c r="I19" s="38">
        <f t="shared" si="5"/>
        <v>1.0000000000000002</v>
      </c>
    </row>
    <row r="20" spans="1:9">
      <c r="A20" s="34">
        <f>A19+1</f>
        <v>8</v>
      </c>
      <c r="B20" s="35" t="s">
        <v>8</v>
      </c>
      <c r="C20" s="38">
        <f t="shared" si="6"/>
        <v>0.98290805254031599</v>
      </c>
      <c r="D20" s="38">
        <f t="shared" si="6"/>
        <v>3.9699439202540363E-3</v>
      </c>
      <c r="E20" s="38">
        <f t="shared" si="6"/>
        <v>2.0913445743069017E-3</v>
      </c>
      <c r="F20" s="38">
        <f t="shared" si="6"/>
        <v>9.2908244847317231E-3</v>
      </c>
      <c r="G20" s="38">
        <f t="shared" si="6"/>
        <v>1.6033053622085515E-3</v>
      </c>
      <c r="H20" s="38">
        <f t="shared" si="6"/>
        <v>1.3652911818275233E-4</v>
      </c>
      <c r="I20" s="38">
        <f t="shared" ref="I20" si="7">SUM(C20:H20)</f>
        <v>1</v>
      </c>
    </row>
  </sheetData>
  <phoneticPr fontId="6" type="noConversion"/>
  <pageMargins left="0.61" right="0.46" top="1.3176041666666667" bottom="1" header="0.5" footer="0.5"/>
  <pageSetup scale="91" orientation="portrait" r:id="rId1"/>
  <headerFooter scaleWithDoc="0">
    <oddHeader>&amp;RQuestar Gas CompanyDocket No. 13-057-05QGC Exhibit 4.3Page 7 of 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Ex.4.3p1</vt:lpstr>
      <vt:lpstr>Ex4.3p2</vt:lpstr>
      <vt:lpstr>Ex4.3p3</vt:lpstr>
      <vt:lpstr>Ex4.3p4</vt:lpstr>
      <vt:lpstr>Ex4.3p5</vt:lpstr>
      <vt:lpstr>Ex4.3p6</vt:lpstr>
      <vt:lpstr>Ex4.3p7</vt:lpstr>
      <vt:lpstr>Ex4.3p3!Print_Area</vt:lpstr>
    </vt:vector>
  </TitlesOfParts>
  <Company>Questar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Smith</dc:creator>
  <cp:lastModifiedBy>mpaschal</cp:lastModifiedBy>
  <cp:lastPrinted>2013-06-30T01:15:17Z</cp:lastPrinted>
  <dcterms:created xsi:type="dcterms:W3CDTF">2004-06-21T22:51:14Z</dcterms:created>
  <dcterms:modified xsi:type="dcterms:W3CDTF">2013-07-05T17:33:11Z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715348436</vt:i4>
  </property>
  <property fmtid="{D5CDD505-2E9C-101B-9397-08002B2CF9AE}" pid="3" name="_EmailSubject">
    <vt:lpwstr>SL Data</vt:lpwstr>
  </property>
  <property fmtid="{D5CDD505-2E9C-101B-9397-08002B2CF9AE}" pid="4" name="_AuthorEmail">
    <vt:lpwstr>Wayne.Gelder@questar.com</vt:lpwstr>
  </property>
  <property fmtid="{D5CDD505-2E9C-101B-9397-08002B2CF9AE}" pid="5" name="_AuthorEmailDisplayName">
    <vt:lpwstr>Wayne Gelder</vt:lpwstr>
  </property>
  <property fmtid="{D5CDD505-2E9C-101B-9397-08002B2CF9AE}" pid="6" name="_PreviousAdHocReviewCycleID">
    <vt:i4>1878243472</vt:i4>
  </property>
  <property fmtid="{D5CDD505-2E9C-101B-9397-08002B2CF9AE}" pid="7" name="_ReviewingToolsShownOnce">
    <vt:lpwstr/>
  </property>
</Properties>
</file>