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-15" yWindow="-15" windowWidth="21480" windowHeight="9750"/>
  </bookViews>
  <sheets>
    <sheet name="Page 1-GS, NGV" sheetId="4" r:id="rId1"/>
    <sheet name="Page 2-FS, IS" sheetId="5" r:id="rId2"/>
    <sheet name="Page 3-FT1" sheetId="6" r:id="rId3"/>
    <sheet name="Page 4-TS" sheetId="7" r:id="rId4"/>
    <sheet name="Page 5-MT" sheetId="8" r:id="rId5"/>
  </sheets>
  <externalReferences>
    <externalReference r:id="rId6"/>
  </externalReferences>
  <definedNames>
    <definedName name="Bill_Block_FT1New">'[1]Full GS, New FT-1'!$A$3:$AB$435</definedName>
    <definedName name="Summer_UT_GSR">[1]Criteria!$A$6:$C$7</definedName>
    <definedName name="UT_E1">[1]Criteria!$H$27:$I$28</definedName>
    <definedName name="UT_FT1">[1]Criteria!$E$20:$F$21</definedName>
    <definedName name="UT_FT1L">[1]Criteria!$H$35:$I$36</definedName>
    <definedName name="UT_GSR">[1]Criteria!$A$10:$C$11</definedName>
    <definedName name="UT_I2I4">[1]Criteria!$E$10:$F$12</definedName>
    <definedName name="UT_IT">[1]Criteria!$H$10:$I$15</definedName>
    <definedName name="UT_MT">[1]Criteria!$H$6:$I$7</definedName>
    <definedName name="UT_NGV">[1]Criteria!$E$6:$F$7</definedName>
    <definedName name="UT_TSP">[1]Criteria!$H$39:$I$40</definedName>
    <definedName name="Winter_UT_GSR">[1]Criteria!$A$2:$C$3</definedName>
  </definedNames>
  <calcPr calcId="145621"/>
</workbook>
</file>

<file path=xl/calcChain.xml><?xml version="1.0" encoding="utf-8"?>
<calcChain xmlns="http://schemas.openxmlformats.org/spreadsheetml/2006/main">
  <c r="M20" i="8"/>
  <c r="M18"/>
  <c r="H22"/>
  <c r="M14" i="7"/>
  <c r="F30" i="5"/>
  <c r="H28" i="4"/>
  <c r="L28" s="1"/>
  <c r="H30"/>
  <c r="M23" l="1"/>
  <c r="M16" i="5"/>
  <c r="M18"/>
  <c r="M14" i="6"/>
  <c r="H32" i="4"/>
  <c r="M21"/>
  <c r="M17" i="5"/>
  <c r="M19"/>
  <c r="M34"/>
  <c r="M36"/>
  <c r="M35"/>
  <c r="M37"/>
  <c r="M15" i="6"/>
  <c r="M21"/>
  <c r="M20"/>
  <c r="M15" i="7"/>
  <c r="M16"/>
  <c r="M18"/>
  <c r="M19"/>
  <c r="M20"/>
  <c r="M21"/>
  <c r="M13" i="8"/>
  <c r="M22" i="4"/>
  <c r="M24"/>
  <c r="L22" i="8"/>
  <c r="M22" s="1"/>
  <c r="H25"/>
  <c r="L30" i="4"/>
  <c r="M30" s="1"/>
  <c r="M7" i="8" l="1"/>
  <c r="L25"/>
  <c r="M25" s="1"/>
  <c r="M33" i="7"/>
  <c r="M39" i="4"/>
  <c r="M35" i="7" l="1"/>
  <c r="M23" i="5"/>
  <c r="M42" l="1"/>
  <c r="M32" i="4"/>
  <c r="M30" i="5"/>
  <c r="M31" i="7"/>
  <c r="M36" i="4"/>
  <c r="M13" i="5" l="1"/>
  <c r="M13" i="4"/>
  <c r="M26" i="7" l="1"/>
  <c r="M28" l="1"/>
  <c r="M10" l="1"/>
  <c r="M10" i="6" l="1"/>
  <c r="M31" l="1"/>
  <c r="M33" l="1"/>
</calcChain>
</file>

<file path=xl/sharedStrings.xml><?xml version="1.0" encoding="utf-8"?>
<sst xmlns="http://schemas.openxmlformats.org/spreadsheetml/2006/main" count="348" uniqueCount="82">
  <si>
    <t>Utah GS</t>
  </si>
  <si>
    <t>From Revenue Run Output</t>
  </si>
  <si>
    <t>@ Full Cost of Service</t>
  </si>
  <si>
    <t>Volumetric Rates</t>
  </si>
  <si>
    <t>Dth</t>
  </si>
  <si>
    <t>Curr. Rate</t>
  </si>
  <si>
    <t>Revenues</t>
  </si>
  <si>
    <t>Prop. Rate</t>
  </si>
  <si>
    <t>Block 1</t>
  </si>
  <si>
    <t>Block 2</t>
  </si>
  <si>
    <t>Block 3</t>
  </si>
  <si>
    <t>Summer</t>
  </si>
  <si>
    <t>Total Volumetric Charges</t>
  </si>
  <si>
    <t>Fixed Charges</t>
  </si>
  <si>
    <t>Customers</t>
  </si>
  <si>
    <t>BSF</t>
  </si>
  <si>
    <t>Avg customers</t>
  </si>
  <si>
    <t>Annual customers</t>
  </si>
  <si>
    <t>% getting BSF</t>
  </si>
  <si>
    <t>Adjusted customers</t>
  </si>
  <si>
    <t>%</t>
  </si>
  <si>
    <t>BSF #1</t>
  </si>
  <si>
    <t>BSF #2</t>
  </si>
  <si>
    <t>BSF #3</t>
  </si>
  <si>
    <t>BSF #4</t>
  </si>
  <si>
    <t>Meter Differential</t>
  </si>
  <si>
    <t>Total BSF Revenues</t>
  </si>
  <si>
    <t>EAC Charges</t>
  </si>
  <si>
    <t>Total Fixed Charges</t>
  </si>
  <si>
    <t>Utah GS Total</t>
  </si>
  <si>
    <t>% Change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</si>
  <si>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</si>
  <si>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</si>
  <si>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</si>
  <si>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</si>
  <si>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</si>
  <si>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</si>
  <si>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</si>
  <si>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</si>
  <si>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</si>
  <si>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</si>
  <si>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Questar Gas Company</t>
  </si>
  <si>
    <t>Docket No. 13-057-05</t>
  </si>
  <si>
    <t>QGC Exhibit 4.9</t>
  </si>
  <si>
    <t>Utah NGV</t>
  </si>
  <si>
    <t>All Usage</t>
  </si>
  <si>
    <t>Utah NGV Total</t>
  </si>
  <si>
    <t>Utah FS</t>
  </si>
  <si>
    <t>Utah FS Total</t>
  </si>
  <si>
    <t>Utah IS</t>
  </si>
  <si>
    <t>Annual</t>
  </si>
  <si>
    <t>Utah IS Total</t>
  </si>
  <si>
    <t>Utah FT-1</t>
  </si>
  <si>
    <t>Block 4</t>
  </si>
  <si>
    <t>Administrative Fee</t>
  </si>
  <si>
    <t>Primary</t>
  </si>
  <si>
    <t>Secondary</t>
  </si>
  <si>
    <t xml:space="preserve">Annual Demand Charges per Dth of </t>
  </si>
  <si>
    <t>Contract Dth</t>
  </si>
  <si>
    <t>Rate</t>
  </si>
  <si>
    <t>Contract Firm Transportation</t>
  </si>
  <si>
    <t>Utah FT-1 SubTotal</t>
  </si>
  <si>
    <t>Utah FT-1 Lakeside</t>
  </si>
  <si>
    <t>Utah FT-1 Total</t>
  </si>
  <si>
    <t>Utah TS</t>
  </si>
  <si>
    <t>Utah TS Total</t>
  </si>
  <si>
    <t>Utah FT2-C Total</t>
  </si>
  <si>
    <t>Utah MT Total</t>
  </si>
  <si>
    <t>Utah P&amp;G Total</t>
  </si>
  <si>
    <t>Utah TS, FT2-C, MT and P&amp;G Total</t>
  </si>
  <si>
    <t>Utah MT</t>
  </si>
  <si>
    <t>All Over</t>
  </si>
  <si>
    <t>BSF #5</t>
  </si>
  <si>
    <t>Page 5 of 5</t>
  </si>
  <si>
    <t>Page 4 of 5</t>
  </si>
  <si>
    <t>Page 3 of 5</t>
  </si>
  <si>
    <t>Page 2 of 5</t>
  </si>
  <si>
    <t>Page 1 of 5</t>
  </si>
  <si>
    <t>Winter</t>
  </si>
  <si>
    <t>First</t>
  </si>
  <si>
    <t>Over</t>
  </si>
  <si>
    <t>Next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</si>
</sst>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164" formatCode="#,##0.00000_);\(#,##0.00000\)"/>
    <numFmt numFmtId="165" formatCode="0.0000000_)"/>
    <numFmt numFmtId="166" formatCode="#,##0.00000"/>
    <numFmt numFmtId="167" formatCode="&quot;$&quot;#,##0.00000_);\(&quot;$&quot;#,##0.00000\)"/>
    <numFmt numFmtId="168" formatCode="0.0000%"/>
    <numFmt numFmtId="169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3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left"/>
    </xf>
    <xf numFmtId="0" fontId="5" fillId="0" borderId="0" xfId="0" quotePrefix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37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37" fontId="5" fillId="0" borderId="2" xfId="0" applyNumberFormat="1" applyFont="1" applyFill="1" applyBorder="1" applyAlignment="1" applyProtection="1"/>
    <xf numFmtId="3" fontId="5" fillId="0" borderId="0" xfId="0" quotePrefix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37" fontId="5" fillId="0" borderId="3" xfId="0" applyNumberFormat="1" applyFont="1" applyFill="1" applyBorder="1" applyAlignment="1"/>
    <xf numFmtId="164" fontId="5" fillId="0" borderId="3" xfId="0" applyNumberFormat="1" applyFont="1" applyFill="1" applyBorder="1" applyAlignment="1"/>
    <xf numFmtId="166" fontId="4" fillId="0" borderId="0" xfId="0" applyNumberFormat="1" applyFont="1" applyFill="1" applyBorder="1" applyAlignment="1" applyProtection="1"/>
    <xf numFmtId="167" fontId="5" fillId="0" borderId="3" xfId="0" applyNumberFormat="1" applyFont="1" applyFill="1" applyBorder="1" applyAlignment="1"/>
    <xf numFmtId="0" fontId="7" fillId="0" borderId="0" xfId="0" applyFont="1" applyFill="1" applyBorder="1" applyAlignment="1" applyProtection="1"/>
    <xf numFmtId="0" fontId="4" fillId="0" borderId="0" xfId="0" quotePrefix="1" applyFont="1" applyFill="1" applyBorder="1" applyAlignment="1" applyProtection="1">
      <alignment horizontal="left"/>
    </xf>
    <xf numFmtId="3" fontId="4" fillId="0" borderId="0" xfId="0" quotePrefix="1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3" fontId="7" fillId="0" borderId="1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7" fontId="4" fillId="0" borderId="4" xfId="0" applyNumberFormat="1" applyFont="1" applyFill="1" applyBorder="1" applyAlignment="1" applyProtection="1"/>
    <xf numFmtId="0" fontId="5" fillId="0" borderId="2" xfId="0" applyFont="1" applyFill="1" applyBorder="1" applyAlignment="1" applyProtection="1">
      <alignment horizontal="center"/>
    </xf>
    <xf numFmtId="168" fontId="4" fillId="0" borderId="0" xfId="1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168" fontId="5" fillId="0" borderId="0" xfId="0" applyNumberFormat="1" applyFont="1" applyFill="1" applyBorder="1" applyAlignment="1" applyProtection="1"/>
    <xf numFmtId="37" fontId="4" fillId="0" borderId="4" xfId="0" applyNumberFormat="1" applyFont="1" applyFill="1" applyBorder="1" applyAlignment="1"/>
    <xf numFmtId="0" fontId="4" fillId="0" borderId="4" xfId="0" applyFont="1" applyFill="1" applyBorder="1" applyAlignment="1"/>
    <xf numFmtId="0" fontId="4" fillId="0" borderId="0" xfId="0" applyFont="1" applyFill="1" applyBorder="1" applyAlignment="1"/>
    <xf numFmtId="2" fontId="4" fillId="0" borderId="4" xfId="0" applyNumberFormat="1" applyFont="1" applyFill="1" applyBorder="1" applyAlignment="1"/>
    <xf numFmtId="37" fontId="4" fillId="0" borderId="1" xfId="0" applyNumberFormat="1" applyFont="1" applyFill="1" applyBorder="1" applyAlignment="1" applyProtection="1"/>
    <xf numFmtId="5" fontId="4" fillId="0" borderId="5" xfId="0" applyNumberFormat="1" applyFont="1" applyFill="1" applyBorder="1" applyAlignment="1" applyProtection="1"/>
    <xf numFmtId="5" fontId="4" fillId="0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quotePrefix="1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3" fontId="4" fillId="0" borderId="7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Fill="1" applyBorder="1" applyAlignment="1"/>
    <xf numFmtId="0" fontId="0" fillId="0" borderId="10" xfId="0" applyBorder="1"/>
    <xf numFmtId="37" fontId="5" fillId="0" borderId="11" xfId="0" applyNumberFormat="1" applyFont="1" applyFill="1" applyBorder="1" applyAlignment="1"/>
    <xf numFmtId="37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37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5" fillId="0" borderId="11" xfId="0" quotePrefix="1" applyFont="1" applyFill="1" applyBorder="1" applyAlignment="1" applyProtection="1">
      <alignment horizontal="left"/>
    </xf>
    <xf numFmtId="0" fontId="5" fillId="0" borderId="11" xfId="0" applyFont="1" applyFill="1" applyBorder="1" applyAlignment="1"/>
    <xf numFmtId="0" fontId="5" fillId="0" borderId="11" xfId="0" applyFont="1" applyFill="1" applyBorder="1" applyAlignment="1" applyProtection="1"/>
    <xf numFmtId="0" fontId="6" fillId="0" borderId="11" xfId="0" quotePrefix="1" applyFont="1" applyFill="1" applyBorder="1" applyAlignment="1" applyProtection="1">
      <alignment horizontal="left"/>
    </xf>
    <xf numFmtId="169" fontId="0" fillId="0" borderId="10" xfId="1" applyNumberFormat="1" applyFont="1" applyBorder="1"/>
    <xf numFmtId="0" fontId="7" fillId="0" borderId="11" xfId="0" applyFont="1" applyFill="1" applyBorder="1" applyAlignment="1" applyProtection="1"/>
    <xf numFmtId="37" fontId="4" fillId="0" borderId="0" xfId="0" applyNumberFormat="1" applyFont="1" applyFill="1" applyBorder="1" applyAlignment="1"/>
    <xf numFmtId="167" fontId="4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69" fontId="4" fillId="0" borderId="0" xfId="1" applyNumberFormat="1" applyFont="1" applyFill="1" applyBorder="1" applyAlignment="1" applyProtection="1"/>
    <xf numFmtId="39" fontId="4" fillId="0" borderId="0" xfId="0" applyNumberFormat="1" applyFont="1" applyFill="1" applyBorder="1" applyAlignment="1"/>
    <xf numFmtId="0" fontId="4" fillId="0" borderId="11" xfId="0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/>
    <xf numFmtId="5" fontId="5" fillId="0" borderId="0" xfId="0" applyNumberFormat="1" applyFont="1" applyFill="1" applyBorder="1" applyAlignment="1" applyProtection="1"/>
    <xf numFmtId="0" fontId="3" fillId="0" borderId="11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/>
    <xf numFmtId="0" fontId="4" fillId="0" borderId="1" xfId="0" applyFont="1" applyFill="1" applyBorder="1" applyAlignment="1" applyProtection="1"/>
    <xf numFmtId="3" fontId="4" fillId="0" borderId="1" xfId="0" applyNumberFormat="1" applyFont="1" applyFill="1" applyBorder="1" applyAlignment="1" applyProtection="1">
      <alignment horizontal="center"/>
    </xf>
    <xf numFmtId="5" fontId="4" fillId="0" borderId="1" xfId="0" applyNumberFormat="1" applyFont="1" applyFill="1" applyBorder="1" applyAlignment="1" applyProtection="1"/>
    <xf numFmtId="169" fontId="0" fillId="0" borderId="12" xfId="1" applyNumberFormat="1" applyFont="1" applyBorder="1"/>
    <xf numFmtId="37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69" fontId="0" fillId="0" borderId="0" xfId="1" applyNumberFormat="1" applyFont="1" applyBorder="1"/>
    <xf numFmtId="0" fontId="5" fillId="0" borderId="11" xfId="0" applyFont="1" applyFill="1" applyBorder="1" applyAlignment="1" applyProtection="1">
      <alignment horizontal="left"/>
    </xf>
    <xf numFmtId="0" fontId="3" fillId="0" borderId="9" xfId="0" quotePrefix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/>
    <xf numFmtId="0" fontId="0" fillId="0" borderId="12" xfId="0" applyBorder="1"/>
    <xf numFmtId="0" fontId="3" fillId="0" borderId="11" xfId="0" applyFont="1" applyFill="1" applyBorder="1" applyAlignment="1"/>
    <xf numFmtId="37" fontId="5" fillId="0" borderId="4" xfId="0" applyNumberFormat="1" applyFont="1" applyFill="1" applyBorder="1" applyAlignment="1"/>
    <xf numFmtId="167" fontId="5" fillId="0" borderId="4" xfId="0" applyNumberFormat="1" applyFont="1" applyFill="1" applyBorder="1" applyAlignment="1"/>
    <xf numFmtId="37" fontId="3" fillId="0" borderId="0" xfId="0" applyNumberFormat="1" applyFont="1" applyFill="1" applyBorder="1" applyAlignment="1">
      <alignment horizontal="center"/>
    </xf>
    <xf numFmtId="169" fontId="0" fillId="0" borderId="12" xfId="0" applyNumberFormat="1" applyBorder="1"/>
    <xf numFmtId="167" fontId="5" fillId="0" borderId="0" xfId="0" applyNumberFormat="1" applyFont="1" applyFill="1" applyBorder="1" applyAlignment="1"/>
    <xf numFmtId="7" fontId="4" fillId="0" borderId="0" xfId="0" applyNumberFormat="1" applyFont="1" applyFill="1" applyBorder="1" applyAlignment="1" applyProtection="1"/>
    <xf numFmtId="39" fontId="4" fillId="0" borderId="0" xfId="0" applyNumberFormat="1" applyFont="1" applyFill="1" applyBorder="1" applyAlignment="1" applyProtection="1"/>
    <xf numFmtId="0" fontId="3" fillId="0" borderId="11" xfId="0" applyFont="1" applyFill="1" applyBorder="1" applyAlignment="1">
      <alignment horizontal="left"/>
    </xf>
    <xf numFmtId="0" fontId="4" fillId="0" borderId="0" xfId="0" applyFont="1" applyFill="1" applyBorder="1"/>
    <xf numFmtId="0" fontId="3" fillId="0" borderId="11" xfId="0" quotePrefix="1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39" fontId="4" fillId="0" borderId="4" xfId="0" applyNumberFormat="1" applyFont="1" applyFill="1" applyBorder="1" applyAlignment="1"/>
    <xf numFmtId="0" fontId="0" fillId="0" borderId="0" xfId="0" applyBorder="1" applyAlignment="1">
      <alignment horizontal="center"/>
    </xf>
    <xf numFmtId="0" fontId="3" fillId="0" borderId="0" xfId="0" quotePrefix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left"/>
    </xf>
    <xf numFmtId="0" fontId="0" fillId="0" borderId="0" xfId="0" applyAlignment="1">
      <alignment horizontal="center" textRotation="180"/>
    </xf>
    <xf numFmtId="0" fontId="3" fillId="0" borderId="7" xfId="0" quotePrefix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13%20Rate%20Case%20Utah\Models\Rate_Case_Model_2013_201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Optional Adjustment 1"/>
      <sheetName val="Optional Adjustment 2"/>
      <sheetName val="Optional Adjustment 3"/>
      <sheetName val="Optional Adjustment 4"/>
      <sheetName val="Optional Adjustment 5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Page 2"/>
      <sheetName val="Rate Design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1">
          <cell r="G91">
            <v>285460787.92146003</v>
          </cell>
        </row>
      </sheetData>
      <sheetData sheetId="70"/>
      <sheetData sheetId="71">
        <row r="3">
          <cell r="A3" t="str">
            <v>Winter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8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7"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abSelected="1" topLeftCell="A16" workbookViewId="0">
      <selection activeCell="O29" sqref="O29"/>
    </sheetView>
  </sheetViews>
  <sheetFormatPr defaultRowHeight="15"/>
  <cols>
    <col min="1" max="1" width="9.140625" style="40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9.28515625" bestFit="1" customWidth="1"/>
    <col min="10" max="10" width="10.7109375" bestFit="1" customWidth="1"/>
    <col min="11" max="11" width="10.5703125" bestFit="1" customWidth="1"/>
    <col min="12" max="12" width="11.7109375" bestFit="1" customWidth="1"/>
    <col min="13" max="13" width="11" customWidth="1"/>
    <col min="14" max="14" width="16" customWidth="1"/>
    <col min="15" max="18" width="2.5703125" customWidth="1"/>
  </cols>
  <sheetData>
    <row r="2" spans="1:14">
      <c r="B2" s="108" t="s">
        <v>31</v>
      </c>
      <c r="C2" s="108"/>
      <c r="D2" s="108"/>
      <c r="E2" s="39" t="s">
        <v>32</v>
      </c>
      <c r="F2" s="39" t="s">
        <v>33</v>
      </c>
      <c r="G2" s="39" t="s">
        <v>34</v>
      </c>
      <c r="H2" s="39" t="s">
        <v>35</v>
      </c>
      <c r="I2" s="39" t="s">
        <v>36</v>
      </c>
      <c r="J2" s="39" t="s">
        <v>37</v>
      </c>
      <c r="K2" s="39" t="s">
        <v>38</v>
      </c>
      <c r="L2" s="39" t="s">
        <v>39</v>
      </c>
      <c r="M2" s="39" t="s">
        <v>40</v>
      </c>
      <c r="N2" s="39"/>
    </row>
    <row r="3" spans="1:14" ht="15.7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B4" s="41" t="s">
        <v>0</v>
      </c>
      <c r="C4" s="42"/>
      <c r="D4" s="42"/>
      <c r="E4" s="43"/>
      <c r="F4" s="109" t="s">
        <v>1</v>
      </c>
      <c r="G4" s="109"/>
      <c r="H4" s="109"/>
      <c r="I4" s="42"/>
      <c r="J4" s="107" t="s">
        <v>2</v>
      </c>
      <c r="K4" s="107"/>
      <c r="L4" s="107"/>
      <c r="M4" s="45" t="s">
        <v>30</v>
      </c>
      <c r="N4" s="77"/>
    </row>
    <row r="5" spans="1:14" ht="15.75" thickBot="1">
      <c r="B5" s="46" t="s">
        <v>3</v>
      </c>
      <c r="C5" s="3"/>
      <c r="D5" s="3"/>
      <c r="E5" s="4" t="s">
        <v>4</v>
      </c>
      <c r="F5" s="5" t="s">
        <v>4</v>
      </c>
      <c r="G5" s="5" t="s">
        <v>5</v>
      </c>
      <c r="H5" s="6" t="s">
        <v>6</v>
      </c>
      <c r="I5" s="1"/>
      <c r="J5" s="5" t="s">
        <v>4</v>
      </c>
      <c r="K5" s="5" t="s">
        <v>7</v>
      </c>
      <c r="L5" s="6" t="s">
        <v>6</v>
      </c>
      <c r="M5" s="47"/>
      <c r="N5" s="78"/>
    </row>
    <row r="6" spans="1:14">
      <c r="A6" s="40">
        <v>1</v>
      </c>
      <c r="B6" s="48" t="s">
        <v>78</v>
      </c>
      <c r="C6" s="49" t="s">
        <v>8</v>
      </c>
      <c r="D6" s="49" t="s">
        <v>79</v>
      </c>
      <c r="E6" s="76">
        <v>45</v>
      </c>
      <c r="F6" s="49">
        <v>55142829</v>
      </c>
      <c r="G6" s="50">
        <v>2.40998</v>
      </c>
      <c r="H6" s="51">
        <v>132893115</v>
      </c>
      <c r="I6" s="9"/>
      <c r="J6" s="49">
        <v>55142829</v>
      </c>
      <c r="K6" s="52">
        <v>2.234010038840732</v>
      </c>
      <c r="L6" s="51">
        <v>123189634</v>
      </c>
      <c r="M6" s="47"/>
      <c r="N6" s="78"/>
    </row>
    <row r="7" spans="1:14">
      <c r="A7" s="40">
        <v>2</v>
      </c>
      <c r="B7" s="53"/>
      <c r="C7" s="49" t="s">
        <v>9</v>
      </c>
      <c r="D7" s="49" t="s">
        <v>80</v>
      </c>
      <c r="E7" s="76">
        <v>45</v>
      </c>
      <c r="F7" s="49">
        <v>15485340</v>
      </c>
      <c r="G7" s="50">
        <v>1.0005500000000001</v>
      </c>
      <c r="H7" s="51">
        <v>15493857</v>
      </c>
      <c r="I7" s="10"/>
      <c r="J7" s="49">
        <v>15485340</v>
      </c>
      <c r="K7" s="50">
        <v>1.6340100388407319</v>
      </c>
      <c r="L7" s="51">
        <v>25303201</v>
      </c>
      <c r="M7" s="47"/>
      <c r="N7" s="78"/>
    </row>
    <row r="8" spans="1:14" hidden="1">
      <c r="A8" s="40">
        <v>3</v>
      </c>
      <c r="B8" s="54"/>
      <c r="C8" s="7" t="s">
        <v>10</v>
      </c>
      <c r="D8" s="7" t="s">
        <v>71</v>
      </c>
      <c r="E8" s="8">
        <v>200</v>
      </c>
      <c r="F8" s="49">
        <v>0</v>
      </c>
      <c r="G8" s="12">
        <v>1.0005500000000001</v>
      </c>
      <c r="H8" s="13">
        <v>0</v>
      </c>
      <c r="I8" s="10"/>
      <c r="J8" s="13">
        <v>0</v>
      </c>
      <c r="K8" s="12">
        <v>1.6340100388407319</v>
      </c>
      <c r="L8" s="13">
        <v>0</v>
      </c>
      <c r="M8" s="47"/>
      <c r="N8" s="78"/>
    </row>
    <row r="9" spans="1:14">
      <c r="B9" s="54"/>
      <c r="C9" s="7"/>
      <c r="D9" s="7"/>
      <c r="E9" s="14"/>
      <c r="F9" s="49"/>
      <c r="G9" s="50"/>
      <c r="H9" s="51"/>
      <c r="I9" s="10"/>
      <c r="J9" s="49"/>
      <c r="K9" s="50"/>
      <c r="L9" s="51"/>
      <c r="M9" s="47"/>
      <c r="N9" s="78"/>
    </row>
    <row r="10" spans="1:14">
      <c r="A10" s="40">
        <v>3</v>
      </c>
      <c r="B10" s="55" t="s">
        <v>11</v>
      </c>
      <c r="C10" s="7" t="s">
        <v>8</v>
      </c>
      <c r="D10" s="7" t="s">
        <v>79</v>
      </c>
      <c r="E10" s="14">
        <v>45</v>
      </c>
      <c r="F10" s="49">
        <v>23351901</v>
      </c>
      <c r="G10" s="50">
        <v>2.0297800000000001</v>
      </c>
      <c r="H10" s="49">
        <v>47399222</v>
      </c>
      <c r="I10" s="10"/>
      <c r="J10" s="49">
        <v>23351901</v>
      </c>
      <c r="K10" s="52">
        <v>1.6301958936113317</v>
      </c>
      <c r="L10" s="49">
        <v>38068173</v>
      </c>
      <c r="M10" s="47"/>
      <c r="N10" s="78"/>
    </row>
    <row r="11" spans="1:14">
      <c r="A11" s="40">
        <v>4</v>
      </c>
      <c r="B11" s="55"/>
      <c r="C11" s="7" t="s">
        <v>9</v>
      </c>
      <c r="D11" s="7" t="s">
        <v>80</v>
      </c>
      <c r="E11" s="14">
        <v>45</v>
      </c>
      <c r="F11" s="49">
        <v>4515425</v>
      </c>
      <c r="G11" s="50">
        <v>0.75351000000000001</v>
      </c>
      <c r="H11" s="49">
        <v>3402418</v>
      </c>
      <c r="I11" s="10"/>
      <c r="J11" s="49">
        <v>4515425</v>
      </c>
      <c r="K11" s="50">
        <v>1.0301958936113316</v>
      </c>
      <c r="L11" s="49">
        <v>4651772</v>
      </c>
      <c r="M11" s="47"/>
      <c r="N11" s="78"/>
    </row>
    <row r="12" spans="1:14" hidden="1">
      <c r="A12" s="40">
        <v>6</v>
      </c>
      <c r="B12" s="55"/>
      <c r="C12" s="7" t="s">
        <v>10</v>
      </c>
      <c r="D12" s="7" t="s">
        <v>71</v>
      </c>
      <c r="E12" s="14">
        <v>200</v>
      </c>
      <c r="F12" s="11">
        <v>0</v>
      </c>
      <c r="G12" s="50">
        <v>0.75351000000000001</v>
      </c>
      <c r="H12" s="11">
        <v>0</v>
      </c>
      <c r="I12" s="10"/>
      <c r="J12" s="49">
        <v>0</v>
      </c>
      <c r="K12" s="12">
        <v>1.0301958936113316</v>
      </c>
      <c r="L12" s="13">
        <v>0</v>
      </c>
      <c r="M12" s="47"/>
      <c r="N12" s="78"/>
    </row>
    <row r="13" spans="1:14" ht="15.75" thickBot="1">
      <c r="A13" s="40">
        <v>5</v>
      </c>
      <c r="B13" s="56" t="s">
        <v>12</v>
      </c>
      <c r="C13" s="33"/>
      <c r="D13" s="7"/>
      <c r="E13" s="14"/>
      <c r="F13" s="16">
        <v>98495495</v>
      </c>
      <c r="G13" s="17">
        <v>0</v>
      </c>
      <c r="H13" s="16">
        <v>199188612</v>
      </c>
      <c r="I13" s="18"/>
      <c r="J13" s="16">
        <v>98495495</v>
      </c>
      <c r="K13" s="19">
        <v>0</v>
      </c>
      <c r="L13" s="16">
        <v>191212779.98206806</v>
      </c>
      <c r="M13" s="57">
        <f>(L13-H13)/H13</f>
        <v>-4.0041606484671616E-2</v>
      </c>
      <c r="N13" s="79"/>
    </row>
    <row r="14" spans="1:14" ht="15.75" thickTop="1">
      <c r="B14" s="58"/>
      <c r="C14" s="21"/>
      <c r="D14" s="21"/>
      <c r="E14" s="22"/>
      <c r="F14" s="59"/>
      <c r="G14" s="60"/>
      <c r="H14" s="38"/>
      <c r="I14" s="10"/>
      <c r="J14" s="59"/>
      <c r="K14" s="60"/>
      <c r="L14" s="38"/>
      <c r="M14" s="47"/>
      <c r="N14" s="78"/>
    </row>
    <row r="15" spans="1:14" ht="15.75" thickBot="1">
      <c r="B15" s="61" t="s">
        <v>13</v>
      </c>
      <c r="C15" s="23"/>
      <c r="D15" s="23"/>
      <c r="E15" s="24"/>
      <c r="F15" s="5" t="s">
        <v>14</v>
      </c>
      <c r="G15" s="5" t="s">
        <v>5</v>
      </c>
      <c r="H15" s="6" t="s">
        <v>6</v>
      </c>
      <c r="I15" s="1"/>
      <c r="J15" s="5" t="s">
        <v>14</v>
      </c>
      <c r="K15" s="5" t="s">
        <v>7</v>
      </c>
      <c r="L15" s="6" t="s">
        <v>6</v>
      </c>
      <c r="M15" s="47"/>
      <c r="N15" s="78"/>
    </row>
    <row r="16" spans="1:14">
      <c r="A16" s="40">
        <v>6</v>
      </c>
      <c r="B16" s="62" t="s">
        <v>15</v>
      </c>
      <c r="C16" s="7" t="s">
        <v>16</v>
      </c>
      <c r="D16" s="15"/>
      <c r="E16" s="25"/>
      <c r="F16" s="49">
        <v>923184</v>
      </c>
      <c r="G16" s="1"/>
      <c r="H16" s="38"/>
      <c r="I16" s="1"/>
      <c r="J16" s="49">
        <v>923184</v>
      </c>
      <c r="K16" s="1"/>
      <c r="L16" s="38"/>
      <c r="M16" s="47"/>
      <c r="N16" s="78"/>
    </row>
    <row r="17" spans="1:14">
      <c r="A17" s="40">
        <v>7</v>
      </c>
      <c r="B17" s="58"/>
      <c r="C17" s="7" t="s">
        <v>17</v>
      </c>
      <c r="D17" s="15"/>
      <c r="E17" s="25"/>
      <c r="F17" s="49">
        <v>11078208</v>
      </c>
      <c r="G17" s="1"/>
      <c r="H17" s="38"/>
      <c r="I17" s="1"/>
      <c r="J17" s="49">
        <v>11078208</v>
      </c>
      <c r="K17" s="1"/>
      <c r="L17" s="38"/>
      <c r="M17" s="47"/>
      <c r="N17" s="78"/>
    </row>
    <row r="18" spans="1:14">
      <c r="A18" s="40">
        <v>8</v>
      </c>
      <c r="B18" s="58"/>
      <c r="C18" s="7" t="s">
        <v>18</v>
      </c>
      <c r="D18" s="15"/>
      <c r="E18" s="25"/>
      <c r="F18" s="28">
        <v>1</v>
      </c>
      <c r="G18" s="1"/>
      <c r="H18" s="38"/>
      <c r="I18" s="1"/>
      <c r="J18" s="63">
        <v>1</v>
      </c>
      <c r="K18" s="1"/>
      <c r="L18" s="38"/>
      <c r="M18" s="47"/>
      <c r="N18" s="78"/>
    </row>
    <row r="19" spans="1:14">
      <c r="A19" s="40">
        <v>9</v>
      </c>
      <c r="B19" s="58"/>
      <c r="C19" s="7" t="s">
        <v>19</v>
      </c>
      <c r="D19" s="15"/>
      <c r="E19" s="25"/>
      <c r="F19" s="26">
        <v>11078208</v>
      </c>
      <c r="G19" s="1"/>
      <c r="H19" s="38"/>
      <c r="I19" s="1"/>
      <c r="J19" s="49">
        <v>11078208</v>
      </c>
      <c r="K19" s="1"/>
      <c r="L19" s="38"/>
      <c r="M19" s="47"/>
      <c r="N19" s="78"/>
    </row>
    <row r="20" spans="1:14">
      <c r="B20" s="58"/>
      <c r="C20" s="7"/>
      <c r="D20" s="27" t="s">
        <v>20</v>
      </c>
      <c r="E20" s="25"/>
      <c r="F20" s="38"/>
      <c r="G20" s="1"/>
      <c r="H20" s="38"/>
      <c r="I20" s="1"/>
      <c r="J20" s="38"/>
      <c r="K20" s="1"/>
      <c r="L20" s="38"/>
      <c r="M20" s="47"/>
      <c r="N20" s="78"/>
    </row>
    <row r="21" spans="1:14">
      <c r="A21" s="40">
        <v>10</v>
      </c>
      <c r="B21" s="58"/>
      <c r="C21" s="7" t="s">
        <v>21</v>
      </c>
      <c r="D21" s="1">
        <v>0.96549300000000005</v>
      </c>
      <c r="E21" s="25"/>
      <c r="F21" s="38">
        <v>10695932.276544001</v>
      </c>
      <c r="G21" s="64">
        <v>5</v>
      </c>
      <c r="H21" s="38">
        <v>53479661.382720008</v>
      </c>
      <c r="I21" s="28">
        <v>0.96775599999999995</v>
      </c>
      <c r="J21" s="38">
        <v>10721002.261248</v>
      </c>
      <c r="K21" s="64">
        <v>8</v>
      </c>
      <c r="L21" s="38">
        <v>85768018.089984</v>
      </c>
      <c r="M21" s="57">
        <f>(L21-H21)/H21</f>
        <v>0.60375020844273319</v>
      </c>
      <c r="N21" s="79"/>
    </row>
    <row r="22" spans="1:14">
      <c r="A22" s="40">
        <v>11</v>
      </c>
      <c r="B22" s="58"/>
      <c r="C22" s="7" t="s">
        <v>22</v>
      </c>
      <c r="D22" s="1">
        <v>2.5637E-2</v>
      </c>
      <c r="E22" s="25"/>
      <c r="F22" s="38">
        <v>284012.01849599998</v>
      </c>
      <c r="G22" s="64">
        <v>21</v>
      </c>
      <c r="H22" s="38">
        <v>5964252.3884159997</v>
      </c>
      <c r="I22" s="28">
        <v>3.0702E-2</v>
      </c>
      <c r="J22" s="38">
        <v>340123.142016</v>
      </c>
      <c r="K22" s="64">
        <v>19.5</v>
      </c>
      <c r="L22" s="38">
        <v>6632401.2693119999</v>
      </c>
      <c r="M22" s="57">
        <f t="shared" ref="M22:M24" si="0">(L22-H22)/H22</f>
        <v>0.11202558801731875</v>
      </c>
      <c r="N22" s="79"/>
    </row>
    <row r="23" spans="1:14">
      <c r="A23" s="40">
        <v>12</v>
      </c>
      <c r="B23" s="58"/>
      <c r="C23" s="7" t="s">
        <v>23</v>
      </c>
      <c r="D23" s="1">
        <v>8.8100000000000001E-3</v>
      </c>
      <c r="E23" s="25"/>
      <c r="F23" s="38">
        <v>97599.012480000005</v>
      </c>
      <c r="G23" s="64">
        <v>55</v>
      </c>
      <c r="H23" s="38">
        <v>5367945.6864</v>
      </c>
      <c r="I23" s="28">
        <v>1.3960000000000001E-3</v>
      </c>
      <c r="J23" s="38">
        <v>15465.178368000001</v>
      </c>
      <c r="K23" s="64">
        <v>67</v>
      </c>
      <c r="L23" s="38">
        <v>1036166.9506560001</v>
      </c>
      <c r="M23" s="57">
        <f t="shared" si="0"/>
        <v>-0.80697141677845419</v>
      </c>
      <c r="N23" s="79"/>
    </row>
    <row r="24" spans="1:14">
      <c r="A24" s="40">
        <v>13</v>
      </c>
      <c r="B24" s="58"/>
      <c r="C24" s="7" t="s">
        <v>24</v>
      </c>
      <c r="D24" s="1">
        <v>6.7999999999999999E-5</v>
      </c>
      <c r="E24" s="25"/>
      <c r="F24" s="38">
        <v>753.31814399999996</v>
      </c>
      <c r="G24" s="64">
        <v>244</v>
      </c>
      <c r="H24" s="38">
        <v>183809.627136</v>
      </c>
      <c r="I24" s="28">
        <v>1.45E-4</v>
      </c>
      <c r="J24" s="38">
        <v>1606.34016</v>
      </c>
      <c r="K24" s="64">
        <v>434</v>
      </c>
      <c r="L24" s="38">
        <v>697151.62943999993</v>
      </c>
      <c r="M24" s="57">
        <f t="shared" si="0"/>
        <v>2.792791706846673</v>
      </c>
      <c r="N24" s="79"/>
    </row>
    <row r="25" spans="1:14">
      <c r="A25" s="40">
        <v>14</v>
      </c>
      <c r="B25" s="58"/>
      <c r="C25" s="29" t="s">
        <v>25</v>
      </c>
      <c r="D25" s="30">
        <v>0</v>
      </c>
      <c r="E25" s="25"/>
      <c r="F25" s="38">
        <v>0</v>
      </c>
      <c r="G25" s="64">
        <v>0</v>
      </c>
      <c r="H25" s="38">
        <v>0</v>
      </c>
      <c r="I25" s="1"/>
      <c r="J25" s="38">
        <v>0</v>
      </c>
      <c r="K25" s="64">
        <v>0</v>
      </c>
      <c r="L25" s="38">
        <v>0</v>
      </c>
      <c r="M25" s="47"/>
      <c r="N25" s="78"/>
    </row>
    <row r="26" spans="1:14">
      <c r="A26" s="40">
        <v>15</v>
      </c>
      <c r="B26" s="65"/>
      <c r="C26" s="7" t="s">
        <v>26</v>
      </c>
      <c r="D26" s="33"/>
      <c r="E26" s="66"/>
      <c r="F26" s="31">
        <v>11078296.625663999</v>
      </c>
      <c r="G26" s="32">
        <v>0</v>
      </c>
      <c r="H26" s="31">
        <v>64995669.084672011</v>
      </c>
      <c r="I26" s="33"/>
      <c r="J26" s="31">
        <v>11078196.921791999</v>
      </c>
      <c r="K26" s="34">
        <v>8.4972074972074978</v>
      </c>
      <c r="L26" s="31">
        <v>94133737.939391986</v>
      </c>
      <c r="M26" s="47"/>
      <c r="N26" s="78"/>
    </row>
    <row r="27" spans="1:14">
      <c r="B27" s="58"/>
      <c r="C27" s="20"/>
      <c r="D27" s="20"/>
      <c r="E27" s="25"/>
      <c r="F27" s="38"/>
      <c r="G27" s="1"/>
      <c r="H27" s="38"/>
      <c r="I27" s="1"/>
      <c r="J27" s="38"/>
      <c r="K27" s="1"/>
      <c r="L27" s="38"/>
      <c r="M27" s="47"/>
      <c r="N27" s="78"/>
    </row>
    <row r="28" spans="1:14">
      <c r="A28" s="40">
        <v>16</v>
      </c>
      <c r="B28" s="67"/>
      <c r="C28" s="29" t="s">
        <v>27</v>
      </c>
      <c r="D28" s="38"/>
      <c r="E28" s="2"/>
      <c r="F28" s="33"/>
      <c r="G28" s="37"/>
      <c r="H28" s="38">
        <f>11427*10</f>
        <v>114270</v>
      </c>
      <c r="I28" s="1"/>
      <c r="J28" s="68"/>
      <c r="K28" s="37"/>
      <c r="L28" s="38">
        <f>H28</f>
        <v>114270</v>
      </c>
      <c r="M28" s="47"/>
      <c r="N28" s="78"/>
    </row>
    <row r="29" spans="1:14" ht="15.75" thickBot="1">
      <c r="B29" s="67"/>
      <c r="C29" s="1"/>
      <c r="D29" s="68"/>
      <c r="E29" s="2"/>
      <c r="F29" s="33"/>
      <c r="G29" s="37"/>
      <c r="H29" s="35"/>
      <c r="I29" s="1"/>
      <c r="J29" s="68"/>
      <c r="K29" s="37"/>
      <c r="L29" s="35"/>
      <c r="M29" s="47"/>
      <c r="N29" s="78"/>
    </row>
    <row r="30" spans="1:14">
      <c r="A30" s="40">
        <v>17</v>
      </c>
      <c r="B30" s="69" t="s">
        <v>28</v>
      </c>
      <c r="C30" s="1"/>
      <c r="D30" s="1"/>
      <c r="E30" s="2"/>
      <c r="F30" s="2"/>
      <c r="G30" s="2"/>
      <c r="H30" s="38">
        <f>H26+H28</f>
        <v>65109939.084672011</v>
      </c>
      <c r="I30" s="1"/>
      <c r="J30" s="68"/>
      <c r="K30" s="37"/>
      <c r="L30" s="38">
        <f>L26+L28</f>
        <v>94248007.939391986</v>
      </c>
      <c r="M30" s="57">
        <f t="shared" ref="M30" si="1">(L30-H30)/H30</f>
        <v>0.44752105844896378</v>
      </c>
      <c r="N30" s="79"/>
    </row>
    <row r="31" spans="1:14">
      <c r="B31" s="67"/>
      <c r="C31" s="1"/>
      <c r="D31" s="1"/>
      <c r="E31" s="2"/>
      <c r="F31" s="2"/>
      <c r="G31" s="2"/>
      <c r="H31" s="70"/>
      <c r="I31" s="1"/>
      <c r="J31" s="1"/>
      <c r="K31" s="1"/>
      <c r="L31" s="70"/>
      <c r="M31" s="47"/>
      <c r="N31" s="78"/>
    </row>
    <row r="32" spans="1:14" ht="15.75" thickBot="1">
      <c r="A32" s="40">
        <v>18</v>
      </c>
      <c r="B32" s="71" t="s">
        <v>29</v>
      </c>
      <c r="C32" s="72"/>
      <c r="D32" s="72"/>
      <c r="E32" s="73"/>
      <c r="F32" s="73"/>
      <c r="G32" s="73"/>
      <c r="H32" s="74">
        <f>H13+H30</f>
        <v>264298551.084672</v>
      </c>
      <c r="I32" s="35"/>
      <c r="J32" s="35"/>
      <c r="K32" s="72"/>
      <c r="L32" s="35">
        <v>285460787.92146003</v>
      </c>
      <c r="M32" s="75">
        <f t="shared" ref="M32" si="2">(L32-H32)/H32</f>
        <v>8.0069439465100922E-2</v>
      </c>
      <c r="N32" s="79"/>
    </row>
    <row r="33" spans="1:18" ht="52.5" customHeight="1" thickBot="1">
      <c r="O33" s="106" t="s">
        <v>77</v>
      </c>
      <c r="P33" s="106" t="s">
        <v>43</v>
      </c>
      <c r="Q33" s="106" t="s">
        <v>42</v>
      </c>
      <c r="R33" s="106" t="s">
        <v>41</v>
      </c>
    </row>
    <row r="34" spans="1:18">
      <c r="B34" s="41" t="s">
        <v>44</v>
      </c>
      <c r="C34" s="42"/>
      <c r="D34" s="42"/>
      <c r="E34" s="43"/>
      <c r="F34" s="107" t="s">
        <v>1</v>
      </c>
      <c r="G34" s="107"/>
      <c r="H34" s="107"/>
      <c r="I34" s="42"/>
      <c r="J34" s="107" t="s">
        <v>2</v>
      </c>
      <c r="K34" s="107"/>
      <c r="L34" s="107"/>
      <c r="M34" s="45" t="s">
        <v>30</v>
      </c>
      <c r="O34" s="106"/>
      <c r="P34" s="106"/>
      <c r="Q34" s="106"/>
      <c r="R34" s="106"/>
    </row>
    <row r="35" spans="1:18" ht="15.75" thickBot="1">
      <c r="B35" s="46" t="s">
        <v>3</v>
      </c>
      <c r="C35" s="3"/>
      <c r="D35" s="3"/>
      <c r="E35" s="4"/>
      <c r="F35" s="5" t="s">
        <v>4</v>
      </c>
      <c r="G35" s="5" t="s">
        <v>5</v>
      </c>
      <c r="H35" s="6" t="s">
        <v>6</v>
      </c>
      <c r="I35" s="1"/>
      <c r="J35" s="5" t="s">
        <v>4</v>
      </c>
      <c r="K35" s="5" t="s">
        <v>7</v>
      </c>
      <c r="L35" s="6" t="s">
        <v>6</v>
      </c>
      <c r="M35" s="47"/>
      <c r="O35" s="106"/>
      <c r="P35" s="106"/>
      <c r="Q35" s="106"/>
      <c r="R35" s="106"/>
    </row>
    <row r="36" spans="1:18">
      <c r="A36" s="40">
        <v>19</v>
      </c>
      <c r="B36" s="80" t="s">
        <v>45</v>
      </c>
      <c r="C36" s="7"/>
      <c r="D36" s="7" t="s">
        <v>71</v>
      </c>
      <c r="E36" s="14"/>
      <c r="F36" s="49">
        <v>678836</v>
      </c>
      <c r="G36" s="50">
        <v>5.2494399999999999</v>
      </c>
      <c r="H36" s="49">
        <v>3563509</v>
      </c>
      <c r="I36" s="10"/>
      <c r="J36" s="49">
        <v>678836</v>
      </c>
      <c r="K36" s="50">
        <v>6.1632810773544158</v>
      </c>
      <c r="L36" s="49">
        <v>4183857</v>
      </c>
      <c r="M36" s="57">
        <f t="shared" ref="M36" si="3">(L36-H36)/H36</f>
        <v>0.17408346660552843</v>
      </c>
      <c r="O36" s="106"/>
      <c r="P36" s="106"/>
      <c r="Q36" s="106"/>
      <c r="R36" s="106"/>
    </row>
    <row r="37" spans="1:18">
      <c r="B37" s="67"/>
      <c r="C37" s="1"/>
      <c r="D37" s="1"/>
      <c r="E37" s="2"/>
      <c r="F37" s="68"/>
      <c r="G37" s="37"/>
      <c r="H37" s="37"/>
      <c r="I37" s="1"/>
      <c r="J37" s="68"/>
      <c r="K37" s="37"/>
      <c r="L37" s="37"/>
      <c r="M37" s="47"/>
      <c r="O37" s="106"/>
      <c r="P37" s="106"/>
      <c r="Q37" s="106"/>
      <c r="R37" s="106"/>
    </row>
    <row r="38" spans="1:18">
      <c r="B38" s="67"/>
      <c r="C38" s="1"/>
      <c r="D38" s="1"/>
      <c r="E38" s="2"/>
      <c r="F38" s="1"/>
      <c r="G38" s="1"/>
      <c r="H38" s="70"/>
      <c r="I38" s="1"/>
      <c r="J38" s="1"/>
      <c r="K38" s="1"/>
      <c r="L38" s="70"/>
      <c r="M38" s="47"/>
      <c r="O38" s="106"/>
      <c r="P38" s="106"/>
      <c r="Q38" s="106"/>
      <c r="R38" s="106"/>
    </row>
    <row r="39" spans="1:18" ht="15.75" thickBot="1">
      <c r="A39" s="40">
        <v>20</v>
      </c>
      <c r="B39" s="81" t="s">
        <v>46</v>
      </c>
      <c r="C39" s="72"/>
      <c r="D39" s="72"/>
      <c r="E39" s="73"/>
      <c r="F39" s="35"/>
      <c r="G39" s="72"/>
      <c r="H39" s="74">
        <v>3563509</v>
      </c>
      <c r="I39" s="35"/>
      <c r="J39" s="35"/>
      <c r="K39" s="72"/>
      <c r="L39" s="84">
        <v>4183857.0734269624</v>
      </c>
      <c r="M39" s="75">
        <f t="shared" ref="M39" si="4">(L39-H39)/H39</f>
        <v>0.17408348721076961</v>
      </c>
      <c r="O39" s="106"/>
      <c r="P39" s="106"/>
      <c r="Q39" s="106"/>
      <c r="R39" s="106"/>
    </row>
    <row r="40" spans="1:18">
      <c r="O40" s="106"/>
      <c r="P40" s="106"/>
      <c r="Q40" s="106"/>
      <c r="R40" s="106"/>
    </row>
    <row r="41" spans="1:18" ht="123.75" customHeight="1">
      <c r="O41" s="106"/>
      <c r="P41" s="106"/>
      <c r="Q41" s="106"/>
      <c r="R41" s="106"/>
    </row>
  </sheetData>
  <mergeCells count="9">
    <mergeCell ref="R33:R41"/>
    <mergeCell ref="F34:H34"/>
    <mergeCell ref="J34:L34"/>
    <mergeCell ref="B2:D2"/>
    <mergeCell ref="F4:H4"/>
    <mergeCell ref="J4:L4"/>
    <mergeCell ref="O33:O41"/>
    <mergeCell ref="P33:P41"/>
    <mergeCell ref="Q33:Q41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opLeftCell="A22" workbookViewId="0">
      <selection activeCell="C9" sqref="C9"/>
    </sheetView>
  </sheetViews>
  <sheetFormatPr defaultRowHeight="15"/>
  <cols>
    <col min="1" max="1" width="9.140625" style="40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9.28515625" bestFit="1" customWidth="1"/>
    <col min="10" max="10" width="10.7109375" bestFit="1" customWidth="1"/>
    <col min="11" max="11" width="10.5703125" bestFit="1" customWidth="1"/>
    <col min="12" max="12" width="11.7109375" bestFit="1" customWidth="1"/>
    <col min="13" max="13" width="11" customWidth="1"/>
    <col min="14" max="14" width="16" customWidth="1"/>
    <col min="15" max="18" width="2.5703125" customWidth="1"/>
  </cols>
  <sheetData>
    <row r="2" spans="1:14">
      <c r="B2" s="108" t="s">
        <v>31</v>
      </c>
      <c r="C2" s="108"/>
      <c r="D2" s="108"/>
      <c r="E2" s="39" t="s">
        <v>32</v>
      </c>
      <c r="F2" s="39" t="s">
        <v>33</v>
      </c>
      <c r="G2" s="39" t="s">
        <v>34</v>
      </c>
      <c r="H2" s="39" t="s">
        <v>35</v>
      </c>
      <c r="I2" s="39" t="s">
        <v>36</v>
      </c>
      <c r="J2" s="39" t="s">
        <v>37</v>
      </c>
      <c r="K2" s="39" t="s">
        <v>38</v>
      </c>
      <c r="L2" s="39" t="s">
        <v>39</v>
      </c>
      <c r="M2" s="39" t="s">
        <v>40</v>
      </c>
      <c r="N2" s="39"/>
    </row>
    <row r="3" spans="1:14" ht="15.7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B4" s="41" t="s">
        <v>47</v>
      </c>
      <c r="C4" s="42"/>
      <c r="D4" s="42"/>
      <c r="E4" s="43"/>
      <c r="F4" s="109" t="s">
        <v>1</v>
      </c>
      <c r="G4" s="109"/>
      <c r="H4" s="109"/>
      <c r="I4" s="42"/>
      <c r="J4" s="107" t="s">
        <v>2</v>
      </c>
      <c r="K4" s="107"/>
      <c r="L4" s="107"/>
      <c r="M4" s="45" t="s">
        <v>30</v>
      </c>
      <c r="N4" s="77"/>
    </row>
    <row r="5" spans="1:14" ht="15.75" thickBot="1">
      <c r="B5" s="46" t="s">
        <v>3</v>
      </c>
      <c r="C5" s="3"/>
      <c r="D5" s="3"/>
      <c r="E5" s="4" t="s">
        <v>4</v>
      </c>
      <c r="F5" s="5" t="s">
        <v>4</v>
      </c>
      <c r="G5" s="5" t="s">
        <v>5</v>
      </c>
      <c r="H5" s="6" t="s">
        <v>6</v>
      </c>
      <c r="I5" s="1"/>
      <c r="J5" s="5" t="s">
        <v>4</v>
      </c>
      <c r="K5" s="5" t="s">
        <v>7</v>
      </c>
      <c r="L5" s="6" t="s">
        <v>6</v>
      </c>
      <c r="M5" s="47"/>
      <c r="N5" s="78"/>
    </row>
    <row r="6" spans="1:14">
      <c r="A6" s="40">
        <v>1</v>
      </c>
      <c r="B6" s="48" t="s">
        <v>78</v>
      </c>
      <c r="C6" s="49" t="s">
        <v>8</v>
      </c>
      <c r="D6" s="49" t="s">
        <v>79</v>
      </c>
      <c r="E6" s="76">
        <v>200</v>
      </c>
      <c r="F6" s="49">
        <v>545682</v>
      </c>
      <c r="G6" s="50">
        <v>0.80352000000000001</v>
      </c>
      <c r="H6" s="51">
        <v>438466</v>
      </c>
      <c r="I6" s="9"/>
      <c r="J6" s="49">
        <v>545682</v>
      </c>
      <c r="K6" s="52">
        <v>1.2542659216639744</v>
      </c>
      <c r="L6" s="51">
        <v>684430</v>
      </c>
      <c r="M6" s="47"/>
      <c r="N6" s="78"/>
    </row>
    <row r="7" spans="1:14">
      <c r="A7" s="40">
        <v>2</v>
      </c>
      <c r="B7" s="53"/>
      <c r="C7" s="49" t="s">
        <v>9</v>
      </c>
      <c r="D7" s="49" t="s">
        <v>81</v>
      </c>
      <c r="E7" s="76">
        <v>1800</v>
      </c>
      <c r="F7" s="49">
        <v>1221092</v>
      </c>
      <c r="G7" s="50">
        <v>0.64281999999999995</v>
      </c>
      <c r="H7" s="51">
        <v>784942</v>
      </c>
      <c r="I7" s="10"/>
      <c r="J7" s="49">
        <v>1221092</v>
      </c>
      <c r="K7" s="50">
        <v>0.90426592166397446</v>
      </c>
      <c r="L7" s="51">
        <v>1104192</v>
      </c>
      <c r="M7" s="47"/>
      <c r="N7" s="78"/>
    </row>
    <row r="8" spans="1:14">
      <c r="A8" s="40">
        <v>3</v>
      </c>
      <c r="B8" s="54"/>
      <c r="C8" s="7" t="s">
        <v>10</v>
      </c>
      <c r="D8" s="7" t="s">
        <v>71</v>
      </c>
      <c r="E8" s="8">
        <v>2000</v>
      </c>
      <c r="F8" s="49">
        <v>675610</v>
      </c>
      <c r="G8" s="50">
        <v>0.57853999999999994</v>
      </c>
      <c r="H8" s="51">
        <v>390867</v>
      </c>
      <c r="I8" s="10"/>
      <c r="J8" s="51">
        <v>675610</v>
      </c>
      <c r="K8" s="50">
        <v>0.50426592166397444</v>
      </c>
      <c r="L8" s="51">
        <v>340687</v>
      </c>
      <c r="M8" s="47"/>
      <c r="N8" s="78"/>
    </row>
    <row r="9" spans="1:14">
      <c r="B9" s="54"/>
      <c r="C9" s="7"/>
      <c r="D9" s="7"/>
      <c r="E9" s="14"/>
      <c r="F9" s="49"/>
      <c r="G9" s="50"/>
      <c r="H9" s="51"/>
      <c r="I9" s="10"/>
      <c r="J9" s="49"/>
      <c r="K9" s="50"/>
      <c r="L9" s="51"/>
      <c r="M9" s="47"/>
      <c r="N9" s="78"/>
    </row>
    <row r="10" spans="1:14">
      <c r="A10" s="40">
        <v>4</v>
      </c>
      <c r="B10" s="55" t="s">
        <v>11</v>
      </c>
      <c r="C10" s="7" t="s">
        <v>8</v>
      </c>
      <c r="D10" s="7" t="s">
        <v>79</v>
      </c>
      <c r="E10" s="14">
        <v>200</v>
      </c>
      <c r="F10" s="49">
        <v>713654</v>
      </c>
      <c r="G10" s="50">
        <v>0.71853999999999996</v>
      </c>
      <c r="H10" s="49">
        <v>512789</v>
      </c>
      <c r="I10" s="10"/>
      <c r="J10" s="49">
        <v>713654</v>
      </c>
      <c r="K10" s="52">
        <v>0.83671927667930823</v>
      </c>
      <c r="L10" s="49">
        <v>597128</v>
      </c>
      <c r="M10" s="47"/>
      <c r="N10" s="78"/>
    </row>
    <row r="11" spans="1:14">
      <c r="A11" s="40">
        <v>5</v>
      </c>
      <c r="B11" s="55"/>
      <c r="C11" s="7" t="s">
        <v>9</v>
      </c>
      <c r="D11" s="7" t="s">
        <v>81</v>
      </c>
      <c r="E11" s="14">
        <v>1800</v>
      </c>
      <c r="F11" s="49">
        <v>1241858</v>
      </c>
      <c r="G11" s="50">
        <v>0.56196000000000002</v>
      </c>
      <c r="H11" s="49">
        <v>697875</v>
      </c>
      <c r="I11" s="10"/>
      <c r="J11" s="49">
        <v>1241858</v>
      </c>
      <c r="K11" s="50">
        <v>0.48671927667930825</v>
      </c>
      <c r="L11" s="49">
        <v>604436</v>
      </c>
      <c r="M11" s="47"/>
      <c r="N11" s="78"/>
    </row>
    <row r="12" spans="1:14">
      <c r="A12" s="40">
        <v>6</v>
      </c>
      <c r="B12" s="55"/>
      <c r="C12" s="7" t="s">
        <v>10</v>
      </c>
      <c r="D12" s="7" t="s">
        <v>71</v>
      </c>
      <c r="E12" s="14">
        <v>2000</v>
      </c>
      <c r="F12" s="11">
        <v>455057</v>
      </c>
      <c r="G12" s="50">
        <v>0.48829999999999996</v>
      </c>
      <c r="H12" s="11">
        <v>222204</v>
      </c>
      <c r="I12" s="10"/>
      <c r="J12" s="49">
        <v>455057</v>
      </c>
      <c r="K12" s="12">
        <v>8.6719276679308233E-2</v>
      </c>
      <c r="L12" s="13">
        <v>39462</v>
      </c>
      <c r="M12" s="47"/>
      <c r="N12" s="78"/>
    </row>
    <row r="13" spans="1:14" ht="15.75" thickBot="1">
      <c r="A13" s="40">
        <v>7</v>
      </c>
      <c r="B13" s="56" t="s">
        <v>12</v>
      </c>
      <c r="C13" s="33"/>
      <c r="D13" s="7"/>
      <c r="E13" s="14"/>
      <c r="F13" s="16">
        <v>98495495</v>
      </c>
      <c r="G13" s="17">
        <v>0</v>
      </c>
      <c r="H13" s="16">
        <v>199188612</v>
      </c>
      <c r="I13" s="18"/>
      <c r="J13" s="16">
        <v>98495495</v>
      </c>
      <c r="K13" s="19">
        <v>0</v>
      </c>
      <c r="L13" s="16">
        <v>191212779.98206806</v>
      </c>
      <c r="M13" s="57">
        <f>(L13-H13)/H13</f>
        <v>-4.0041606484671616E-2</v>
      </c>
      <c r="N13" s="79"/>
    </row>
    <row r="14" spans="1:14" ht="15.75" thickTop="1">
      <c r="B14" s="58"/>
      <c r="C14" s="21"/>
      <c r="D14" s="21"/>
      <c r="E14" s="22"/>
      <c r="F14" s="59"/>
      <c r="G14" s="60"/>
      <c r="H14" s="38"/>
      <c r="I14" s="10"/>
      <c r="J14" s="59"/>
      <c r="K14" s="60"/>
      <c r="L14" s="38"/>
      <c r="M14" s="47"/>
      <c r="N14" s="78"/>
    </row>
    <row r="15" spans="1:14" ht="15.75" thickBot="1">
      <c r="B15" s="61" t="s">
        <v>13</v>
      </c>
      <c r="C15" s="23"/>
      <c r="D15" s="23"/>
      <c r="E15" s="24"/>
      <c r="F15" s="5" t="s">
        <v>14</v>
      </c>
      <c r="G15" s="5" t="s">
        <v>5</v>
      </c>
      <c r="H15" s="6" t="s">
        <v>6</v>
      </c>
      <c r="I15" s="1"/>
      <c r="J15" s="5" t="s">
        <v>14</v>
      </c>
      <c r="K15" s="5" t="s">
        <v>7</v>
      </c>
      <c r="L15" s="6" t="s">
        <v>6</v>
      </c>
      <c r="M15" s="47"/>
      <c r="N15" s="78"/>
    </row>
    <row r="16" spans="1:14">
      <c r="A16" s="40">
        <v>8</v>
      </c>
      <c r="B16" s="67" t="s">
        <v>15</v>
      </c>
      <c r="C16" s="7" t="s">
        <v>21</v>
      </c>
      <c r="D16" s="1"/>
      <c r="E16" s="25"/>
      <c r="F16" s="38">
        <v>144</v>
      </c>
      <c r="G16" s="64">
        <v>5</v>
      </c>
      <c r="H16" s="38">
        <v>720</v>
      </c>
      <c r="I16" s="28"/>
      <c r="J16" s="38">
        <v>180</v>
      </c>
      <c r="K16" s="64">
        <v>8</v>
      </c>
      <c r="L16" s="38">
        <v>1440</v>
      </c>
      <c r="M16" s="57">
        <f>(L16-H16)/H16</f>
        <v>1</v>
      </c>
      <c r="N16" s="79"/>
    </row>
    <row r="17" spans="1:18">
      <c r="A17" s="40">
        <v>9</v>
      </c>
      <c r="B17" s="58"/>
      <c r="C17" s="7" t="s">
        <v>22</v>
      </c>
      <c r="D17" s="1"/>
      <c r="E17" s="25"/>
      <c r="F17" s="38">
        <v>1164</v>
      </c>
      <c r="G17" s="64">
        <v>21</v>
      </c>
      <c r="H17" s="38">
        <v>24444</v>
      </c>
      <c r="I17" s="28"/>
      <c r="J17" s="38">
        <v>4620</v>
      </c>
      <c r="K17" s="64">
        <v>19.5</v>
      </c>
      <c r="L17" s="38">
        <v>90090</v>
      </c>
      <c r="M17" s="57">
        <f t="shared" ref="M17:M19" si="0">(L17-H17)/H17</f>
        <v>2.6855670103092781</v>
      </c>
      <c r="N17" s="79"/>
    </row>
    <row r="18" spans="1:18">
      <c r="A18" s="40">
        <v>10</v>
      </c>
      <c r="B18" s="58"/>
      <c r="C18" s="7" t="s">
        <v>23</v>
      </c>
      <c r="D18" s="1"/>
      <c r="E18" s="25"/>
      <c r="F18" s="38">
        <v>5820</v>
      </c>
      <c r="G18" s="64">
        <v>55</v>
      </c>
      <c r="H18" s="38">
        <v>320100</v>
      </c>
      <c r="I18" s="28"/>
      <c r="J18" s="38">
        <v>2052</v>
      </c>
      <c r="K18" s="64">
        <v>67</v>
      </c>
      <c r="L18" s="38">
        <v>137484</v>
      </c>
      <c r="M18" s="57">
        <f t="shared" si="0"/>
        <v>-0.57049671977507033</v>
      </c>
      <c r="N18" s="79"/>
    </row>
    <row r="19" spans="1:18">
      <c r="A19" s="40">
        <v>11</v>
      </c>
      <c r="B19" s="58"/>
      <c r="C19" s="7" t="s">
        <v>24</v>
      </c>
      <c r="D19" s="1"/>
      <c r="E19" s="25"/>
      <c r="F19" s="38">
        <v>216</v>
      </c>
      <c r="G19" s="64">
        <v>244</v>
      </c>
      <c r="H19" s="38">
        <v>52704</v>
      </c>
      <c r="I19" s="28"/>
      <c r="J19" s="38">
        <v>492</v>
      </c>
      <c r="K19" s="64">
        <v>434</v>
      </c>
      <c r="L19" s="38">
        <v>213528</v>
      </c>
      <c r="M19" s="57">
        <f t="shared" si="0"/>
        <v>3.0514571948998177</v>
      </c>
      <c r="N19" s="79"/>
    </row>
    <row r="20" spans="1:18">
      <c r="A20" s="40">
        <v>12</v>
      </c>
      <c r="B20" s="58"/>
      <c r="C20" s="29" t="s">
        <v>25</v>
      </c>
      <c r="D20" s="30"/>
      <c r="E20" s="25"/>
      <c r="F20" s="38">
        <v>0</v>
      </c>
      <c r="G20" s="64">
        <v>0</v>
      </c>
      <c r="H20" s="38">
        <v>0</v>
      </c>
      <c r="I20" s="1"/>
      <c r="J20" s="38">
        <v>0</v>
      </c>
      <c r="K20" s="64">
        <v>0</v>
      </c>
      <c r="L20" s="38">
        <v>0</v>
      </c>
      <c r="M20" s="57">
        <v>0</v>
      </c>
      <c r="N20" s="78"/>
    </row>
    <row r="21" spans="1:18">
      <c r="A21" s="40">
        <v>13</v>
      </c>
      <c r="B21" s="86" t="s">
        <v>28</v>
      </c>
      <c r="C21" s="7"/>
      <c r="D21" s="33"/>
      <c r="E21" s="66"/>
      <c r="F21" s="31">
        <v>7344</v>
      </c>
      <c r="G21" s="32">
        <v>0</v>
      </c>
      <c r="H21" s="31">
        <v>397968</v>
      </c>
      <c r="I21" s="33"/>
      <c r="J21" s="31">
        <v>7344</v>
      </c>
      <c r="K21" s="34">
        <v>60.258986928104576</v>
      </c>
      <c r="L21" s="31">
        <v>442542</v>
      </c>
      <c r="M21" s="47"/>
      <c r="N21" s="78"/>
    </row>
    <row r="22" spans="1:18">
      <c r="B22" s="67"/>
      <c r="C22" s="1"/>
      <c r="D22" s="1"/>
      <c r="E22" s="2"/>
      <c r="F22" s="2"/>
      <c r="G22" s="2"/>
      <c r="H22" s="70"/>
      <c r="I22" s="1"/>
      <c r="J22" s="1"/>
      <c r="K22" s="1"/>
      <c r="L22" s="70"/>
      <c r="M22" s="47"/>
      <c r="N22" s="78"/>
    </row>
    <row r="23" spans="1:18" ht="15.75" thickBot="1">
      <c r="A23" s="40">
        <v>14</v>
      </c>
      <c r="B23" s="71" t="s">
        <v>48</v>
      </c>
      <c r="C23" s="72"/>
      <c r="D23" s="72"/>
      <c r="E23" s="73"/>
      <c r="F23" s="73"/>
      <c r="G23" s="73"/>
      <c r="H23" s="74">
        <v>3445111</v>
      </c>
      <c r="I23" s="35"/>
      <c r="J23" s="35"/>
      <c r="K23" s="72"/>
      <c r="L23" s="74">
        <v>3812877.8188829073</v>
      </c>
      <c r="M23" s="75">
        <f t="shared" ref="M23" si="1">(L23-H23)/H23</f>
        <v>0.10675035401846479</v>
      </c>
      <c r="N23" s="79"/>
    </row>
    <row r="24" spans="1:18" ht="52.5" customHeight="1" thickBot="1">
      <c r="O24" s="106"/>
      <c r="P24" s="106"/>
      <c r="Q24" s="106"/>
      <c r="R24" s="106"/>
    </row>
    <row r="25" spans="1:18">
      <c r="B25" s="41" t="s">
        <v>49</v>
      </c>
      <c r="C25" s="42"/>
      <c r="D25" s="42"/>
      <c r="E25" s="43"/>
      <c r="F25" s="44" t="s">
        <v>1</v>
      </c>
      <c r="G25" s="44"/>
      <c r="H25" s="44"/>
      <c r="I25" s="42"/>
      <c r="J25" s="107" t="s">
        <v>2</v>
      </c>
      <c r="K25" s="107"/>
      <c r="L25" s="107"/>
      <c r="M25" s="45" t="s">
        <v>30</v>
      </c>
      <c r="O25" s="106"/>
      <c r="P25" s="106"/>
      <c r="Q25" s="106"/>
      <c r="R25" s="106"/>
    </row>
    <row r="26" spans="1:18" ht="15.75" thickBot="1">
      <c r="B26" s="46" t="s">
        <v>3</v>
      </c>
      <c r="C26" s="3"/>
      <c r="D26" s="3"/>
      <c r="E26" s="4" t="s">
        <v>4</v>
      </c>
      <c r="F26" s="5" t="s">
        <v>4</v>
      </c>
      <c r="G26" s="5" t="s">
        <v>5</v>
      </c>
      <c r="H26" s="6" t="s">
        <v>6</v>
      </c>
      <c r="I26" s="1"/>
      <c r="J26" s="5" t="s">
        <v>4</v>
      </c>
      <c r="K26" s="5" t="s">
        <v>7</v>
      </c>
      <c r="L26" s="6" t="s">
        <v>6</v>
      </c>
      <c r="M26" s="47"/>
      <c r="O26" s="106"/>
      <c r="P26" s="106"/>
      <c r="Q26" s="106"/>
      <c r="R26" s="106"/>
    </row>
    <row r="27" spans="1:18">
      <c r="A27" s="40">
        <v>15</v>
      </c>
      <c r="B27" s="53"/>
      <c r="C27" s="7" t="s">
        <v>8</v>
      </c>
      <c r="D27" s="7" t="s">
        <v>79</v>
      </c>
      <c r="E27" s="76">
        <v>2000</v>
      </c>
      <c r="F27" s="49">
        <v>1325274</v>
      </c>
      <c r="G27" s="50">
        <v>0.25119999999999998</v>
      </c>
      <c r="H27" s="49">
        <v>332909</v>
      </c>
      <c r="I27" s="10"/>
      <c r="J27" s="49">
        <v>1325274</v>
      </c>
      <c r="K27" s="50">
        <v>0.56739675332914952</v>
      </c>
      <c r="L27" s="49">
        <v>751956</v>
      </c>
      <c r="M27" s="47"/>
      <c r="O27" s="106"/>
      <c r="P27" s="106"/>
      <c r="Q27" s="106"/>
      <c r="R27" s="106"/>
    </row>
    <row r="28" spans="1:18">
      <c r="A28" s="40">
        <v>16</v>
      </c>
      <c r="B28" s="54"/>
      <c r="C28" s="7" t="s">
        <v>9</v>
      </c>
      <c r="D28" s="7" t="s">
        <v>81</v>
      </c>
      <c r="E28" s="76">
        <v>18000</v>
      </c>
      <c r="F28" s="49">
        <v>1288947</v>
      </c>
      <c r="G28" s="50">
        <v>0.2311</v>
      </c>
      <c r="H28" s="49">
        <v>297876</v>
      </c>
      <c r="I28" s="10"/>
      <c r="J28" s="49">
        <v>1288947</v>
      </c>
      <c r="K28" s="50">
        <v>0.1033</v>
      </c>
      <c r="L28" s="49">
        <v>133148</v>
      </c>
      <c r="M28" s="47"/>
      <c r="O28" s="106"/>
      <c r="P28" s="106"/>
      <c r="Q28" s="106"/>
      <c r="R28" s="106"/>
    </row>
    <row r="29" spans="1:18">
      <c r="A29" s="40">
        <v>17</v>
      </c>
      <c r="B29" s="54"/>
      <c r="C29" s="7" t="s">
        <v>10</v>
      </c>
      <c r="D29" s="7" t="s">
        <v>71</v>
      </c>
      <c r="E29" s="76">
        <v>20000</v>
      </c>
      <c r="F29" s="49">
        <v>11626</v>
      </c>
      <c r="G29" s="50">
        <v>0.21261999999999998</v>
      </c>
      <c r="H29" s="49">
        <v>2472</v>
      </c>
      <c r="I29" s="10"/>
      <c r="J29" s="49">
        <v>11626</v>
      </c>
      <c r="K29" s="50">
        <v>4.1500000000000002E-2</v>
      </c>
      <c r="L29" s="49">
        <v>482</v>
      </c>
      <c r="M29" s="47"/>
      <c r="O29" s="106"/>
      <c r="P29" s="106"/>
      <c r="Q29" s="106"/>
      <c r="R29" s="106"/>
    </row>
    <row r="30" spans="1:18">
      <c r="A30" s="40">
        <v>18</v>
      </c>
      <c r="B30" s="56" t="s">
        <v>12</v>
      </c>
      <c r="C30" s="33"/>
      <c r="D30" s="7"/>
      <c r="E30" s="14"/>
      <c r="F30" s="87">
        <f>SUM(F27:F29)</f>
        <v>2625847</v>
      </c>
      <c r="G30" s="88"/>
      <c r="H30" s="87">
        <v>633257</v>
      </c>
      <c r="I30" s="10"/>
      <c r="J30" s="87">
        <v>2625847</v>
      </c>
      <c r="K30" s="88"/>
      <c r="L30" s="87">
        <v>885586.16487153526</v>
      </c>
      <c r="M30" s="57">
        <f t="shared" ref="M30" si="2">(L30-H30)/H30</f>
        <v>0.3984624960664237</v>
      </c>
      <c r="O30" s="106"/>
      <c r="P30" s="106"/>
      <c r="Q30" s="106"/>
      <c r="R30" s="106"/>
    </row>
    <row r="31" spans="1:18">
      <c r="B31" s="58"/>
      <c r="C31" s="21"/>
      <c r="D31" s="21"/>
      <c r="E31" s="22"/>
      <c r="F31" s="59"/>
      <c r="G31" s="60"/>
      <c r="H31" s="38"/>
      <c r="I31" s="10"/>
      <c r="J31" s="59"/>
      <c r="K31" s="60"/>
      <c r="L31" s="38"/>
      <c r="M31" s="47"/>
      <c r="O31" s="106"/>
      <c r="P31" s="106"/>
      <c r="Q31" s="106"/>
      <c r="R31" s="106"/>
    </row>
    <row r="32" spans="1:18">
      <c r="B32" s="58"/>
      <c r="C32" s="21"/>
      <c r="D32" s="21"/>
      <c r="E32" s="22"/>
      <c r="F32" s="89" t="s">
        <v>50</v>
      </c>
      <c r="G32" s="60"/>
      <c r="H32" s="38"/>
      <c r="I32" s="10"/>
      <c r="J32" s="89" t="s">
        <v>50</v>
      </c>
      <c r="K32" s="60"/>
      <c r="L32" s="38"/>
      <c r="M32" s="47"/>
      <c r="O32" s="106"/>
      <c r="P32" s="106"/>
      <c r="Q32" s="106"/>
      <c r="R32" s="106"/>
    </row>
    <row r="33" spans="1:18" ht="15.75" thickBot="1">
      <c r="B33" s="61" t="s">
        <v>13</v>
      </c>
      <c r="C33" s="23"/>
      <c r="D33" s="23"/>
      <c r="E33" s="24"/>
      <c r="F33" s="5" t="s">
        <v>14</v>
      </c>
      <c r="G33" s="5" t="s">
        <v>5</v>
      </c>
      <c r="H33" s="6" t="s">
        <v>6</v>
      </c>
      <c r="I33" s="1"/>
      <c r="J33" s="5" t="s">
        <v>14</v>
      </c>
      <c r="K33" s="5" t="s">
        <v>7</v>
      </c>
      <c r="L33" s="6" t="s">
        <v>6</v>
      </c>
      <c r="M33" s="47"/>
    </row>
    <row r="34" spans="1:18">
      <c r="A34" s="40">
        <v>19</v>
      </c>
      <c r="B34" s="62" t="s">
        <v>15</v>
      </c>
      <c r="C34" s="7" t="s">
        <v>21</v>
      </c>
      <c r="D34" s="20"/>
      <c r="E34" s="25"/>
      <c r="F34" s="49">
        <v>12</v>
      </c>
      <c r="G34" s="64">
        <v>5</v>
      </c>
      <c r="H34" s="38">
        <v>60</v>
      </c>
      <c r="I34" s="1"/>
      <c r="J34" s="49">
        <v>12</v>
      </c>
      <c r="K34" s="64">
        <v>8</v>
      </c>
      <c r="L34" s="38">
        <v>96</v>
      </c>
      <c r="M34" s="57">
        <f t="shared" ref="M34:M37" si="3">(L34-H34)/H34</f>
        <v>0.6</v>
      </c>
    </row>
    <row r="35" spans="1:18">
      <c r="A35" s="40">
        <v>20</v>
      </c>
      <c r="B35" s="62"/>
      <c r="C35" s="7" t="s">
        <v>22</v>
      </c>
      <c r="D35" s="20"/>
      <c r="E35" s="25"/>
      <c r="F35" s="49">
        <v>24</v>
      </c>
      <c r="G35" s="64">
        <v>29</v>
      </c>
      <c r="H35" s="38">
        <v>696</v>
      </c>
      <c r="I35" s="1"/>
      <c r="J35" s="49">
        <v>228</v>
      </c>
      <c r="K35" s="64">
        <v>19.5</v>
      </c>
      <c r="L35" s="38">
        <v>4446</v>
      </c>
      <c r="M35" s="57">
        <f t="shared" si="3"/>
        <v>5.3879310344827589</v>
      </c>
    </row>
    <row r="36" spans="1:18">
      <c r="A36" s="40">
        <v>21</v>
      </c>
      <c r="B36" s="58"/>
      <c r="C36" s="7" t="s">
        <v>23</v>
      </c>
      <c r="D36" s="20"/>
      <c r="E36" s="25"/>
      <c r="F36" s="49">
        <v>804</v>
      </c>
      <c r="G36" s="64">
        <v>67</v>
      </c>
      <c r="H36" s="38">
        <v>53868</v>
      </c>
      <c r="I36" s="1"/>
      <c r="J36" s="49">
        <v>456</v>
      </c>
      <c r="K36" s="64">
        <v>67</v>
      </c>
      <c r="L36" s="38">
        <v>30552</v>
      </c>
      <c r="M36" s="57">
        <f t="shared" si="3"/>
        <v>-0.43283582089552236</v>
      </c>
      <c r="O36" s="106" t="s">
        <v>76</v>
      </c>
      <c r="P36" s="106" t="s">
        <v>43</v>
      </c>
      <c r="Q36" s="106" t="s">
        <v>42</v>
      </c>
      <c r="R36" s="106" t="s">
        <v>41</v>
      </c>
    </row>
    <row r="37" spans="1:18" ht="15" customHeight="1">
      <c r="A37" s="40">
        <v>22</v>
      </c>
      <c r="B37" s="58"/>
      <c r="C37" s="7" t="s">
        <v>24</v>
      </c>
      <c r="D37" s="20"/>
      <c r="E37" s="25"/>
      <c r="F37" s="49">
        <v>432</v>
      </c>
      <c r="G37" s="64">
        <v>274</v>
      </c>
      <c r="H37" s="38">
        <v>118368</v>
      </c>
      <c r="I37" s="1"/>
      <c r="J37" s="49">
        <v>576</v>
      </c>
      <c r="K37" s="64">
        <v>434</v>
      </c>
      <c r="L37" s="38">
        <v>249984</v>
      </c>
      <c r="M37" s="57">
        <f t="shared" si="3"/>
        <v>1.1119221411192215</v>
      </c>
      <c r="O37" s="106"/>
      <c r="P37" s="106"/>
      <c r="Q37" s="106"/>
      <c r="R37" s="106"/>
    </row>
    <row r="38" spans="1:18">
      <c r="A38" s="40">
        <v>23</v>
      </c>
      <c r="B38" s="58"/>
      <c r="C38" s="29" t="s">
        <v>25</v>
      </c>
      <c r="D38" s="20"/>
      <c r="E38" s="25"/>
      <c r="F38" s="49">
        <v>0</v>
      </c>
      <c r="G38" s="64">
        <v>0</v>
      </c>
      <c r="H38" s="38">
        <v>0</v>
      </c>
      <c r="I38" s="1"/>
      <c r="J38" s="49">
        <v>0</v>
      </c>
      <c r="K38" s="64">
        <v>0</v>
      </c>
      <c r="L38" s="38">
        <v>0</v>
      </c>
      <c r="M38" s="57">
        <v>0</v>
      </c>
      <c r="O38" s="106"/>
      <c r="P38" s="106"/>
      <c r="Q38" s="106"/>
      <c r="R38" s="106"/>
    </row>
    <row r="39" spans="1:18">
      <c r="A39" s="40">
        <v>24</v>
      </c>
      <c r="B39" s="69" t="s">
        <v>28</v>
      </c>
      <c r="C39" s="7"/>
      <c r="D39" s="33"/>
      <c r="E39" s="66"/>
      <c r="F39" s="87">
        <v>1272</v>
      </c>
      <c r="G39" s="88"/>
      <c r="H39" s="87">
        <v>172932</v>
      </c>
      <c r="I39" s="10"/>
      <c r="J39" s="87">
        <v>1272</v>
      </c>
      <c r="K39" s="34">
        <v>224.1179245283019</v>
      </c>
      <c r="L39" s="87">
        <v>285078</v>
      </c>
      <c r="M39" s="47"/>
      <c r="O39" s="106"/>
      <c r="P39" s="106"/>
      <c r="Q39" s="106"/>
      <c r="R39" s="106"/>
    </row>
    <row r="40" spans="1:18" ht="15.75" thickBot="1">
      <c r="B40" s="67"/>
      <c r="C40" s="1"/>
      <c r="D40" s="1"/>
      <c r="E40" s="2"/>
      <c r="F40" s="68"/>
      <c r="G40" s="37"/>
      <c r="H40" s="36"/>
      <c r="I40" s="1"/>
      <c r="J40" s="68"/>
      <c r="K40" s="37"/>
      <c r="L40" s="36"/>
      <c r="M40" s="47"/>
      <c r="O40" s="106"/>
      <c r="P40" s="106"/>
      <c r="Q40" s="106"/>
      <c r="R40" s="106"/>
    </row>
    <row r="41" spans="1:18" ht="15.75" thickTop="1">
      <c r="B41" s="67"/>
      <c r="C41" s="1"/>
      <c r="D41" s="1"/>
      <c r="E41" s="2"/>
      <c r="F41" s="1"/>
      <c r="G41" s="1"/>
      <c r="H41" s="70"/>
      <c r="I41" s="1"/>
      <c r="J41" s="1"/>
      <c r="K41" s="1"/>
      <c r="L41" s="70"/>
      <c r="M41" s="47"/>
      <c r="O41" s="106"/>
      <c r="P41" s="106"/>
      <c r="Q41" s="106"/>
      <c r="R41" s="106"/>
    </row>
    <row r="42" spans="1:18" ht="15.75" thickBot="1">
      <c r="A42" s="40">
        <v>25</v>
      </c>
      <c r="B42" s="81" t="s">
        <v>51</v>
      </c>
      <c r="C42" s="72"/>
      <c r="D42" s="72"/>
      <c r="E42" s="73"/>
      <c r="F42" s="35"/>
      <c r="G42" s="72"/>
      <c r="H42" s="74">
        <v>806189</v>
      </c>
      <c r="I42" s="35"/>
      <c r="J42" s="35"/>
      <c r="K42" s="72"/>
      <c r="L42" s="35">
        <v>1170664.1648715353</v>
      </c>
      <c r="M42" s="90">
        <f t="shared" ref="M42" si="4">(L42-H42)/H42</f>
        <v>0.45209642512058001</v>
      </c>
      <c r="O42" s="106"/>
      <c r="P42" s="106"/>
      <c r="Q42" s="106"/>
      <c r="R42" s="106"/>
    </row>
    <row r="43" spans="1:18">
      <c r="O43" s="106"/>
      <c r="P43" s="106"/>
      <c r="Q43" s="106"/>
      <c r="R43" s="106"/>
    </row>
    <row r="44" spans="1:18" ht="54" customHeight="1">
      <c r="O44" s="106"/>
      <c r="P44" s="106"/>
      <c r="Q44" s="106"/>
      <c r="R44" s="106"/>
    </row>
  </sheetData>
  <mergeCells count="12">
    <mergeCell ref="R24:R32"/>
    <mergeCell ref="J25:L25"/>
    <mergeCell ref="O36:O44"/>
    <mergeCell ref="P36:P44"/>
    <mergeCell ref="Q36:Q44"/>
    <mergeCell ref="R36:R44"/>
    <mergeCell ref="Q24:Q32"/>
    <mergeCell ref="B2:D2"/>
    <mergeCell ref="F4:H4"/>
    <mergeCell ref="J4:L4"/>
    <mergeCell ref="O24:O32"/>
    <mergeCell ref="P24:P32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workbookViewId="0">
      <selection activeCell="O29" sqref="O29"/>
    </sheetView>
  </sheetViews>
  <sheetFormatPr defaultRowHeight="15"/>
  <cols>
    <col min="1" max="1" width="9.140625" style="40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9.28515625" bestFit="1" customWidth="1"/>
    <col min="10" max="10" width="10.7109375" bestFit="1" customWidth="1"/>
    <col min="11" max="11" width="10.5703125" bestFit="1" customWidth="1"/>
    <col min="12" max="12" width="11.7109375" bestFit="1" customWidth="1"/>
    <col min="13" max="13" width="11" customWidth="1"/>
    <col min="14" max="14" width="16" customWidth="1"/>
    <col min="15" max="18" width="2.5703125" customWidth="1"/>
  </cols>
  <sheetData>
    <row r="2" spans="1:14">
      <c r="B2" s="108" t="s">
        <v>31</v>
      </c>
      <c r="C2" s="108"/>
      <c r="D2" s="108"/>
      <c r="E2" s="39" t="s">
        <v>32</v>
      </c>
      <c r="F2" s="39" t="s">
        <v>33</v>
      </c>
      <c r="G2" s="39" t="s">
        <v>34</v>
      </c>
      <c r="H2" s="39" t="s">
        <v>35</v>
      </c>
      <c r="I2" s="39" t="s">
        <v>36</v>
      </c>
      <c r="J2" s="39" t="s">
        <v>37</v>
      </c>
      <c r="K2" s="39" t="s">
        <v>38</v>
      </c>
      <c r="L2" s="39" t="s">
        <v>39</v>
      </c>
      <c r="M2" s="39" t="s">
        <v>40</v>
      </c>
      <c r="N2" s="39"/>
    </row>
    <row r="3" spans="1:14" ht="15.7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B4" s="41" t="s">
        <v>52</v>
      </c>
      <c r="C4" s="42"/>
      <c r="D4" s="42"/>
      <c r="E4" s="43"/>
      <c r="F4" s="44" t="s">
        <v>1</v>
      </c>
      <c r="G4" s="44"/>
      <c r="H4" s="44"/>
      <c r="I4" s="42"/>
      <c r="J4" s="107" t="s">
        <v>2</v>
      </c>
      <c r="K4" s="107"/>
      <c r="L4" s="107"/>
      <c r="M4" s="45" t="s">
        <v>30</v>
      </c>
      <c r="N4" s="77"/>
    </row>
    <row r="5" spans="1:14" ht="15.75" thickBot="1">
      <c r="B5" s="46" t="s">
        <v>3</v>
      </c>
      <c r="C5" s="3"/>
      <c r="D5" s="3"/>
      <c r="E5" s="4" t="s">
        <v>4</v>
      </c>
      <c r="F5" s="5" t="s">
        <v>4</v>
      </c>
      <c r="G5" s="5" t="s">
        <v>5</v>
      </c>
      <c r="H5" s="6" t="s">
        <v>6</v>
      </c>
      <c r="I5" s="1"/>
      <c r="J5" s="5" t="s">
        <v>4</v>
      </c>
      <c r="K5" s="5" t="s">
        <v>7</v>
      </c>
      <c r="L5" s="6" t="s">
        <v>6</v>
      </c>
      <c r="M5" s="47"/>
      <c r="N5" s="78"/>
    </row>
    <row r="6" spans="1:14">
      <c r="A6" s="40">
        <v>1</v>
      </c>
      <c r="B6" s="53"/>
      <c r="C6" s="7" t="s">
        <v>8</v>
      </c>
      <c r="D6" s="7" t="s">
        <v>79</v>
      </c>
      <c r="E6" s="14">
        <v>10000</v>
      </c>
      <c r="F6" s="49">
        <v>560000</v>
      </c>
      <c r="G6" s="50">
        <v>0.24747</v>
      </c>
      <c r="H6" s="49">
        <v>138583</v>
      </c>
      <c r="I6" s="33"/>
      <c r="J6" s="49">
        <v>560000</v>
      </c>
      <c r="K6" s="50">
        <v>0.28645165306056142</v>
      </c>
      <c r="L6" s="49">
        <v>160413</v>
      </c>
      <c r="M6" s="47"/>
      <c r="N6" s="78"/>
    </row>
    <row r="7" spans="1:14">
      <c r="A7" s="40">
        <v>2</v>
      </c>
      <c r="B7" s="54"/>
      <c r="C7" s="7" t="s">
        <v>9</v>
      </c>
      <c r="D7" s="7" t="s">
        <v>81</v>
      </c>
      <c r="E7" s="14">
        <v>112500</v>
      </c>
      <c r="F7" s="49">
        <v>3547041</v>
      </c>
      <c r="G7" s="50">
        <v>0.22950999999999999</v>
      </c>
      <c r="H7" s="49">
        <v>814081</v>
      </c>
      <c r="I7" s="10"/>
      <c r="J7" s="49">
        <v>3547041</v>
      </c>
      <c r="K7" s="50">
        <v>0.2684516530605614</v>
      </c>
      <c r="L7" s="49">
        <v>952209</v>
      </c>
      <c r="M7" s="47"/>
      <c r="N7" s="78"/>
    </row>
    <row r="8" spans="1:14">
      <c r="A8" s="40">
        <v>3</v>
      </c>
      <c r="B8" s="54"/>
      <c r="C8" s="7" t="s">
        <v>10</v>
      </c>
      <c r="D8" s="7" t="s">
        <v>81</v>
      </c>
      <c r="E8" s="14">
        <v>477500</v>
      </c>
      <c r="F8" s="49">
        <v>2489615</v>
      </c>
      <c r="G8" s="50">
        <v>0.15261</v>
      </c>
      <c r="H8" s="49">
        <v>379940</v>
      </c>
      <c r="I8" s="10"/>
      <c r="J8" s="49">
        <v>2489615</v>
      </c>
      <c r="K8" s="50">
        <v>0.18845165306056139</v>
      </c>
      <c r="L8" s="49">
        <v>469172</v>
      </c>
      <c r="M8" s="47"/>
      <c r="N8" s="78"/>
    </row>
    <row r="9" spans="1:14">
      <c r="A9" s="40">
        <v>4</v>
      </c>
      <c r="B9" s="54"/>
      <c r="C9" s="7" t="s">
        <v>53</v>
      </c>
      <c r="D9" s="7" t="s">
        <v>71</v>
      </c>
      <c r="E9" s="14">
        <v>600000</v>
      </c>
      <c r="F9" s="49">
        <v>0</v>
      </c>
      <c r="G9" s="50">
        <v>2.8029999999999999E-2</v>
      </c>
      <c r="H9" s="49">
        <v>0</v>
      </c>
      <c r="I9" s="10"/>
      <c r="J9" s="49">
        <v>0</v>
      </c>
      <c r="K9" s="50">
        <v>3.8451653060561392E-2</v>
      </c>
      <c r="L9" s="49">
        <v>0</v>
      </c>
      <c r="M9" s="47"/>
      <c r="N9" s="78"/>
    </row>
    <row r="10" spans="1:14">
      <c r="A10" s="40">
        <v>5</v>
      </c>
      <c r="B10" s="56" t="s">
        <v>12</v>
      </c>
      <c r="C10" s="33"/>
      <c r="D10" s="7"/>
      <c r="E10" s="14"/>
      <c r="F10" s="87">
        <v>6596656</v>
      </c>
      <c r="G10" s="88"/>
      <c r="H10" s="87">
        <v>1332604</v>
      </c>
      <c r="I10" s="10"/>
      <c r="J10" s="87">
        <v>6596656</v>
      </c>
      <c r="K10" s="88"/>
      <c r="L10" s="87">
        <v>1581794.0078718709</v>
      </c>
      <c r="M10" s="57">
        <f>(L10-H10)/H10</f>
        <v>0.18699479205515734</v>
      </c>
      <c r="N10" s="78"/>
    </row>
    <row r="11" spans="1:14">
      <c r="B11" s="58"/>
      <c r="C11" s="21"/>
      <c r="D11" s="21"/>
      <c r="E11" s="22"/>
      <c r="F11" s="59"/>
      <c r="G11" s="60"/>
      <c r="H11" s="38"/>
      <c r="I11" s="10"/>
      <c r="J11" s="59"/>
      <c r="K11" s="60"/>
      <c r="L11" s="38"/>
      <c r="M11" s="47"/>
      <c r="N11" s="78"/>
    </row>
    <row r="12" spans="1:14">
      <c r="B12" s="58"/>
      <c r="C12" s="21"/>
      <c r="D12" s="21"/>
      <c r="E12" s="22"/>
      <c r="F12" s="89" t="s">
        <v>50</v>
      </c>
      <c r="G12" s="60"/>
      <c r="H12" s="38"/>
      <c r="I12" s="10"/>
      <c r="J12" s="89" t="s">
        <v>50</v>
      </c>
      <c r="K12" s="60"/>
      <c r="L12" s="38"/>
      <c r="M12" s="47"/>
      <c r="N12" s="78"/>
    </row>
    <row r="13" spans="1:14" ht="15.75" thickBot="1">
      <c r="B13" s="61" t="s">
        <v>13</v>
      </c>
      <c r="C13" s="23"/>
      <c r="D13" s="23"/>
      <c r="E13" s="24"/>
      <c r="F13" s="5" t="s">
        <v>14</v>
      </c>
      <c r="G13" s="5" t="s">
        <v>5</v>
      </c>
      <c r="H13" s="6" t="s">
        <v>6</v>
      </c>
      <c r="I13" s="1"/>
      <c r="J13" s="5" t="s">
        <v>14</v>
      </c>
      <c r="K13" s="5" t="s">
        <v>7</v>
      </c>
      <c r="L13" s="6" t="s">
        <v>6</v>
      </c>
      <c r="M13" s="47"/>
      <c r="N13" s="79"/>
    </row>
    <row r="14" spans="1:14">
      <c r="A14" s="40">
        <v>6</v>
      </c>
      <c r="B14" s="62" t="s">
        <v>54</v>
      </c>
      <c r="C14" s="20"/>
      <c r="D14" s="7" t="s">
        <v>55</v>
      </c>
      <c r="E14" s="25"/>
      <c r="F14" s="49">
        <v>36</v>
      </c>
      <c r="G14" s="93">
        <v>375</v>
      </c>
      <c r="H14" s="49">
        <v>13500</v>
      </c>
      <c r="I14" s="1"/>
      <c r="J14" s="49">
        <v>36</v>
      </c>
      <c r="K14" s="93">
        <v>375</v>
      </c>
      <c r="L14" s="49">
        <v>13500</v>
      </c>
      <c r="M14" s="57">
        <f>(L14-H14)/H14</f>
        <v>0</v>
      </c>
      <c r="N14" s="78"/>
    </row>
    <row r="15" spans="1:14">
      <c r="A15" s="40">
        <v>7</v>
      </c>
      <c r="B15" s="94"/>
      <c r="C15" s="20"/>
      <c r="D15" s="7" t="s">
        <v>56</v>
      </c>
      <c r="E15" s="25"/>
      <c r="F15" s="49">
        <v>24</v>
      </c>
      <c r="G15" s="93">
        <v>187.5</v>
      </c>
      <c r="H15" s="38">
        <v>4500</v>
      </c>
      <c r="I15" s="1"/>
      <c r="J15" s="49">
        <v>24</v>
      </c>
      <c r="K15" s="93">
        <v>187.5</v>
      </c>
      <c r="L15" s="49">
        <v>4500</v>
      </c>
      <c r="M15" s="57">
        <f>(L15-H15)/H15</f>
        <v>0</v>
      </c>
      <c r="N15" s="78"/>
    </row>
    <row r="16" spans="1:14">
      <c r="A16" s="40">
        <v>8</v>
      </c>
      <c r="B16" s="94"/>
      <c r="C16" s="20"/>
      <c r="D16" s="7"/>
      <c r="E16" s="25"/>
      <c r="F16" s="87">
        <v>60</v>
      </c>
      <c r="G16" s="88"/>
      <c r="H16" s="87">
        <v>18000</v>
      </c>
      <c r="I16" s="10"/>
      <c r="J16" s="87">
        <v>60</v>
      </c>
      <c r="K16" s="88"/>
      <c r="L16" s="87">
        <v>18000</v>
      </c>
      <c r="M16" s="47"/>
      <c r="N16" s="78"/>
    </row>
    <row r="17" spans="1:14">
      <c r="B17" s="94"/>
      <c r="C17" s="20"/>
      <c r="D17" s="20"/>
      <c r="E17" s="25"/>
      <c r="F17" s="82"/>
      <c r="G17" s="83"/>
      <c r="H17" s="83"/>
      <c r="I17" s="1"/>
      <c r="J17" s="82"/>
      <c r="K17" s="83"/>
      <c r="L17" s="83"/>
      <c r="M17" s="47"/>
      <c r="N17" s="78"/>
    </row>
    <row r="18" spans="1:14">
      <c r="A18" s="40">
        <v>9</v>
      </c>
      <c r="B18" s="62" t="s">
        <v>15</v>
      </c>
      <c r="C18" s="7" t="s">
        <v>21</v>
      </c>
      <c r="D18" s="20"/>
      <c r="E18" s="25"/>
      <c r="F18" s="49">
        <v>0</v>
      </c>
      <c r="G18" s="64">
        <v>5</v>
      </c>
      <c r="H18" s="38">
        <v>0</v>
      </c>
      <c r="I18" s="1"/>
      <c r="J18" s="49">
        <v>0</v>
      </c>
      <c r="K18" s="64">
        <v>8</v>
      </c>
      <c r="L18" s="38">
        <v>0</v>
      </c>
      <c r="M18" s="57"/>
      <c r="N18" s="78"/>
    </row>
    <row r="19" spans="1:14">
      <c r="A19" s="40">
        <v>10</v>
      </c>
      <c r="B19" s="62"/>
      <c r="C19" s="7" t="s">
        <v>22</v>
      </c>
      <c r="D19" s="20"/>
      <c r="E19" s="25"/>
      <c r="F19" s="49">
        <v>0</v>
      </c>
      <c r="G19" s="64">
        <v>21</v>
      </c>
      <c r="H19" s="38">
        <v>0</v>
      </c>
      <c r="I19" s="1"/>
      <c r="J19" s="49">
        <v>0</v>
      </c>
      <c r="K19" s="64">
        <v>19.5</v>
      </c>
      <c r="L19" s="38">
        <v>0</v>
      </c>
      <c r="M19" s="57"/>
      <c r="N19" s="78"/>
    </row>
    <row r="20" spans="1:14">
      <c r="A20" s="40">
        <v>11</v>
      </c>
      <c r="B20" s="58"/>
      <c r="C20" s="7" t="s">
        <v>23</v>
      </c>
      <c r="D20" s="20"/>
      <c r="E20" s="25"/>
      <c r="F20" s="49">
        <v>12</v>
      </c>
      <c r="G20" s="64">
        <v>55</v>
      </c>
      <c r="H20" s="38">
        <v>660</v>
      </c>
      <c r="I20" s="1"/>
      <c r="J20" s="49">
        <v>12</v>
      </c>
      <c r="K20" s="64">
        <v>67</v>
      </c>
      <c r="L20" s="38">
        <v>804</v>
      </c>
      <c r="M20" s="57">
        <f>(L20-H20)/H20</f>
        <v>0.21818181818181817</v>
      </c>
      <c r="N20" s="78"/>
    </row>
    <row r="21" spans="1:14">
      <c r="A21" s="40">
        <v>12</v>
      </c>
      <c r="B21" s="58"/>
      <c r="C21" s="7" t="s">
        <v>24</v>
      </c>
      <c r="D21" s="20"/>
      <c r="E21" s="25"/>
      <c r="F21" s="49">
        <v>108</v>
      </c>
      <c r="G21" s="64">
        <v>244</v>
      </c>
      <c r="H21" s="38">
        <v>26352</v>
      </c>
      <c r="I21" s="1"/>
      <c r="J21" s="49">
        <v>108</v>
      </c>
      <c r="K21" s="64">
        <v>434</v>
      </c>
      <c r="L21" s="38">
        <v>46872</v>
      </c>
      <c r="M21" s="57">
        <f>(L21-H21)/H21</f>
        <v>0.77868852459016391</v>
      </c>
      <c r="N21" s="79"/>
    </row>
    <row r="22" spans="1:14">
      <c r="A22" s="40">
        <v>13</v>
      </c>
      <c r="B22" s="58"/>
      <c r="C22" s="29" t="s">
        <v>25</v>
      </c>
      <c r="D22" s="95"/>
      <c r="E22" s="95"/>
      <c r="F22" s="49">
        <v>0</v>
      </c>
      <c r="G22" s="64">
        <v>0</v>
      </c>
      <c r="H22" s="38">
        <v>0</v>
      </c>
      <c r="I22" s="95"/>
      <c r="J22" s="49">
        <v>0</v>
      </c>
      <c r="K22" s="64">
        <v>0</v>
      </c>
      <c r="L22" s="38">
        <v>0</v>
      </c>
      <c r="M22" s="57"/>
      <c r="N22" s="79"/>
    </row>
    <row r="23" spans="1:14">
      <c r="B23" s="58"/>
      <c r="C23" s="15"/>
      <c r="D23" s="20"/>
      <c r="E23" s="25"/>
      <c r="F23" s="87">
        <v>120</v>
      </c>
      <c r="G23" s="88"/>
      <c r="H23" s="87">
        <v>27012</v>
      </c>
      <c r="I23" s="10"/>
      <c r="J23" s="87">
        <v>120</v>
      </c>
      <c r="K23" s="88"/>
      <c r="L23" s="87">
        <v>47676</v>
      </c>
      <c r="M23" s="47"/>
      <c r="N23" s="79"/>
    </row>
    <row r="24" spans="1:14">
      <c r="B24" s="58"/>
      <c r="C24" s="15"/>
      <c r="D24" s="20"/>
      <c r="E24" s="25"/>
      <c r="F24" s="49"/>
      <c r="G24" s="91"/>
      <c r="H24" s="49"/>
      <c r="I24" s="10"/>
      <c r="J24" s="49"/>
      <c r="K24" s="91"/>
      <c r="L24" s="49"/>
      <c r="M24" s="47"/>
      <c r="N24" s="79"/>
    </row>
    <row r="25" spans="1:14" ht="15.75" thickBot="1">
      <c r="B25" s="62" t="s">
        <v>57</v>
      </c>
      <c r="C25" s="15"/>
      <c r="D25" s="20"/>
      <c r="E25" s="25"/>
      <c r="F25" s="5" t="s">
        <v>58</v>
      </c>
      <c r="G25" s="5" t="s">
        <v>59</v>
      </c>
      <c r="H25" s="84"/>
      <c r="I25" s="10"/>
      <c r="J25" s="5" t="s">
        <v>58</v>
      </c>
      <c r="K25" s="5" t="s">
        <v>59</v>
      </c>
      <c r="L25" s="84"/>
      <c r="M25" s="47"/>
      <c r="N25" s="78"/>
    </row>
    <row r="26" spans="1:14">
      <c r="A26" s="40">
        <v>14</v>
      </c>
      <c r="B26" s="62" t="s">
        <v>60</v>
      </c>
      <c r="C26" s="15"/>
      <c r="D26" s="20"/>
      <c r="E26" s="25"/>
      <c r="F26" s="49">
        <v>33246</v>
      </c>
      <c r="G26" s="92">
        <v>0</v>
      </c>
      <c r="H26" s="49">
        <v>0</v>
      </c>
      <c r="I26" s="10"/>
      <c r="J26" s="49">
        <v>33246</v>
      </c>
      <c r="K26" s="92">
        <v>14.41</v>
      </c>
      <c r="L26" s="49">
        <v>479074.86</v>
      </c>
      <c r="M26" s="57"/>
      <c r="N26" s="78"/>
    </row>
    <row r="27" spans="1:14">
      <c r="B27" s="58"/>
      <c r="C27" s="15"/>
      <c r="D27" s="20"/>
      <c r="E27" s="25"/>
      <c r="F27" s="49"/>
      <c r="G27" s="92"/>
      <c r="H27" s="38"/>
      <c r="I27" s="1"/>
      <c r="J27" s="38"/>
      <c r="K27" s="92"/>
      <c r="L27" s="38"/>
      <c r="M27" s="47"/>
      <c r="N27" s="78"/>
    </row>
    <row r="28" spans="1:14">
      <c r="A28" s="40">
        <v>15</v>
      </c>
      <c r="B28" s="69" t="s">
        <v>28</v>
      </c>
      <c r="C28" s="7"/>
      <c r="D28" s="33"/>
      <c r="E28" s="66"/>
      <c r="F28" s="87"/>
      <c r="G28" s="88"/>
      <c r="H28" s="87">
        <v>45012</v>
      </c>
      <c r="I28" s="10"/>
      <c r="J28" s="87"/>
      <c r="K28" s="88"/>
      <c r="L28" s="87">
        <v>544750.86</v>
      </c>
      <c r="M28" s="57"/>
      <c r="N28" s="78"/>
    </row>
    <row r="29" spans="1:14" ht="15.75" thickBot="1">
      <c r="B29" s="67"/>
      <c r="C29" s="1"/>
      <c r="D29" s="1"/>
      <c r="E29" s="2"/>
      <c r="F29" s="68"/>
      <c r="G29" s="37"/>
      <c r="H29" s="36"/>
      <c r="I29" s="1"/>
      <c r="J29" s="68"/>
      <c r="K29" s="37"/>
      <c r="L29" s="36"/>
      <c r="M29" s="47"/>
      <c r="N29" s="78"/>
    </row>
    <row r="30" spans="1:14" ht="15.75" thickTop="1">
      <c r="B30" s="67"/>
      <c r="C30" s="1"/>
      <c r="D30" s="1"/>
      <c r="E30" s="2"/>
      <c r="F30" s="1"/>
      <c r="G30" s="1"/>
      <c r="H30" s="70"/>
      <c r="I30" s="1"/>
      <c r="J30" s="1"/>
      <c r="K30" s="1"/>
      <c r="L30" s="70"/>
      <c r="M30" s="47"/>
      <c r="N30" s="79"/>
    </row>
    <row r="31" spans="1:14">
      <c r="A31" s="40">
        <v>16</v>
      </c>
      <c r="B31" s="96" t="s">
        <v>61</v>
      </c>
      <c r="C31" s="1"/>
      <c r="D31" s="1"/>
      <c r="E31" s="2"/>
      <c r="F31" s="38">
        <v>0</v>
      </c>
      <c r="G31" s="1"/>
      <c r="H31" s="37">
        <v>1377616</v>
      </c>
      <c r="I31" s="38"/>
      <c r="J31" s="38"/>
      <c r="K31" s="1"/>
      <c r="L31" s="37">
        <v>2126544.8678718708</v>
      </c>
      <c r="M31" s="57">
        <f>(L31-H31)/H31</f>
        <v>0.54364123810399323</v>
      </c>
      <c r="N31" s="78"/>
    </row>
    <row r="32" spans="1:14">
      <c r="A32" s="40">
        <v>17</v>
      </c>
      <c r="B32" s="97" t="s">
        <v>62</v>
      </c>
      <c r="C32" s="1"/>
      <c r="D32" s="1"/>
      <c r="E32" s="2"/>
      <c r="F32" s="49">
        <v>36728215</v>
      </c>
      <c r="G32" s="1"/>
      <c r="H32" s="49">
        <v>3155877</v>
      </c>
      <c r="I32" s="38"/>
      <c r="J32" s="49">
        <v>36728215</v>
      </c>
      <c r="K32" s="1"/>
      <c r="L32" s="37">
        <v>0</v>
      </c>
      <c r="M32" s="57"/>
      <c r="N32" s="79"/>
    </row>
    <row r="33" spans="1:18">
      <c r="A33" s="40">
        <v>18</v>
      </c>
      <c r="B33" s="97" t="s">
        <v>63</v>
      </c>
      <c r="C33" s="1"/>
      <c r="D33" s="1"/>
      <c r="E33" s="2"/>
      <c r="F33" s="38"/>
      <c r="G33" s="1"/>
      <c r="H33" s="37">
        <v>4533493</v>
      </c>
      <c r="I33" s="38"/>
      <c r="J33" s="38"/>
      <c r="K33" s="1"/>
      <c r="L33" s="37">
        <v>2126544.8678718708</v>
      </c>
      <c r="M33" s="57">
        <f>(L33-H33)/H33</f>
        <v>-0.53092574139369564</v>
      </c>
      <c r="O33" s="106" t="s">
        <v>75</v>
      </c>
      <c r="P33" s="106" t="s">
        <v>43</v>
      </c>
      <c r="Q33" s="106" t="s">
        <v>42</v>
      </c>
      <c r="R33" s="106" t="s">
        <v>41</v>
      </c>
    </row>
    <row r="34" spans="1:18" ht="15.75" thickBot="1">
      <c r="A34" s="40">
        <v>19</v>
      </c>
      <c r="B34" s="98" t="s">
        <v>63</v>
      </c>
      <c r="C34" s="72"/>
      <c r="D34" s="72"/>
      <c r="E34" s="73"/>
      <c r="F34" s="35"/>
      <c r="G34" s="72"/>
      <c r="H34" s="35"/>
      <c r="I34" s="35"/>
      <c r="J34" s="35"/>
      <c r="K34" s="72"/>
      <c r="L34" s="35">
        <v>2126544.8678718708</v>
      </c>
      <c r="M34" s="85"/>
      <c r="O34" s="106"/>
      <c r="P34" s="106"/>
      <c r="Q34" s="106"/>
      <c r="R34" s="106"/>
    </row>
    <row r="35" spans="1:18">
      <c r="O35" s="106"/>
      <c r="P35" s="106"/>
      <c r="Q35" s="106"/>
      <c r="R35" s="106"/>
    </row>
    <row r="36" spans="1:18">
      <c r="O36" s="106"/>
      <c r="P36" s="106"/>
      <c r="Q36" s="106"/>
      <c r="R36" s="106"/>
    </row>
    <row r="37" spans="1:18">
      <c r="O37" s="106"/>
      <c r="P37" s="106"/>
      <c r="Q37" s="106"/>
      <c r="R37" s="106"/>
    </row>
    <row r="38" spans="1:18">
      <c r="O38" s="106"/>
      <c r="P38" s="106"/>
      <c r="Q38" s="106"/>
      <c r="R38" s="106"/>
    </row>
    <row r="39" spans="1:18">
      <c r="O39" s="106"/>
      <c r="P39" s="106"/>
      <c r="Q39" s="106"/>
      <c r="R39" s="106"/>
    </row>
    <row r="40" spans="1:18">
      <c r="O40" s="106"/>
      <c r="P40" s="106"/>
      <c r="Q40" s="106"/>
      <c r="R40" s="106"/>
    </row>
    <row r="41" spans="1:18" ht="81.75" customHeight="1">
      <c r="O41" s="106"/>
      <c r="P41" s="106"/>
      <c r="Q41" s="106"/>
      <c r="R41" s="106"/>
    </row>
  </sheetData>
  <mergeCells count="6">
    <mergeCell ref="R33:R41"/>
    <mergeCell ref="B2:D2"/>
    <mergeCell ref="J4:L4"/>
    <mergeCell ref="O33:O41"/>
    <mergeCell ref="P33:P41"/>
    <mergeCell ref="Q33:Q41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topLeftCell="A19" workbookViewId="0">
      <selection activeCell="O29" sqref="O29"/>
    </sheetView>
  </sheetViews>
  <sheetFormatPr defaultRowHeight="15"/>
  <cols>
    <col min="1" max="1" width="9.140625" style="40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9.28515625" bestFit="1" customWidth="1"/>
    <col min="10" max="10" width="10.7109375" bestFit="1" customWidth="1"/>
    <col min="11" max="11" width="11.140625" bestFit="1" customWidth="1"/>
    <col min="12" max="12" width="11.7109375" bestFit="1" customWidth="1"/>
    <col min="13" max="13" width="11" customWidth="1"/>
    <col min="14" max="14" width="16" customWidth="1"/>
    <col min="15" max="18" width="2.5703125" customWidth="1"/>
  </cols>
  <sheetData>
    <row r="2" spans="1:14">
      <c r="B2" s="108" t="s">
        <v>31</v>
      </c>
      <c r="C2" s="108"/>
      <c r="D2" s="108"/>
      <c r="E2" s="39" t="s">
        <v>32</v>
      </c>
      <c r="F2" s="39" t="s">
        <v>33</v>
      </c>
      <c r="G2" s="39" t="s">
        <v>34</v>
      </c>
      <c r="H2" s="39" t="s">
        <v>35</v>
      </c>
      <c r="I2" s="39" t="s">
        <v>36</v>
      </c>
      <c r="J2" s="39" t="s">
        <v>37</v>
      </c>
      <c r="K2" s="39" t="s">
        <v>38</v>
      </c>
      <c r="L2" s="39" t="s">
        <v>39</v>
      </c>
      <c r="M2" s="39" t="s">
        <v>40</v>
      </c>
      <c r="N2" s="39"/>
    </row>
    <row r="3" spans="1:14" ht="15.7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B4" s="41" t="s">
        <v>64</v>
      </c>
      <c r="C4" s="42"/>
      <c r="D4" s="42"/>
      <c r="E4" s="43"/>
      <c r="F4" s="44" t="s">
        <v>1</v>
      </c>
      <c r="G4" s="44"/>
      <c r="H4" s="44"/>
      <c r="I4" s="42"/>
      <c r="J4" s="107" t="s">
        <v>2</v>
      </c>
      <c r="K4" s="107"/>
      <c r="L4" s="107"/>
      <c r="M4" s="45" t="s">
        <v>30</v>
      </c>
      <c r="N4" s="77"/>
    </row>
    <row r="5" spans="1:14" ht="15.75" thickBot="1">
      <c r="B5" s="46" t="s">
        <v>3</v>
      </c>
      <c r="C5" s="3"/>
      <c r="D5" s="3"/>
      <c r="E5" s="4" t="s">
        <v>4</v>
      </c>
      <c r="F5" s="5" t="s">
        <v>4</v>
      </c>
      <c r="G5" s="5" t="s">
        <v>5</v>
      </c>
      <c r="H5" s="6" t="s">
        <v>6</v>
      </c>
      <c r="I5" s="5" t="s">
        <v>4</v>
      </c>
      <c r="J5" s="5" t="s">
        <v>4</v>
      </c>
      <c r="K5" s="5" t="s">
        <v>7</v>
      </c>
      <c r="L5" s="6" t="s">
        <v>6</v>
      </c>
      <c r="M5" s="47"/>
      <c r="N5" s="78"/>
    </row>
    <row r="6" spans="1:14">
      <c r="A6" s="40">
        <v>1</v>
      </c>
      <c r="B6" s="53"/>
      <c r="C6" s="7" t="s">
        <v>8</v>
      </c>
      <c r="D6" s="7" t="s">
        <v>79</v>
      </c>
      <c r="E6" s="14">
        <v>20000</v>
      </c>
      <c r="F6" s="49">
        <v>19214858</v>
      </c>
      <c r="G6" s="50">
        <v>0.21409</v>
      </c>
      <c r="H6" s="49">
        <v>4113709</v>
      </c>
      <c r="I6" s="49">
        <v>200</v>
      </c>
      <c r="J6" s="49">
        <v>775196</v>
      </c>
      <c r="K6" s="50">
        <v>1.0106970454229192</v>
      </c>
      <c r="L6" s="49">
        <v>783488</v>
      </c>
      <c r="M6" s="47"/>
      <c r="N6" s="78"/>
    </row>
    <row r="7" spans="1:14">
      <c r="A7" s="40">
        <v>2</v>
      </c>
      <c r="B7" s="54"/>
      <c r="C7" s="7" t="s">
        <v>9</v>
      </c>
      <c r="D7" s="7" t="s">
        <v>81</v>
      </c>
      <c r="E7" s="14">
        <v>80000</v>
      </c>
      <c r="F7" s="49">
        <v>9263590</v>
      </c>
      <c r="G7" s="50">
        <v>0.16056000000000001</v>
      </c>
      <c r="H7" s="49">
        <v>1487362</v>
      </c>
      <c r="I7" s="49">
        <v>1800</v>
      </c>
      <c r="J7" s="49">
        <v>4981112</v>
      </c>
      <c r="K7" s="50">
        <v>0.66069704542291918</v>
      </c>
      <c r="L7" s="49">
        <v>3291006</v>
      </c>
      <c r="M7" s="47"/>
      <c r="N7" s="78"/>
    </row>
    <row r="8" spans="1:14">
      <c r="A8" s="40">
        <v>3</v>
      </c>
      <c r="B8" s="54"/>
      <c r="C8" s="7" t="s">
        <v>10</v>
      </c>
      <c r="D8" s="7" t="s">
        <v>81</v>
      </c>
      <c r="E8" s="14">
        <v>400000</v>
      </c>
      <c r="F8" s="49">
        <v>5870026</v>
      </c>
      <c r="G8" s="50">
        <v>0.12845000000000001</v>
      </c>
      <c r="H8" s="49">
        <v>754005</v>
      </c>
      <c r="I8" s="49">
        <v>98000</v>
      </c>
      <c r="J8" s="49">
        <v>25032728</v>
      </c>
      <c r="K8" s="50">
        <v>0.27019767962352759</v>
      </c>
      <c r="L8" s="49">
        <v>6763785.0202469081</v>
      </c>
      <c r="M8" s="47"/>
      <c r="N8" s="78"/>
    </row>
    <row r="9" spans="1:14">
      <c r="A9" s="40">
        <v>4</v>
      </c>
      <c r="B9" s="54"/>
      <c r="C9" s="29" t="s">
        <v>53</v>
      </c>
      <c r="D9" s="7" t="s">
        <v>71</v>
      </c>
      <c r="E9" s="14">
        <v>500000</v>
      </c>
      <c r="F9" s="49">
        <v>1835335</v>
      </c>
      <c r="G9" s="50">
        <v>5.1379999999999995E-2</v>
      </c>
      <c r="H9" s="49">
        <v>94300</v>
      </c>
      <c r="I9" s="49">
        <v>100000</v>
      </c>
      <c r="J9" s="49">
        <v>5394773</v>
      </c>
      <c r="K9" s="50">
        <v>0.1</v>
      </c>
      <c r="L9" s="49">
        <v>539477</v>
      </c>
      <c r="M9" s="47"/>
      <c r="N9" s="78"/>
    </row>
    <row r="10" spans="1:14">
      <c r="A10" s="40">
        <v>5</v>
      </c>
      <c r="B10" s="56" t="s">
        <v>12</v>
      </c>
      <c r="C10" s="33"/>
      <c r="D10" s="7"/>
      <c r="E10" s="14"/>
      <c r="F10" s="87">
        <v>36183809</v>
      </c>
      <c r="G10" s="88"/>
      <c r="H10" s="87">
        <v>6449376</v>
      </c>
      <c r="I10" s="10"/>
      <c r="J10" s="87">
        <v>36183809</v>
      </c>
      <c r="K10" s="88"/>
      <c r="L10" s="87">
        <v>11377756.020246908</v>
      </c>
      <c r="M10" s="57">
        <f>(L10-H10)/H10</f>
        <v>0.76416385402973996</v>
      </c>
      <c r="N10" s="78"/>
    </row>
    <row r="11" spans="1:14">
      <c r="B11" s="58"/>
      <c r="C11" s="21"/>
      <c r="D11" s="21"/>
      <c r="E11" s="22"/>
      <c r="F11" s="59"/>
      <c r="G11" s="60"/>
      <c r="H11" s="38"/>
      <c r="I11" s="10"/>
      <c r="J11" s="59"/>
      <c r="K11" s="60"/>
      <c r="L11" s="38"/>
      <c r="M11" s="47"/>
      <c r="N11" s="78"/>
    </row>
    <row r="12" spans="1:14">
      <c r="B12" s="58"/>
      <c r="C12" s="21"/>
      <c r="D12" s="21"/>
      <c r="E12" s="22"/>
      <c r="F12" s="89" t="s">
        <v>50</v>
      </c>
      <c r="G12" s="60"/>
      <c r="H12" s="38"/>
      <c r="I12" s="10"/>
      <c r="J12" s="89" t="s">
        <v>50</v>
      </c>
      <c r="K12" s="60"/>
      <c r="L12" s="38"/>
      <c r="M12" s="47"/>
      <c r="N12" s="78"/>
    </row>
    <row r="13" spans="1:14" ht="15.75" thickBot="1">
      <c r="B13" s="61" t="s">
        <v>13</v>
      </c>
      <c r="C13" s="23"/>
      <c r="D13" s="23"/>
      <c r="E13" s="24"/>
      <c r="F13" s="5" t="s">
        <v>14</v>
      </c>
      <c r="G13" s="5" t="s">
        <v>5</v>
      </c>
      <c r="H13" s="6" t="s">
        <v>6</v>
      </c>
      <c r="I13" s="1"/>
      <c r="J13" s="5" t="s">
        <v>14</v>
      </c>
      <c r="K13" s="5" t="s">
        <v>7</v>
      </c>
      <c r="L13" s="6" t="s">
        <v>6</v>
      </c>
      <c r="M13" s="47"/>
      <c r="N13" s="79"/>
    </row>
    <row r="14" spans="1:14">
      <c r="A14" s="40">
        <v>6</v>
      </c>
      <c r="B14" s="62" t="s">
        <v>54</v>
      </c>
      <c r="C14" s="20"/>
      <c r="D14" s="7" t="s">
        <v>55</v>
      </c>
      <c r="E14" s="25"/>
      <c r="F14" s="49">
        <v>3444</v>
      </c>
      <c r="G14" s="64">
        <v>375</v>
      </c>
      <c r="H14" s="49">
        <v>1291500</v>
      </c>
      <c r="I14" s="1"/>
      <c r="J14" s="49">
        <v>3444</v>
      </c>
      <c r="K14" s="64">
        <v>375</v>
      </c>
      <c r="L14" s="49">
        <v>1291500</v>
      </c>
      <c r="M14" s="57">
        <f>(L14-H14)/H14</f>
        <v>0</v>
      </c>
      <c r="N14" s="78"/>
    </row>
    <row r="15" spans="1:14">
      <c r="A15" s="40">
        <v>7</v>
      </c>
      <c r="B15" s="94"/>
      <c r="C15" s="20"/>
      <c r="D15" s="7" t="s">
        <v>56</v>
      </c>
      <c r="E15" s="25"/>
      <c r="F15" s="49">
        <v>624</v>
      </c>
      <c r="G15" s="64">
        <v>187.5</v>
      </c>
      <c r="H15" s="38">
        <v>117000</v>
      </c>
      <c r="I15" s="1"/>
      <c r="J15" s="49">
        <v>624</v>
      </c>
      <c r="K15" s="64">
        <v>187.5</v>
      </c>
      <c r="L15" s="49">
        <v>117000</v>
      </c>
      <c r="M15" s="57">
        <f>(L15-H15)/H15</f>
        <v>0</v>
      </c>
      <c r="N15" s="78"/>
    </row>
    <row r="16" spans="1:14">
      <c r="A16" s="40">
        <v>8</v>
      </c>
      <c r="B16" s="94"/>
      <c r="C16" s="20"/>
      <c r="D16" s="7"/>
      <c r="E16" s="25"/>
      <c r="F16" s="87">
        <v>4068</v>
      </c>
      <c r="G16" s="88"/>
      <c r="H16" s="87">
        <v>1408500</v>
      </c>
      <c r="I16" s="10"/>
      <c r="J16" s="87">
        <v>4068</v>
      </c>
      <c r="K16" s="88">
        <v>346.23893805309734</v>
      </c>
      <c r="L16" s="87">
        <v>1408500</v>
      </c>
      <c r="M16" s="57">
        <f>(L16-H16)/H16</f>
        <v>0</v>
      </c>
      <c r="N16" s="78"/>
    </row>
    <row r="17" spans="1:14">
      <c r="B17" s="94"/>
      <c r="C17" s="20"/>
      <c r="D17" s="20"/>
      <c r="E17" s="25"/>
      <c r="F17" s="82"/>
      <c r="G17" s="83"/>
      <c r="H17" s="83"/>
      <c r="I17" s="1"/>
      <c r="J17" s="82"/>
      <c r="K17" s="83"/>
      <c r="L17" s="83"/>
      <c r="M17" s="47"/>
      <c r="N17" s="78"/>
    </row>
    <row r="18" spans="1:14">
      <c r="A18" s="40">
        <v>9</v>
      </c>
      <c r="B18" s="62" t="s">
        <v>15</v>
      </c>
      <c r="C18" s="7" t="s">
        <v>21</v>
      </c>
      <c r="D18" s="20"/>
      <c r="E18" s="25"/>
      <c r="F18" s="49">
        <v>24</v>
      </c>
      <c r="G18" s="64">
        <v>5</v>
      </c>
      <c r="H18" s="38">
        <v>120</v>
      </c>
      <c r="I18" s="1"/>
      <c r="J18" s="49">
        <v>24</v>
      </c>
      <c r="K18" s="64">
        <v>8</v>
      </c>
      <c r="L18" s="38">
        <v>192</v>
      </c>
      <c r="M18" s="57">
        <f>(L18-H18)/H18</f>
        <v>0.6</v>
      </c>
      <c r="N18" s="78"/>
    </row>
    <row r="19" spans="1:14">
      <c r="A19" s="40">
        <v>10</v>
      </c>
      <c r="B19" s="62"/>
      <c r="C19" s="7" t="s">
        <v>22</v>
      </c>
      <c r="D19" s="20"/>
      <c r="E19" s="25"/>
      <c r="F19" s="49">
        <v>636</v>
      </c>
      <c r="G19" s="64">
        <v>29</v>
      </c>
      <c r="H19" s="38">
        <v>18444</v>
      </c>
      <c r="I19" s="1"/>
      <c r="J19" s="49">
        <v>636</v>
      </c>
      <c r="K19" s="64">
        <v>19.5</v>
      </c>
      <c r="L19" s="38">
        <v>12402</v>
      </c>
      <c r="M19" s="57">
        <f>(L19-H19)/H19</f>
        <v>-0.32758620689655171</v>
      </c>
      <c r="N19" s="78"/>
    </row>
    <row r="20" spans="1:14">
      <c r="A20" s="40">
        <v>11</v>
      </c>
      <c r="B20" s="58"/>
      <c r="C20" s="7" t="s">
        <v>23</v>
      </c>
      <c r="D20" s="20"/>
      <c r="E20" s="25"/>
      <c r="F20" s="49">
        <v>1932</v>
      </c>
      <c r="G20" s="64">
        <v>67</v>
      </c>
      <c r="H20" s="38">
        <v>129444</v>
      </c>
      <c r="I20" s="1"/>
      <c r="J20" s="49">
        <v>1932</v>
      </c>
      <c r="K20" s="64">
        <v>67</v>
      </c>
      <c r="L20" s="38">
        <v>129444</v>
      </c>
      <c r="M20" s="57">
        <f>(L20-H20)/H20</f>
        <v>0</v>
      </c>
      <c r="N20" s="78"/>
    </row>
    <row r="21" spans="1:14">
      <c r="A21" s="40">
        <v>12</v>
      </c>
      <c r="B21" s="58"/>
      <c r="C21" s="7" t="s">
        <v>24</v>
      </c>
      <c r="D21" s="20"/>
      <c r="E21" s="25"/>
      <c r="F21" s="49">
        <v>2112</v>
      </c>
      <c r="G21" s="64">
        <v>274</v>
      </c>
      <c r="H21" s="38">
        <v>578688</v>
      </c>
      <c r="I21" s="1"/>
      <c r="J21" s="49">
        <v>2112</v>
      </c>
      <c r="K21" s="64">
        <v>434</v>
      </c>
      <c r="L21" s="38">
        <v>916608</v>
      </c>
      <c r="M21" s="57">
        <f>(L21-H21)/H21</f>
        <v>0.58394160583941601</v>
      </c>
      <c r="N21" s="79"/>
    </row>
    <row r="22" spans="1:14">
      <c r="A22" s="40">
        <v>13</v>
      </c>
      <c r="B22" s="58"/>
      <c r="C22" s="29" t="s">
        <v>25</v>
      </c>
      <c r="D22" s="20"/>
      <c r="E22" s="25"/>
      <c r="F22" s="49">
        <v>0</v>
      </c>
      <c r="G22" s="64">
        <v>0</v>
      </c>
      <c r="H22" s="38">
        <v>0</v>
      </c>
      <c r="I22" s="1"/>
      <c r="J22" s="49">
        <v>0</v>
      </c>
      <c r="K22" s="64">
        <v>0</v>
      </c>
      <c r="L22" s="38">
        <v>0</v>
      </c>
      <c r="M22" s="57">
        <v>0</v>
      </c>
      <c r="N22" s="79"/>
    </row>
    <row r="23" spans="1:14">
      <c r="B23" s="58"/>
      <c r="C23" s="15"/>
      <c r="D23" s="20"/>
      <c r="E23" s="25"/>
      <c r="F23" s="87">
        <v>4704</v>
      </c>
      <c r="G23" s="88">
        <v>0</v>
      </c>
      <c r="H23" s="87">
        <v>726696</v>
      </c>
      <c r="I23" s="10"/>
      <c r="J23" s="87">
        <v>4704</v>
      </c>
      <c r="K23" s="99">
        <v>225.05229591836735</v>
      </c>
      <c r="L23" s="87">
        <v>1058646</v>
      </c>
      <c r="M23" s="47"/>
      <c r="N23" s="79"/>
    </row>
    <row r="24" spans="1:14">
      <c r="B24" s="58"/>
      <c r="C24" s="15"/>
      <c r="D24" s="20"/>
      <c r="E24" s="25"/>
      <c r="F24" s="49"/>
      <c r="G24" s="91"/>
      <c r="H24" s="49"/>
      <c r="I24" s="10"/>
      <c r="J24" s="49"/>
      <c r="K24" s="91"/>
      <c r="L24" s="49"/>
      <c r="M24" s="47"/>
      <c r="N24" s="79"/>
    </row>
    <row r="25" spans="1:14" ht="15.75" thickBot="1">
      <c r="A25" s="40">
        <v>14</v>
      </c>
      <c r="B25" s="62" t="s">
        <v>57</v>
      </c>
      <c r="C25" s="15"/>
      <c r="D25" s="20"/>
      <c r="E25" s="25"/>
      <c r="F25" s="5" t="s">
        <v>58</v>
      </c>
      <c r="G25" s="5" t="s">
        <v>59</v>
      </c>
      <c r="H25" s="84"/>
      <c r="I25" s="10"/>
      <c r="J25" s="5" t="s">
        <v>58</v>
      </c>
      <c r="K25" s="5" t="s">
        <v>59</v>
      </c>
      <c r="L25" s="84"/>
      <c r="M25" s="47"/>
      <c r="N25" s="78"/>
    </row>
    <row r="26" spans="1:14">
      <c r="A26" s="40">
        <v>15</v>
      </c>
      <c r="B26" s="62" t="s">
        <v>60</v>
      </c>
      <c r="C26" s="15"/>
      <c r="D26" s="20"/>
      <c r="E26" s="25"/>
      <c r="F26" s="49">
        <v>75836</v>
      </c>
      <c r="G26" s="92">
        <v>19.010000000000002</v>
      </c>
      <c r="H26" s="49">
        <v>1441642.36</v>
      </c>
      <c r="I26" s="10"/>
      <c r="J26" s="49">
        <v>75836</v>
      </c>
      <c r="K26" s="92">
        <v>28.82</v>
      </c>
      <c r="L26" s="49">
        <v>2185593.52</v>
      </c>
      <c r="M26" s="57">
        <f>(L26-H26)/H26</f>
        <v>0.5160441872698579</v>
      </c>
      <c r="N26" s="78"/>
    </row>
    <row r="27" spans="1:14">
      <c r="B27" s="58"/>
      <c r="C27" s="15"/>
      <c r="D27" s="20"/>
      <c r="E27" s="25"/>
      <c r="F27" s="49"/>
      <c r="G27" s="92"/>
      <c r="H27" s="38"/>
      <c r="I27" s="1"/>
      <c r="J27" s="38"/>
      <c r="K27" s="92"/>
      <c r="L27" s="38"/>
      <c r="M27" s="47"/>
      <c r="N27" s="78"/>
    </row>
    <row r="28" spans="1:14">
      <c r="A28" s="40">
        <v>16</v>
      </c>
      <c r="B28" s="69" t="s">
        <v>28</v>
      </c>
      <c r="C28" s="7"/>
      <c r="D28" s="33"/>
      <c r="E28" s="66"/>
      <c r="F28" s="87"/>
      <c r="G28" s="88"/>
      <c r="H28" s="87">
        <v>3576838.3600000003</v>
      </c>
      <c r="I28" s="10"/>
      <c r="J28" s="87"/>
      <c r="K28" s="88"/>
      <c r="L28" s="87">
        <v>4652739.5199999996</v>
      </c>
      <c r="M28" s="57">
        <f>(L28-H28)/H28</f>
        <v>0.30079669577240808</v>
      </c>
      <c r="N28" s="78"/>
    </row>
    <row r="29" spans="1:14" ht="15.75" thickBot="1">
      <c r="B29" s="67"/>
      <c r="C29" s="1"/>
      <c r="D29" s="1"/>
      <c r="E29" s="2"/>
      <c r="F29" s="68"/>
      <c r="G29" s="37"/>
      <c r="H29" s="36"/>
      <c r="I29" s="1"/>
      <c r="J29" s="68"/>
      <c r="K29" s="37"/>
      <c r="L29" s="36"/>
      <c r="M29" s="47"/>
      <c r="N29" s="78"/>
    </row>
    <row r="30" spans="1:14" ht="15.75" thickTop="1">
      <c r="B30" s="67"/>
      <c r="C30" s="1"/>
      <c r="D30" s="1"/>
      <c r="E30" s="2"/>
      <c r="F30" s="1"/>
      <c r="G30" s="1"/>
      <c r="H30" s="70"/>
      <c r="I30" s="1"/>
      <c r="J30" s="1"/>
      <c r="K30" s="1"/>
      <c r="L30" s="70"/>
      <c r="M30" s="47"/>
      <c r="N30" s="79"/>
    </row>
    <row r="31" spans="1:14">
      <c r="A31" s="40">
        <v>17</v>
      </c>
      <c r="B31" s="96" t="s">
        <v>65</v>
      </c>
      <c r="C31" s="1"/>
      <c r="D31" s="1"/>
      <c r="E31" s="2"/>
      <c r="F31" s="38"/>
      <c r="G31" s="1"/>
      <c r="H31" s="38">
        <v>10026214.359999999</v>
      </c>
      <c r="I31" s="49"/>
      <c r="J31" s="38">
        <v>0</v>
      </c>
      <c r="K31" s="1"/>
      <c r="L31" s="38">
        <v>16030495.540246908</v>
      </c>
      <c r="M31" s="57">
        <f>(L31-H31)/H31</f>
        <v>0.59885824945068389</v>
      </c>
      <c r="N31" s="78"/>
    </row>
    <row r="32" spans="1:14">
      <c r="A32" s="40">
        <v>18</v>
      </c>
      <c r="B32" s="97" t="s">
        <v>66</v>
      </c>
      <c r="C32" s="1"/>
      <c r="D32" s="1"/>
      <c r="E32" s="2"/>
      <c r="F32" s="38">
        <v>0</v>
      </c>
      <c r="G32" s="1"/>
      <c r="H32" s="38">
        <v>0</v>
      </c>
      <c r="I32" s="49"/>
      <c r="J32" s="38">
        <v>0</v>
      </c>
      <c r="K32" s="1"/>
      <c r="L32" s="38">
        <v>0</v>
      </c>
      <c r="M32" s="47"/>
      <c r="N32" s="79"/>
    </row>
    <row r="33" spans="1:18">
      <c r="A33" s="40">
        <v>19</v>
      </c>
      <c r="B33" s="97" t="s">
        <v>67</v>
      </c>
      <c r="C33" s="1"/>
      <c r="D33" s="38"/>
      <c r="E33" s="2"/>
      <c r="F33" s="38">
        <v>32985</v>
      </c>
      <c r="G33" s="1"/>
      <c r="H33" s="38">
        <v>30736.370000000003</v>
      </c>
      <c r="I33" s="49"/>
      <c r="J33" s="38">
        <v>32985</v>
      </c>
      <c r="K33" s="1"/>
      <c r="L33" s="38">
        <v>32558.33375102876</v>
      </c>
      <c r="M33" s="57">
        <f>(L33-H33)/H33</f>
        <v>5.9277128399637218E-2</v>
      </c>
      <c r="O33" s="106" t="s">
        <v>74</v>
      </c>
      <c r="P33" s="106" t="s">
        <v>43</v>
      </c>
      <c r="Q33" s="106" t="s">
        <v>42</v>
      </c>
      <c r="R33" s="106" t="s">
        <v>41</v>
      </c>
    </row>
    <row r="34" spans="1:18">
      <c r="A34" s="40">
        <v>20</v>
      </c>
      <c r="B34" s="97" t="s">
        <v>68</v>
      </c>
      <c r="C34" s="1"/>
      <c r="D34" s="1"/>
      <c r="E34" s="2"/>
      <c r="F34" s="38"/>
      <c r="G34" s="1"/>
      <c r="H34" s="38">
        <v>540956</v>
      </c>
      <c r="I34" s="49"/>
      <c r="J34" s="38">
        <v>705083</v>
      </c>
      <c r="K34" s="1"/>
      <c r="L34" s="38">
        <v>540956</v>
      </c>
      <c r="M34" s="57"/>
      <c r="O34" s="106"/>
      <c r="P34" s="106"/>
      <c r="Q34" s="106"/>
      <c r="R34" s="106"/>
    </row>
    <row r="35" spans="1:18" ht="15.75" thickBot="1">
      <c r="A35" s="40">
        <v>21</v>
      </c>
      <c r="B35" s="98" t="s">
        <v>69</v>
      </c>
      <c r="C35" s="72"/>
      <c r="D35" s="72"/>
      <c r="E35" s="73"/>
      <c r="F35" s="35"/>
      <c r="G35" s="72"/>
      <c r="H35" s="35">
        <v>10597906.729999999</v>
      </c>
      <c r="I35" s="35"/>
      <c r="J35" s="35">
        <v>0</v>
      </c>
      <c r="K35" s="72"/>
      <c r="L35" s="35">
        <v>16604009.873997936</v>
      </c>
      <c r="M35" s="75">
        <f>(L35-H35)/H35</f>
        <v>0.56672542012435112</v>
      </c>
      <c r="O35" s="106"/>
      <c r="P35" s="106"/>
      <c r="Q35" s="106"/>
      <c r="R35" s="106"/>
    </row>
    <row r="36" spans="1:18">
      <c r="O36" s="106"/>
      <c r="P36" s="106"/>
      <c r="Q36" s="106"/>
      <c r="R36" s="106"/>
    </row>
    <row r="37" spans="1:18">
      <c r="O37" s="106"/>
      <c r="P37" s="106"/>
      <c r="Q37" s="106"/>
      <c r="R37" s="106"/>
    </row>
    <row r="38" spans="1:18">
      <c r="O38" s="106"/>
      <c r="P38" s="106"/>
      <c r="Q38" s="106"/>
      <c r="R38" s="106"/>
    </row>
    <row r="39" spans="1:18">
      <c r="O39" s="106"/>
      <c r="P39" s="106"/>
      <c r="Q39" s="106"/>
      <c r="R39" s="106"/>
    </row>
    <row r="40" spans="1:18">
      <c r="O40" s="106"/>
      <c r="P40" s="106"/>
      <c r="Q40" s="106"/>
      <c r="R40" s="106"/>
    </row>
    <row r="41" spans="1:18" ht="116.25" customHeight="1">
      <c r="O41" s="106"/>
      <c r="P41" s="106"/>
      <c r="Q41" s="106"/>
      <c r="R41" s="106"/>
    </row>
  </sheetData>
  <mergeCells count="6">
    <mergeCell ref="R33:R41"/>
    <mergeCell ref="B2:D2"/>
    <mergeCell ref="J4:L4"/>
    <mergeCell ref="O33:O41"/>
    <mergeCell ref="P33:P41"/>
    <mergeCell ref="Q33:Q41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workbookViewId="0">
      <selection activeCell="O29" sqref="O29"/>
    </sheetView>
  </sheetViews>
  <sheetFormatPr defaultRowHeight="15"/>
  <cols>
    <col min="1" max="1" width="9.140625" style="40"/>
    <col min="2" max="2" width="11.85546875" customWidth="1"/>
    <col min="3" max="3" width="18.140625" bestFit="1" customWidth="1"/>
    <col min="4" max="4" width="9" bestFit="1" customWidth="1"/>
    <col min="5" max="5" width="8.42578125" customWidth="1"/>
    <col min="6" max="6" width="11.85546875" customWidth="1"/>
    <col min="7" max="7" width="10.140625" bestFit="1" customWidth="1"/>
    <col min="8" max="8" width="12.7109375" bestFit="1" customWidth="1"/>
    <col min="9" max="9" width="9.28515625" bestFit="1" customWidth="1"/>
    <col min="10" max="10" width="10.7109375" bestFit="1" customWidth="1"/>
    <col min="11" max="11" width="11.140625" bestFit="1" customWidth="1"/>
    <col min="12" max="12" width="11.7109375" bestFit="1" customWidth="1"/>
    <col min="13" max="13" width="11" customWidth="1"/>
    <col min="14" max="14" width="16" customWidth="1"/>
    <col min="15" max="18" width="2.5703125" customWidth="1"/>
  </cols>
  <sheetData>
    <row r="2" spans="1:14">
      <c r="B2" s="108" t="s">
        <v>31</v>
      </c>
      <c r="C2" s="108"/>
      <c r="D2" s="108"/>
      <c r="E2" s="39" t="s">
        <v>32</v>
      </c>
      <c r="F2" s="39" t="s">
        <v>33</v>
      </c>
      <c r="G2" s="39" t="s">
        <v>34</v>
      </c>
      <c r="H2" s="39" t="s">
        <v>35</v>
      </c>
      <c r="I2" s="39" t="s">
        <v>36</v>
      </c>
      <c r="J2" s="39" t="s">
        <v>37</v>
      </c>
      <c r="K2" s="39" t="s">
        <v>38</v>
      </c>
      <c r="L2" s="39" t="s">
        <v>39</v>
      </c>
      <c r="M2" s="39" t="s">
        <v>40</v>
      </c>
      <c r="N2" s="39"/>
    </row>
    <row r="3" spans="1:14" ht="15.7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B4" s="41" t="s">
        <v>70</v>
      </c>
      <c r="C4" s="42"/>
      <c r="D4" s="42"/>
      <c r="E4" s="43"/>
      <c r="F4" s="44" t="s">
        <v>1</v>
      </c>
      <c r="G4" s="44"/>
      <c r="H4" s="44"/>
      <c r="I4" s="42"/>
      <c r="J4" s="107" t="s">
        <v>2</v>
      </c>
      <c r="K4" s="107"/>
      <c r="L4" s="107"/>
      <c r="M4" s="45" t="s">
        <v>30</v>
      </c>
      <c r="N4" s="77"/>
    </row>
    <row r="5" spans="1:14" ht="15.75" thickBot="1">
      <c r="B5" s="46" t="s">
        <v>3</v>
      </c>
      <c r="C5" s="3"/>
      <c r="D5" s="3"/>
      <c r="E5" s="4" t="s">
        <v>4</v>
      </c>
      <c r="F5" s="5" t="s">
        <v>4</v>
      </c>
      <c r="G5" s="5" t="s">
        <v>5</v>
      </c>
      <c r="H5" s="6" t="s">
        <v>6</v>
      </c>
      <c r="I5" s="1"/>
      <c r="J5" s="5" t="s">
        <v>4</v>
      </c>
      <c r="K5" s="5" t="s">
        <v>7</v>
      </c>
      <c r="L5" s="6" t="s">
        <v>6</v>
      </c>
      <c r="M5" s="47"/>
      <c r="N5" s="78"/>
    </row>
    <row r="6" spans="1:14">
      <c r="A6" s="40">
        <v>1</v>
      </c>
      <c r="B6" s="80" t="s">
        <v>45</v>
      </c>
      <c r="C6" s="7"/>
      <c r="D6" s="7" t="s">
        <v>71</v>
      </c>
      <c r="E6" s="14">
        <v>0</v>
      </c>
      <c r="F6" s="38">
        <v>32985</v>
      </c>
      <c r="G6" s="50">
        <v>0.65141000000000004</v>
      </c>
      <c r="H6" s="49">
        <v>21486.758850000002</v>
      </c>
      <c r="I6" s="10"/>
      <c r="J6" s="49">
        <v>32985</v>
      </c>
      <c r="K6" s="50">
        <v>0.69274924211092193</v>
      </c>
      <c r="L6" s="49">
        <v>22850.33375102876</v>
      </c>
      <c r="M6" s="47"/>
      <c r="N6" s="78"/>
    </row>
    <row r="7" spans="1:14">
      <c r="A7" s="40">
        <v>2</v>
      </c>
      <c r="B7" s="56" t="s">
        <v>12</v>
      </c>
      <c r="C7" s="33"/>
      <c r="D7" s="7"/>
      <c r="E7" s="14"/>
      <c r="F7" s="87">
        <v>32985</v>
      </c>
      <c r="G7" s="88"/>
      <c r="H7" s="87">
        <v>21486.758850000002</v>
      </c>
      <c r="I7" s="10"/>
      <c r="J7" s="87">
        <v>32985</v>
      </c>
      <c r="K7" s="88">
        <v>0</v>
      </c>
      <c r="L7" s="87">
        <v>22850.33375102876</v>
      </c>
      <c r="M7" s="57">
        <f>(L7-H7)/H7</f>
        <v>6.3461172089654558E-2</v>
      </c>
      <c r="N7" s="78"/>
    </row>
    <row r="8" spans="1:14">
      <c r="B8" s="58"/>
      <c r="C8" s="21"/>
      <c r="D8" s="21"/>
      <c r="E8" s="22"/>
      <c r="F8" s="59"/>
      <c r="G8" s="60"/>
      <c r="H8" s="38"/>
      <c r="I8" s="10"/>
      <c r="J8" s="59"/>
      <c r="K8" s="60"/>
      <c r="L8" s="38"/>
      <c r="M8" s="47"/>
      <c r="N8" s="78"/>
    </row>
    <row r="9" spans="1:14">
      <c r="B9" s="58"/>
      <c r="C9" s="21"/>
      <c r="D9" s="21"/>
      <c r="E9" s="22"/>
      <c r="F9" s="89" t="s">
        <v>50</v>
      </c>
      <c r="G9" s="60"/>
      <c r="H9" s="38"/>
      <c r="I9" s="10"/>
      <c r="J9" s="89" t="s">
        <v>50</v>
      </c>
      <c r="K9" s="60"/>
      <c r="L9" s="38"/>
      <c r="M9" s="47"/>
      <c r="N9" s="78"/>
    </row>
    <row r="10" spans="1:14" ht="15.75" thickBot="1">
      <c r="B10" s="61" t="s">
        <v>13</v>
      </c>
      <c r="C10" s="23"/>
      <c r="D10" s="23"/>
      <c r="E10" s="24"/>
      <c r="F10" s="5" t="s">
        <v>14</v>
      </c>
      <c r="G10" s="5" t="s">
        <v>5</v>
      </c>
      <c r="H10" s="6" t="s">
        <v>6</v>
      </c>
      <c r="I10" s="1"/>
      <c r="J10" s="5" t="s">
        <v>14</v>
      </c>
      <c r="K10" s="5" t="s">
        <v>7</v>
      </c>
      <c r="L10" s="6" t="s">
        <v>6</v>
      </c>
      <c r="M10" s="47"/>
      <c r="N10" s="78"/>
    </row>
    <row r="11" spans="1:14">
      <c r="A11" s="40">
        <v>3</v>
      </c>
      <c r="B11" s="62" t="s">
        <v>54</v>
      </c>
      <c r="C11" s="20"/>
      <c r="D11" s="7" t="s">
        <v>55</v>
      </c>
      <c r="E11" s="25"/>
      <c r="F11" s="49">
        <v>12</v>
      </c>
      <c r="G11" s="93">
        <v>375</v>
      </c>
      <c r="H11" s="49">
        <v>4500</v>
      </c>
      <c r="I11" s="1"/>
      <c r="J11" s="38">
        <v>12</v>
      </c>
      <c r="K11" s="64">
        <v>375</v>
      </c>
      <c r="L11" s="49">
        <v>4500</v>
      </c>
      <c r="M11" s="57"/>
      <c r="N11" s="78"/>
    </row>
    <row r="12" spans="1:14">
      <c r="A12" s="40">
        <v>4</v>
      </c>
      <c r="B12" s="94"/>
      <c r="C12" s="20"/>
      <c r="D12" s="7" t="s">
        <v>56</v>
      </c>
      <c r="E12" s="25"/>
      <c r="F12" s="49">
        <v>0</v>
      </c>
      <c r="G12" s="93">
        <v>187.5</v>
      </c>
      <c r="H12" s="38">
        <v>0</v>
      </c>
      <c r="I12" s="1"/>
      <c r="J12" s="38">
        <v>0</v>
      </c>
      <c r="K12" s="64">
        <v>187.5</v>
      </c>
      <c r="L12" s="49">
        <v>0</v>
      </c>
      <c r="M12" s="57"/>
      <c r="N12" s="78"/>
    </row>
    <row r="13" spans="1:14">
      <c r="A13" s="40">
        <v>5</v>
      </c>
      <c r="B13" s="94"/>
      <c r="C13" s="20"/>
      <c r="D13" s="7"/>
      <c r="E13" s="25"/>
      <c r="F13" s="87">
        <v>12</v>
      </c>
      <c r="G13" s="88">
        <v>0</v>
      </c>
      <c r="H13" s="87">
        <v>4500</v>
      </c>
      <c r="I13" s="10"/>
      <c r="J13" s="87">
        <v>12</v>
      </c>
      <c r="K13" s="88">
        <v>0</v>
      </c>
      <c r="L13" s="87">
        <v>4500</v>
      </c>
      <c r="M13" s="57">
        <f>(L13-H13)/H13</f>
        <v>0</v>
      </c>
      <c r="N13" s="79"/>
    </row>
    <row r="14" spans="1:14">
      <c r="B14" s="94"/>
      <c r="C14" s="20"/>
      <c r="D14" s="20"/>
      <c r="E14" s="25"/>
      <c r="F14" s="82"/>
      <c r="G14" s="83"/>
      <c r="H14" s="83"/>
      <c r="I14" s="1"/>
      <c r="J14" s="82"/>
      <c r="K14" s="83"/>
      <c r="L14" s="83"/>
      <c r="M14" s="47"/>
      <c r="N14" s="78"/>
    </row>
    <row r="15" spans="1:14">
      <c r="A15" s="40">
        <v>6</v>
      </c>
      <c r="B15" s="62" t="s">
        <v>15</v>
      </c>
      <c r="C15" s="7" t="s">
        <v>21</v>
      </c>
      <c r="D15" s="20"/>
      <c r="E15" s="25"/>
      <c r="F15" s="49">
        <v>0</v>
      </c>
      <c r="G15" s="64">
        <v>5</v>
      </c>
      <c r="H15" s="38">
        <v>0</v>
      </c>
      <c r="I15" s="1"/>
      <c r="J15" s="38">
        <v>0</v>
      </c>
      <c r="K15" s="64">
        <v>8</v>
      </c>
      <c r="L15" s="38">
        <v>0</v>
      </c>
      <c r="M15" s="47"/>
      <c r="N15" s="78"/>
    </row>
    <row r="16" spans="1:14">
      <c r="A16" s="40">
        <v>7</v>
      </c>
      <c r="B16" s="62"/>
      <c r="C16" s="7" t="s">
        <v>22</v>
      </c>
      <c r="D16" s="20"/>
      <c r="E16" s="25"/>
      <c r="F16" s="49">
        <v>0</v>
      </c>
      <c r="G16" s="64">
        <v>21</v>
      </c>
      <c r="H16" s="38">
        <v>0</v>
      </c>
      <c r="I16" s="1"/>
      <c r="J16" s="38">
        <v>0</v>
      </c>
      <c r="K16" s="64">
        <v>19.5</v>
      </c>
      <c r="L16" s="38">
        <v>0</v>
      </c>
      <c r="M16" s="47"/>
      <c r="N16" s="78"/>
    </row>
    <row r="17" spans="1:14">
      <c r="A17" s="40">
        <v>8</v>
      </c>
      <c r="B17" s="58"/>
      <c r="C17" s="7" t="s">
        <v>23</v>
      </c>
      <c r="D17" s="20"/>
      <c r="E17" s="25"/>
      <c r="F17" s="49">
        <v>0</v>
      </c>
      <c r="G17" s="64">
        <v>55</v>
      </c>
      <c r="H17" s="38">
        <v>0</v>
      </c>
      <c r="I17" s="1"/>
      <c r="J17" s="38">
        <v>0</v>
      </c>
      <c r="K17" s="64">
        <v>67</v>
      </c>
      <c r="L17" s="38">
        <v>0</v>
      </c>
      <c r="M17" s="47"/>
      <c r="N17" s="78"/>
    </row>
    <row r="18" spans="1:14">
      <c r="A18" s="40">
        <v>9</v>
      </c>
      <c r="B18" s="58"/>
      <c r="C18" s="7" t="s">
        <v>24</v>
      </c>
      <c r="D18" s="20"/>
      <c r="E18" s="25"/>
      <c r="F18" s="49">
        <v>12</v>
      </c>
      <c r="G18" s="64">
        <v>244</v>
      </c>
      <c r="H18" s="38">
        <v>2928</v>
      </c>
      <c r="I18" s="37"/>
      <c r="J18" s="38">
        <v>12</v>
      </c>
      <c r="K18" s="64">
        <v>434</v>
      </c>
      <c r="L18" s="38">
        <v>5208</v>
      </c>
      <c r="M18" s="57">
        <f>(L18-H18)/H18</f>
        <v>0.77868852459016391</v>
      </c>
      <c r="N18" s="78"/>
    </row>
    <row r="19" spans="1:14">
      <c r="A19" s="40">
        <v>10</v>
      </c>
      <c r="B19" s="58"/>
      <c r="C19" s="7" t="s">
        <v>72</v>
      </c>
      <c r="D19" s="20"/>
      <c r="E19" s="25"/>
      <c r="F19" s="49">
        <v>0</v>
      </c>
      <c r="G19" s="64">
        <v>0</v>
      </c>
      <c r="H19" s="38">
        <v>0</v>
      </c>
      <c r="I19" s="1"/>
      <c r="J19" s="38">
        <v>0</v>
      </c>
      <c r="K19" s="64">
        <v>0</v>
      </c>
      <c r="L19" s="38">
        <v>0</v>
      </c>
      <c r="M19" s="47"/>
      <c r="N19" s="78"/>
    </row>
    <row r="20" spans="1:14">
      <c r="A20" s="40">
        <v>11</v>
      </c>
      <c r="B20" s="58"/>
      <c r="C20" s="15"/>
      <c r="D20" s="20"/>
      <c r="E20" s="25"/>
      <c r="F20" s="87">
        <v>12</v>
      </c>
      <c r="G20" s="88">
        <v>0</v>
      </c>
      <c r="H20" s="87">
        <v>2928</v>
      </c>
      <c r="I20" s="10"/>
      <c r="J20" s="87">
        <v>24</v>
      </c>
      <c r="K20" s="88">
        <v>0</v>
      </c>
      <c r="L20" s="87">
        <v>5208</v>
      </c>
      <c r="M20" s="57">
        <f>(L20-H20)/H20</f>
        <v>0.77868852459016391</v>
      </c>
      <c r="N20" s="78"/>
    </row>
    <row r="21" spans="1:14">
      <c r="B21" s="58"/>
      <c r="C21" s="15"/>
      <c r="D21" s="20"/>
      <c r="E21" s="25"/>
      <c r="F21" s="49"/>
      <c r="G21" s="92"/>
      <c r="H21" s="38"/>
      <c r="I21" s="1"/>
      <c r="J21" s="38"/>
      <c r="K21" s="92"/>
      <c r="L21" s="38"/>
      <c r="M21" s="47"/>
      <c r="N21" s="79"/>
    </row>
    <row r="22" spans="1:14">
      <c r="A22" s="40">
        <v>12</v>
      </c>
      <c r="B22" s="69" t="s">
        <v>28</v>
      </c>
      <c r="C22" s="7"/>
      <c r="D22" s="33"/>
      <c r="E22" s="66"/>
      <c r="F22" s="87"/>
      <c r="G22" s="88"/>
      <c r="H22" s="87">
        <f>H20+H13</f>
        <v>7428</v>
      </c>
      <c r="I22" s="10"/>
      <c r="J22" s="87"/>
      <c r="K22" s="88"/>
      <c r="L22" s="87">
        <f>L13+L20</f>
        <v>9708</v>
      </c>
      <c r="M22" s="57">
        <f>(L22-H22)/H22</f>
        <v>0.30694668820678511</v>
      </c>
      <c r="N22" s="79"/>
    </row>
    <row r="23" spans="1:14" ht="15.75" thickBot="1">
      <c r="B23" s="67"/>
      <c r="C23" s="1"/>
      <c r="D23" s="1"/>
      <c r="E23" s="2"/>
      <c r="F23" s="68"/>
      <c r="G23" s="37"/>
      <c r="H23" s="36"/>
      <c r="I23" s="1"/>
      <c r="J23" s="68"/>
      <c r="K23" s="37"/>
      <c r="L23" s="36"/>
      <c r="M23" s="47"/>
      <c r="N23" s="79"/>
    </row>
    <row r="24" spans="1:14" ht="15.75" thickTop="1">
      <c r="B24" s="67"/>
      <c r="C24" s="1"/>
      <c r="D24" s="1"/>
      <c r="E24" s="2"/>
      <c r="F24" s="1"/>
      <c r="G24" s="1"/>
      <c r="H24" s="70"/>
      <c r="I24" s="1"/>
      <c r="J24" s="1"/>
      <c r="K24" s="1"/>
      <c r="L24" s="70"/>
      <c r="M24" s="47"/>
      <c r="N24" s="79"/>
    </row>
    <row r="25" spans="1:14" ht="15.75" thickBot="1">
      <c r="A25" s="40">
        <v>13</v>
      </c>
      <c r="B25" s="81" t="s">
        <v>67</v>
      </c>
      <c r="C25" s="72"/>
      <c r="D25" s="72"/>
      <c r="E25" s="73"/>
      <c r="F25" s="35"/>
      <c r="G25" s="72"/>
      <c r="H25" s="74">
        <f>H22+H7</f>
        <v>28914.758850000002</v>
      </c>
      <c r="I25" s="35"/>
      <c r="J25" s="35"/>
      <c r="K25" s="72"/>
      <c r="L25" s="35">
        <f>L22+L7</f>
        <v>32558.33375102876</v>
      </c>
      <c r="M25" s="90">
        <f>(L25-H25)/H25</f>
        <v>0.1260109039791891</v>
      </c>
      <c r="N25" s="78"/>
    </row>
    <row r="26" spans="1:14">
      <c r="N26" s="78"/>
    </row>
    <row r="27" spans="1:14">
      <c r="N27" s="78"/>
    </row>
    <row r="28" spans="1:14">
      <c r="A28" s="100"/>
      <c r="B28" s="101"/>
      <c r="C28" s="1"/>
      <c r="D28" s="1"/>
      <c r="E28" s="2"/>
      <c r="F28" s="82"/>
      <c r="G28" s="82"/>
      <c r="H28" s="82"/>
      <c r="I28" s="1"/>
      <c r="J28" s="110"/>
      <c r="K28" s="110"/>
      <c r="L28" s="110"/>
      <c r="M28" s="77"/>
      <c r="N28" s="78"/>
    </row>
    <row r="29" spans="1:14">
      <c r="A29" s="100"/>
      <c r="B29" s="102"/>
      <c r="C29" s="103"/>
      <c r="D29" s="103"/>
      <c r="E29" s="104"/>
      <c r="F29" s="82"/>
      <c r="G29" s="82"/>
      <c r="H29" s="83"/>
      <c r="I29" s="1"/>
      <c r="J29" s="82"/>
      <c r="K29" s="82"/>
      <c r="L29" s="83"/>
      <c r="M29" s="78"/>
      <c r="N29" s="78"/>
    </row>
    <row r="30" spans="1:14">
      <c r="A30" s="100"/>
      <c r="B30" s="7"/>
      <c r="C30" s="7"/>
      <c r="D30" s="7"/>
      <c r="E30" s="7"/>
      <c r="F30" s="49"/>
      <c r="G30" s="50"/>
      <c r="H30" s="49"/>
      <c r="I30" s="10"/>
      <c r="J30" s="49"/>
      <c r="K30" s="50"/>
      <c r="L30" s="49"/>
      <c r="M30" s="78"/>
      <c r="N30" s="79"/>
    </row>
    <row r="31" spans="1:14">
      <c r="A31" s="100"/>
      <c r="B31" s="105"/>
      <c r="C31" s="33"/>
      <c r="D31" s="7"/>
      <c r="E31" s="14"/>
      <c r="F31" s="49"/>
      <c r="G31" s="91"/>
      <c r="H31" s="49"/>
      <c r="I31" s="10"/>
      <c r="J31" s="49"/>
      <c r="K31" s="91"/>
      <c r="L31" s="49"/>
      <c r="M31" s="78"/>
      <c r="N31" s="78"/>
    </row>
    <row r="32" spans="1:14">
      <c r="A32" s="100"/>
      <c r="B32" s="1"/>
      <c r="C32" s="1"/>
      <c r="D32" s="1"/>
      <c r="E32" s="2"/>
      <c r="F32" s="68"/>
      <c r="G32" s="37"/>
      <c r="H32" s="37"/>
      <c r="I32" s="1"/>
      <c r="J32" s="68"/>
      <c r="K32" s="37"/>
      <c r="L32" s="37"/>
      <c r="M32" s="78"/>
      <c r="N32" s="79"/>
    </row>
    <row r="33" spans="1:18">
      <c r="A33" s="100"/>
      <c r="B33" s="1"/>
      <c r="C33" s="1"/>
      <c r="D33" s="1"/>
      <c r="E33" s="2"/>
      <c r="F33" s="1"/>
      <c r="G33" s="1"/>
      <c r="H33" s="70"/>
      <c r="I33" s="1"/>
      <c r="J33" s="1"/>
      <c r="K33" s="1"/>
      <c r="L33" s="70"/>
      <c r="M33" s="78"/>
      <c r="O33" s="106" t="s">
        <v>73</v>
      </c>
      <c r="P33" s="106" t="s">
        <v>43</v>
      </c>
      <c r="Q33" s="106" t="s">
        <v>42</v>
      </c>
      <c r="R33" s="106" t="s">
        <v>41</v>
      </c>
    </row>
    <row r="34" spans="1:18">
      <c r="A34" s="100"/>
      <c r="B34" s="101"/>
      <c r="C34" s="1"/>
      <c r="D34" s="1"/>
      <c r="E34" s="2"/>
      <c r="F34" s="38"/>
      <c r="G34" s="1"/>
      <c r="H34" s="38"/>
      <c r="I34" s="38"/>
      <c r="J34" s="38"/>
      <c r="K34" s="1"/>
      <c r="L34" s="38"/>
      <c r="M34" s="78"/>
      <c r="O34" s="106"/>
      <c r="P34" s="106"/>
      <c r="Q34" s="106"/>
      <c r="R34" s="106"/>
    </row>
    <row r="35" spans="1:18">
      <c r="O35" s="106"/>
      <c r="P35" s="106"/>
      <c r="Q35" s="106"/>
      <c r="R35" s="106"/>
    </row>
    <row r="36" spans="1:18">
      <c r="O36" s="106"/>
      <c r="P36" s="106"/>
      <c r="Q36" s="106"/>
      <c r="R36" s="106"/>
    </row>
    <row r="37" spans="1:18">
      <c r="O37" s="106"/>
      <c r="P37" s="106"/>
      <c r="Q37" s="106"/>
      <c r="R37" s="106"/>
    </row>
    <row r="38" spans="1:18">
      <c r="O38" s="106"/>
      <c r="P38" s="106"/>
      <c r="Q38" s="106"/>
      <c r="R38" s="106"/>
    </row>
    <row r="39" spans="1:18">
      <c r="O39" s="106"/>
      <c r="P39" s="106"/>
      <c r="Q39" s="106"/>
      <c r="R39" s="106"/>
    </row>
    <row r="40" spans="1:18" ht="121.5" customHeight="1">
      <c r="O40" s="106"/>
      <c r="P40" s="106"/>
      <c r="Q40" s="106"/>
      <c r="R40" s="106"/>
    </row>
    <row r="41" spans="1:18">
      <c r="O41" s="106"/>
      <c r="P41" s="106"/>
      <c r="Q41" s="106"/>
      <c r="R41" s="106"/>
    </row>
  </sheetData>
  <mergeCells count="7">
    <mergeCell ref="R33:R41"/>
    <mergeCell ref="J28:L28"/>
    <mergeCell ref="B2:D2"/>
    <mergeCell ref="J4:L4"/>
    <mergeCell ref="O33:O41"/>
    <mergeCell ref="P33:P41"/>
    <mergeCell ref="Q33:Q41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Page 1-GS, NGV</vt:lpstr>
      <vt:lpstr>Page 2-FS, IS</vt:lpstr>
      <vt:lpstr>Page 3-FT1</vt:lpstr>
      <vt:lpstr>Page 4-TS</vt:lpstr>
      <vt:lpstr>Page 5-MT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</dc:creator>
  <cp:lastModifiedBy>mpaschal</cp:lastModifiedBy>
  <cp:lastPrinted>2013-06-30T01:17:59Z</cp:lastPrinted>
  <dcterms:created xsi:type="dcterms:W3CDTF">2013-06-26T01:50:52Z</dcterms:created>
  <dcterms:modified xsi:type="dcterms:W3CDTF">2013-07-05T17:44:24Z</dcterms:modified>
</cp:coreProperties>
</file>