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<sst xmlns="http://schemas.openxmlformats.org/spreadsheetml/2006/main" count="51" uniqueCount="46">
  <si>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QUESTAR CORPORATION</t>
  </si>
  <si>
    <t>Utah PSC Docket No. 13-057-05</t>
  </si>
  <si>
    <t>Questar Gas Overearnings</t>
  </si>
  <si>
    <t>Net income</t>
  </si>
  <si>
    <t>Common equity</t>
  </si>
  <si>
    <t>12.31.11</t>
  </si>
  <si>
    <t>12.31.12</t>
  </si>
  <si>
    <t>Average</t>
  </si>
  <si>
    <t>ROE</t>
  </si>
  <si>
    <t>Allowed ROE</t>
  </si>
  <si>
    <t>Difference</t>
  </si>
  <si>
    <t>Docket 95-057-02</t>
  </si>
  <si>
    <t>Docket 99-057-20</t>
  </si>
  <si>
    <t>Docket 02-057-02</t>
  </si>
  <si>
    <t>Docket 07-057-13</t>
  </si>
  <si>
    <t>Docket 09-057-16</t>
  </si>
  <si>
    <t>Effective</t>
  </si>
  <si>
    <t>9.1.95</t>
  </si>
  <si>
    <t>6.1.00</t>
  </si>
  <si>
    <t>12.30.02</t>
  </si>
  <si>
    <t>8.15.08</t>
  </si>
  <si>
    <t>8.1.10</t>
  </si>
  <si>
    <t>Allowed</t>
  </si>
  <si>
    <t>Annual</t>
  </si>
  <si>
    <t>Tax factor</t>
  </si>
  <si>
    <t>Excess revenue</t>
  </si>
  <si>
    <t>Excess income</t>
  </si>
  <si>
    <t>Adj. retire incent.</t>
  </si>
  <si>
    <t>Total</t>
  </si>
  <si>
    <t>Source: Company response to OCS 13.02 and OCS 3.04</t>
  </si>
  <si>
    <t>Description</t>
  </si>
  <si>
    <t>(A)</t>
  </si>
  <si>
    <t>(B)</t>
  </si>
  <si>
    <t>( C )</t>
  </si>
  <si>
    <t>(D)</t>
  </si>
  <si>
    <t>(E)</t>
  </si>
  <si>
    <t>(F)</t>
  </si>
  <si>
    <t>(G)</t>
  </si>
  <si>
    <t>(H)</t>
  </si>
  <si>
    <t>( I )</t>
  </si>
  <si>
    <t>(J)</t>
  </si>
  <si>
    <t>WP OSC3.1</t>
  </si>
  <si>
    <t>Page 5</t>
  </si>
  <si>
    <t>Date</t>
  </si>
  <si>
    <t>Docket No.</t>
  </si>
  <si>
    <t>Year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</si>
</sst>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.0_);\(&quot;$&quot;#,##0.0\)"/>
    <numFmt numFmtId="166" formatCode="#,##0.000_);\(#,##0.000\)"/>
    <numFmt numFmtId="167" formatCode="&quot;$&quot;#,##0.000_);\(&quot;$&quot;#,##0.000\)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5.7109375" style="0" customWidth="1"/>
    <col min="11" max="11" width="10.7109375" style="0" customWidth="1"/>
  </cols>
  <sheetData>
    <row r="1" spans="3:11" ht="12.75">
      <c r="C1" s="7" t="s">
        <v>0</v>
      </c>
      <c r="K1" t="s">
        <v>41</v>
      </c>
    </row>
    <row r="2" spans="3:11" ht="12.75">
      <c r="C2" s="7" t="s">
        <v>1</v>
      </c>
      <c r="K2" t="s">
        <v>42</v>
      </c>
    </row>
    <row r="3" ht="12.75">
      <c r="C3" s="7" t="s">
        <v>2</v>
      </c>
    </row>
    <row r="5" spans="2:11" ht="12.75">
      <c r="B5" s="9" t="s">
        <v>30</v>
      </c>
      <c r="C5" s="9">
        <v>2005</v>
      </c>
      <c r="D5" s="9">
        <v>2006</v>
      </c>
      <c r="E5" s="9">
        <v>2007</v>
      </c>
      <c r="F5" s="9">
        <v>2008</v>
      </c>
      <c r="G5" s="9">
        <v>2009</v>
      </c>
      <c r="H5" s="9">
        <v>2010</v>
      </c>
      <c r="I5" s="9">
        <v>2011</v>
      </c>
      <c r="J5" s="9">
        <v>2012</v>
      </c>
      <c r="K5" s="9" t="s">
        <v>28</v>
      </c>
    </row>
    <row r="6" spans="2:11" ht="12.75">
      <c r="B6" s="7" t="s">
        <v>31</v>
      </c>
      <c r="C6" s="7" t="s">
        <v>32</v>
      </c>
      <c r="D6" s="7" t="s">
        <v>33</v>
      </c>
      <c r="E6" s="7" t="s">
        <v>34</v>
      </c>
      <c r="F6" s="7" t="s">
        <v>35</v>
      </c>
      <c r="G6" s="7" t="s">
        <v>36</v>
      </c>
      <c r="H6" s="7" t="s">
        <v>37</v>
      </c>
      <c r="I6" s="7" t="s">
        <v>38</v>
      </c>
      <c r="J6" s="7" t="s">
        <v>39</v>
      </c>
      <c r="K6" s="7" t="s">
        <v>40</v>
      </c>
    </row>
    <row r="8" spans="1:10" ht="12.75">
      <c r="A8" s="7">
        <v>1</v>
      </c>
      <c r="B8" t="s">
        <v>3</v>
      </c>
      <c r="C8" s="4">
        <v>36</v>
      </c>
      <c r="D8" s="4">
        <v>37</v>
      </c>
      <c r="E8" s="4">
        <v>37.4</v>
      </c>
      <c r="F8" s="4">
        <v>40.2</v>
      </c>
      <c r="G8" s="4">
        <v>41.6</v>
      </c>
      <c r="H8" s="4">
        <v>43.9</v>
      </c>
      <c r="I8" s="4">
        <v>46.1</v>
      </c>
      <c r="J8" s="4">
        <v>47.1</v>
      </c>
    </row>
    <row r="9" spans="1:11" ht="12.75">
      <c r="A9" s="7">
        <v>2</v>
      </c>
      <c r="B9" t="s">
        <v>27</v>
      </c>
      <c r="C9" s="1"/>
      <c r="D9" s="1"/>
      <c r="E9" s="1"/>
      <c r="F9" s="1"/>
      <c r="G9" s="1"/>
      <c r="H9" s="1"/>
      <c r="I9" s="1"/>
      <c r="J9" s="1">
        <v>1.5</v>
      </c>
      <c r="K9" s="1"/>
    </row>
    <row r="10" spans="1:10" ht="12.75">
      <c r="A10" s="7">
        <v>3</v>
      </c>
      <c r="B10" t="s">
        <v>3</v>
      </c>
      <c r="C10" s="1">
        <f>+C8+C9</f>
        <v>36</v>
      </c>
      <c r="D10" s="1">
        <f aca="true" t="shared" si="0" ref="D10:J10">+D8+D9</f>
        <v>37</v>
      </c>
      <c r="E10" s="1">
        <f t="shared" si="0"/>
        <v>37.4</v>
      </c>
      <c r="F10" s="1">
        <f t="shared" si="0"/>
        <v>40.2</v>
      </c>
      <c r="G10" s="1">
        <f t="shared" si="0"/>
        <v>41.6</v>
      </c>
      <c r="H10" s="1">
        <f t="shared" si="0"/>
        <v>43.9</v>
      </c>
      <c r="I10" s="1">
        <f t="shared" si="0"/>
        <v>46.1</v>
      </c>
      <c r="J10" s="1">
        <f t="shared" si="0"/>
        <v>48.6</v>
      </c>
    </row>
    <row r="11" spans="1:10" ht="12.75">
      <c r="A11" s="7"/>
      <c r="C11" s="1"/>
      <c r="D11" s="1"/>
      <c r="E11" s="1"/>
      <c r="F11" s="1"/>
      <c r="G11" s="1"/>
      <c r="H11" s="1"/>
      <c r="I11" s="1"/>
      <c r="J11" s="1"/>
    </row>
    <row r="12" spans="1:10" ht="12.75">
      <c r="A12" s="7"/>
      <c r="B12" t="s">
        <v>4</v>
      </c>
      <c r="C12" s="1"/>
      <c r="D12" s="1"/>
      <c r="E12" s="1"/>
      <c r="F12" s="1"/>
      <c r="G12" s="1"/>
      <c r="H12" s="1"/>
      <c r="I12" s="1"/>
      <c r="J12" s="1"/>
    </row>
    <row r="13" spans="1:10" ht="12.75">
      <c r="A13" s="7">
        <v>4</v>
      </c>
      <c r="B13" t="s">
        <v>5</v>
      </c>
      <c r="C13" s="1">
        <v>315</v>
      </c>
      <c r="D13" s="1">
        <v>318.3</v>
      </c>
      <c r="E13" s="1">
        <v>329.6</v>
      </c>
      <c r="F13" s="1">
        <v>340.7</v>
      </c>
      <c r="G13" s="1">
        <v>384.6</v>
      </c>
      <c r="H13" s="1">
        <v>399</v>
      </c>
      <c r="I13" s="1">
        <v>415.5</v>
      </c>
      <c r="J13" s="1">
        <v>452.4</v>
      </c>
    </row>
    <row r="14" spans="1:10" ht="12.75">
      <c r="A14" s="7">
        <v>5</v>
      </c>
      <c r="B14" t="s">
        <v>6</v>
      </c>
      <c r="C14" s="5">
        <v>318.3</v>
      </c>
      <c r="D14" s="5">
        <v>329.6</v>
      </c>
      <c r="E14" s="5">
        <v>340.7</v>
      </c>
      <c r="F14" s="5">
        <v>384.6</v>
      </c>
      <c r="G14" s="5">
        <v>399</v>
      </c>
      <c r="H14" s="5">
        <v>415.5</v>
      </c>
      <c r="I14" s="5">
        <v>452.4</v>
      </c>
      <c r="J14" s="5">
        <v>467.6</v>
      </c>
    </row>
    <row r="15" spans="1:10" ht="12.75">
      <c r="A15" s="7">
        <v>6</v>
      </c>
      <c r="B15" t="s">
        <v>7</v>
      </c>
      <c r="C15" s="1">
        <f>+(C13+C14)/2</f>
        <v>316.65</v>
      </c>
      <c r="D15" s="1">
        <f aca="true" t="shared" si="1" ref="D15:J15">+(D13+D14)/2</f>
        <v>323.95000000000005</v>
      </c>
      <c r="E15" s="1">
        <f t="shared" si="1"/>
        <v>335.15</v>
      </c>
      <c r="F15" s="1">
        <f t="shared" si="1"/>
        <v>362.65</v>
      </c>
      <c r="G15" s="1">
        <f t="shared" si="1"/>
        <v>391.8</v>
      </c>
      <c r="H15" s="1">
        <f t="shared" si="1"/>
        <v>407.25</v>
      </c>
      <c r="I15" s="1">
        <f t="shared" si="1"/>
        <v>433.95</v>
      </c>
      <c r="J15" s="1">
        <f t="shared" si="1"/>
        <v>460</v>
      </c>
    </row>
    <row r="16" spans="1:10" ht="12.75">
      <c r="A16" s="7"/>
      <c r="C16" s="1"/>
      <c r="D16" s="1"/>
      <c r="E16" s="1"/>
      <c r="F16" s="1"/>
      <c r="G16" s="1"/>
      <c r="H16" s="1"/>
      <c r="I16" s="1"/>
      <c r="J16" s="1"/>
    </row>
    <row r="17" spans="1:10" ht="12.75">
      <c r="A17" s="7">
        <v>7</v>
      </c>
      <c r="B17" t="s">
        <v>8</v>
      </c>
      <c r="C17" s="2">
        <f>+C10/C15</f>
        <v>0.11369019422074847</v>
      </c>
      <c r="D17" s="2">
        <f aca="true" t="shared" si="2" ref="D17:J17">+D10/D15</f>
        <v>0.11421515665997838</v>
      </c>
      <c r="E17" s="2">
        <f t="shared" si="2"/>
        <v>0.11159182455616888</v>
      </c>
      <c r="F17" s="2">
        <f t="shared" si="2"/>
        <v>0.11085068247621675</v>
      </c>
      <c r="G17" s="2">
        <f t="shared" si="2"/>
        <v>0.10617662072485962</v>
      </c>
      <c r="H17" s="2">
        <f t="shared" si="2"/>
        <v>0.10779619398403928</v>
      </c>
      <c r="I17" s="2">
        <f t="shared" si="2"/>
        <v>0.10623343703191612</v>
      </c>
      <c r="J17" s="2">
        <f t="shared" si="2"/>
        <v>0.10565217391304348</v>
      </c>
    </row>
    <row r="18" ht="12.75">
      <c r="A18" s="7"/>
    </row>
    <row r="19" spans="1:10" ht="12.75">
      <c r="A19" s="7">
        <v>8</v>
      </c>
      <c r="B19" t="s">
        <v>9</v>
      </c>
      <c r="C19" s="2">
        <f>+F34</f>
        <v>0.112</v>
      </c>
      <c r="D19" s="2">
        <f>+F35</f>
        <v>0.112</v>
      </c>
      <c r="E19" s="2">
        <f>+F36</f>
        <v>0.112</v>
      </c>
      <c r="F19" s="2">
        <f>+F37</f>
        <v>0.1075</v>
      </c>
      <c r="G19" s="2">
        <f>+F38</f>
        <v>0.1</v>
      </c>
      <c r="H19" s="2">
        <f>+F39</f>
        <v>0.10145833333333333</v>
      </c>
      <c r="I19" s="2">
        <f>+F40</f>
        <v>0.1035</v>
      </c>
      <c r="J19" s="2">
        <f>+F41</f>
        <v>0.1035</v>
      </c>
    </row>
    <row r="20" ht="12.75">
      <c r="A20" s="7"/>
    </row>
    <row r="21" spans="1:10" ht="12.75">
      <c r="A21" s="7">
        <v>9</v>
      </c>
      <c r="B21" t="s">
        <v>10</v>
      </c>
      <c r="C21" s="2">
        <f>+C17-C19</f>
        <v>0.0016901942207484671</v>
      </c>
      <c r="D21" s="2">
        <f aca="true" t="shared" si="3" ref="D21:J21">+D17-D19</f>
        <v>0.0022151566599783734</v>
      </c>
      <c r="E21" s="2">
        <f t="shared" si="3"/>
        <v>-0.00040817544383112137</v>
      </c>
      <c r="F21" s="2">
        <f t="shared" si="3"/>
        <v>0.003350682476216754</v>
      </c>
      <c r="G21" s="2">
        <f t="shared" si="3"/>
        <v>0.0061766207248596106</v>
      </c>
      <c r="H21" s="2">
        <f t="shared" si="3"/>
        <v>0.006337860650705948</v>
      </c>
      <c r="I21" s="2">
        <f t="shared" si="3"/>
        <v>0.0027334370319161277</v>
      </c>
      <c r="J21" s="2">
        <f t="shared" si="3"/>
        <v>0.0021521739130434814</v>
      </c>
    </row>
    <row r="22" ht="12.75">
      <c r="A22" s="7"/>
    </row>
    <row r="23" spans="1:11" ht="12.75">
      <c r="A23" s="7">
        <v>10</v>
      </c>
      <c r="B23" t="s">
        <v>26</v>
      </c>
      <c r="C23" s="8">
        <f>+C15*C21</f>
        <v>0.5352000000000021</v>
      </c>
      <c r="D23" s="8">
        <f aca="true" t="shared" si="4" ref="D23:J23">+D15*D21</f>
        <v>0.7175999999999941</v>
      </c>
      <c r="E23" s="8">
        <f t="shared" si="4"/>
        <v>-0.1368000000000003</v>
      </c>
      <c r="F23" s="8">
        <f t="shared" si="4"/>
        <v>1.2151250000000058</v>
      </c>
      <c r="G23" s="8">
        <f t="shared" si="4"/>
        <v>2.4199999999999955</v>
      </c>
      <c r="H23" s="8">
        <f t="shared" si="4"/>
        <v>2.5810937499999973</v>
      </c>
      <c r="I23" s="8">
        <f t="shared" si="4"/>
        <v>1.1861750000000035</v>
      </c>
      <c r="J23" s="8">
        <f t="shared" si="4"/>
        <v>0.9900000000000014</v>
      </c>
      <c r="K23" s="6"/>
    </row>
    <row r="24" spans="1:11" ht="12.75">
      <c r="A24" s="7">
        <v>11</v>
      </c>
      <c r="B24" t="s">
        <v>24</v>
      </c>
      <c r="C24" s="6">
        <v>1.6145</v>
      </c>
      <c r="D24" s="6">
        <v>1.6145</v>
      </c>
      <c r="E24" s="6">
        <v>1.6145</v>
      </c>
      <c r="F24" s="6">
        <v>1.6145</v>
      </c>
      <c r="G24" s="6">
        <v>1.6145</v>
      </c>
      <c r="H24" s="6">
        <v>1.6145</v>
      </c>
      <c r="I24" s="6">
        <v>1.6145</v>
      </c>
      <c r="J24" s="6">
        <v>1.6145</v>
      </c>
      <c r="K24" s="6"/>
    </row>
    <row r="25" spans="1:11" ht="12.75">
      <c r="A25" s="7">
        <v>12</v>
      </c>
      <c r="B25" t="s">
        <v>25</v>
      </c>
      <c r="C25" s="8">
        <f>+C23*C24</f>
        <v>0.8640804000000034</v>
      </c>
      <c r="D25" s="8">
        <f aca="true" t="shared" si="5" ref="D25:J25">+D23*D24</f>
        <v>1.1585651999999906</v>
      </c>
      <c r="E25" s="8">
        <f t="shared" si="5"/>
        <v>-0.22086360000000052</v>
      </c>
      <c r="F25" s="8">
        <f t="shared" si="5"/>
        <v>1.9618193125000094</v>
      </c>
      <c r="G25" s="8">
        <f t="shared" si="5"/>
        <v>3.9070899999999926</v>
      </c>
      <c r="H25" s="8">
        <f t="shared" si="5"/>
        <v>4.1671758593749955</v>
      </c>
      <c r="I25" s="8">
        <f t="shared" si="5"/>
        <v>1.9150795375000058</v>
      </c>
      <c r="J25" s="8">
        <f t="shared" si="5"/>
        <v>1.5983550000000024</v>
      </c>
      <c r="K25" s="8">
        <f>SUM(C25:J25)</f>
        <v>15.351301709374997</v>
      </c>
    </row>
    <row r="26" ht="12.75">
      <c r="A26" s="7"/>
    </row>
    <row r="27" ht="12.75">
      <c r="A27" s="7"/>
    </row>
    <row r="28" spans="1:6" ht="12.75">
      <c r="A28" s="7"/>
      <c r="B28" s="7"/>
      <c r="C28" s="7"/>
      <c r="D28" s="7"/>
      <c r="E28" s="7"/>
      <c r="F28" s="7" t="s">
        <v>23</v>
      </c>
    </row>
    <row r="29" spans="1:6" ht="12.75">
      <c r="A29" s="7"/>
      <c r="B29" s="7" t="s">
        <v>44</v>
      </c>
      <c r="C29" s="7" t="s">
        <v>16</v>
      </c>
      <c r="D29" s="7" t="s">
        <v>22</v>
      </c>
      <c r="E29" s="7"/>
      <c r="F29" s="7" t="s">
        <v>22</v>
      </c>
    </row>
    <row r="30" spans="1:6" ht="12.75">
      <c r="A30" s="7"/>
      <c r="B30" s="9" t="s">
        <v>9</v>
      </c>
      <c r="C30" s="9" t="s">
        <v>43</v>
      </c>
      <c r="D30" s="9" t="s">
        <v>8</v>
      </c>
      <c r="E30" s="9" t="s">
        <v>45</v>
      </c>
      <c r="F30" s="9" t="s">
        <v>8</v>
      </c>
    </row>
    <row r="31" ht="12.75">
      <c r="A31" s="7"/>
    </row>
    <row r="32" spans="1:4" ht="12.75">
      <c r="A32" s="7">
        <v>13</v>
      </c>
      <c r="B32" t="s">
        <v>11</v>
      </c>
      <c r="C32" s="3" t="s">
        <v>17</v>
      </c>
      <c r="D32" s="2">
        <v>0.1022</v>
      </c>
    </row>
    <row r="33" spans="1:4" ht="12.75">
      <c r="A33" s="7">
        <v>14</v>
      </c>
      <c r="B33" t="s">
        <v>12</v>
      </c>
      <c r="C33" s="3" t="s">
        <v>18</v>
      </c>
      <c r="D33" s="2">
        <v>0.11</v>
      </c>
    </row>
    <row r="34" spans="1:6" ht="12.75">
      <c r="A34" s="7">
        <v>15</v>
      </c>
      <c r="B34" t="s">
        <v>13</v>
      </c>
      <c r="C34" s="3" t="s">
        <v>19</v>
      </c>
      <c r="D34" s="2">
        <v>0.112</v>
      </c>
      <c r="E34">
        <v>2005</v>
      </c>
      <c r="F34" s="2">
        <v>0.112</v>
      </c>
    </row>
    <row r="35" spans="1:6" ht="12.75">
      <c r="A35" s="7">
        <v>16</v>
      </c>
      <c r="C35" s="3"/>
      <c r="D35" s="2"/>
      <c r="E35">
        <v>2006</v>
      </c>
      <c r="F35" s="2">
        <v>0.112</v>
      </c>
    </row>
    <row r="36" spans="1:6" ht="12.75">
      <c r="A36" s="7">
        <v>17</v>
      </c>
      <c r="C36" s="3"/>
      <c r="D36" s="2"/>
      <c r="E36">
        <v>2007</v>
      </c>
      <c r="F36" s="2">
        <v>0.112</v>
      </c>
    </row>
    <row r="37" spans="1:6" ht="12.75">
      <c r="A37" s="7">
        <v>18</v>
      </c>
      <c r="B37" t="s">
        <v>14</v>
      </c>
      <c r="C37" s="3" t="s">
        <v>20</v>
      </c>
      <c r="D37" s="2">
        <v>0.1</v>
      </c>
      <c r="E37">
        <v>2008</v>
      </c>
      <c r="F37" s="2">
        <f>+((0.112*7.5)+(0.1*4.5))/12</f>
        <v>0.1075</v>
      </c>
    </row>
    <row r="38" spans="1:6" ht="12.75">
      <c r="A38" s="7">
        <v>19</v>
      </c>
      <c r="E38">
        <v>2009</v>
      </c>
      <c r="F38" s="2">
        <v>0.1</v>
      </c>
    </row>
    <row r="39" spans="1:6" ht="12.75">
      <c r="A39" s="7">
        <v>20</v>
      </c>
      <c r="B39" t="s">
        <v>15</v>
      </c>
      <c r="C39" s="3" t="s">
        <v>21</v>
      </c>
      <c r="D39" s="2">
        <v>0.1035</v>
      </c>
      <c r="E39">
        <v>2010</v>
      </c>
      <c r="F39" s="2">
        <f>+((0.1*7)+(0.1035*5))/12</f>
        <v>0.10145833333333333</v>
      </c>
    </row>
    <row r="40" spans="1:6" ht="12.75">
      <c r="A40" s="7">
        <v>21</v>
      </c>
      <c r="E40">
        <v>2011</v>
      </c>
      <c r="F40" s="2">
        <v>0.1035</v>
      </c>
    </row>
    <row r="41" spans="1:6" ht="12.75">
      <c r="A41" s="7">
        <v>22</v>
      </c>
      <c r="E41">
        <v>2012</v>
      </c>
      <c r="F41" s="2">
        <v>0.1035</v>
      </c>
    </row>
    <row r="42" ht="12.75">
      <c r="A42" s="7"/>
    </row>
    <row r="43" ht="12.75">
      <c r="B43" t="s">
        <v>29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Arndt</dc:creator>
  <cp:keywords/>
  <dc:description/>
  <cp:lastModifiedBy>laurieharris</cp:lastModifiedBy>
  <cp:lastPrinted>2013-10-29T15:20:07Z</cp:lastPrinted>
  <dcterms:created xsi:type="dcterms:W3CDTF">2013-10-11T14:13:27Z</dcterms:created>
  <dcterms:modified xsi:type="dcterms:W3CDTF">2013-10-31T14:19:39Z</dcterms:modified>
  <cp:category/>
  <cp:version/>
  <cp:contentType/>
  <cp:contentStatus/>
</cp:coreProperties>
</file>