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<sst xmlns="http://schemas.openxmlformats.org/spreadsheetml/2006/main" count="44" uniqueCount="40">
  <si>
    <t>Questar Gas Company</t>
  </si>
  <si>
    <t>2010 Lead Lag Study - Summary</t>
  </si>
  <si>
    <t>12 Months Ending December 31, 2010</t>
  </si>
  <si>
    <r>
      <t xml:space="preserve">Revenues
</t>
    </r>
    <r>
      <rPr>
        <sz val="8.5"/>
        <rFont val="Arial"/>
        <family val="2"/>
      </rPr>
      <t>and Expenses</t>
    </r>
  </si>
  <si>
    <r>
      <t xml:space="preserve">Amount for
</t>
    </r>
    <r>
      <rPr>
        <sz val="8.5"/>
        <rFont val="Arial"/>
        <family val="2"/>
      </rPr>
      <t>Lead-Lag</t>
    </r>
  </si>
  <si>
    <t>Days</t>
  </si>
  <si>
    <t>Dollar Days</t>
  </si>
  <si>
    <t>Reference</t>
  </si>
  <si>
    <t>Revenues Laq</t>
  </si>
  <si>
    <t>Sales of Natural Gas</t>
  </si>
  <si>
    <t>2.1.1</t>
  </si>
  <si>
    <t>Other Revenues</t>
  </si>
  <si>
    <t>2,1.1</t>
  </si>
  <si>
    <t>Total Revenue Lag</t>
  </si>
  <si>
    <t>Accounts Payable Lag</t>
  </si>
  <si>
    <t>Gas Purchases</t>
  </si>
  <si>
    <t>3.1.1</t>
  </si>
  <si>
    <t>O&amp;M From Affiliates and Misc. Vouchers</t>
  </si>
  <si>
    <t>4.1.1</t>
  </si>
  <si>
    <t>O&amp;M Materials and Supplies</t>
  </si>
  <si>
    <t>4.1.1</t>
  </si>
  <si>
    <t>Total Accounts Payable Lag</t>
  </si>
  <si>
    <t>Payroll &amp; Payroll Overhead Laq</t>
  </si>
  <si>
    <t>5.1.1</t>
  </si>
  <si>
    <t>Taxes Lag</t>
  </si>
  <si>
    <t>Taxes Other Than Income Taxes</t>
  </si>
  <si>
    <t>6.1.1</t>
  </si>
  <si>
    <t>Federal Income Taxes</t>
  </si>
  <si>
    <t>6.1.1</t>
  </si>
  <si>
    <t>State Income Taxes</t>
  </si>
  <si>
    <t>6.1.1</t>
  </si>
  <si>
    <t>Tax Collections</t>
  </si>
  <si>
    <t>6.1.1</t>
  </si>
  <si>
    <t>Total Taxes Lag</t>
  </si>
  <si>
    <t>Total Expense Lag</t>
  </si>
  <si>
    <t>Net Lag Days</t>
  </si>
  <si>
    <t>DPU Exhibit No. 6.1 Dir.</t>
  </si>
  <si>
    <t>Docket 13-057-05</t>
  </si>
  <si>
    <t xml:space="preserve">Questar Gas Company Filed Lead Lag </t>
  </si>
  <si>
    <t>DPU Modified Version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</si>
</sst>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8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 indent="2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indent="1"/>
    </xf>
    <xf numFmtId="164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center" wrapText="1" inden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indent="1"/>
    </xf>
    <xf numFmtId="164" fontId="2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2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 indent="1"/>
    </xf>
    <xf numFmtId="164" fontId="2" fillId="0" borderId="12" xfId="0" applyNumberFormat="1" applyFont="1" applyFill="1" applyBorder="1" applyAlignment="1">
      <alignment horizontal="right" vertical="top" indent="1"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 indent="2"/>
    </xf>
    <xf numFmtId="165" fontId="2" fillId="0" borderId="12" xfId="0" applyNumberFormat="1" applyFont="1" applyFill="1" applyBorder="1" applyAlignment="1">
      <alignment horizontal="right" vertical="top" indent="1"/>
    </xf>
    <xf numFmtId="0" fontId="2" fillId="0" borderId="10" xfId="0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11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right" vertical="center" indent="2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4"/>
  <sheetViews>
    <sheetView tabSelected="1" zoomScalePageLayoutView="0" workbookViewId="0" topLeftCell="B1">
      <selection activeCell="D23" sqref="D23"/>
    </sheetView>
  </sheetViews>
  <sheetFormatPr defaultColWidth="9.140625" defaultRowHeight="12.75"/>
  <cols>
    <col min="1" max="1" width="32.00390625" style="29" customWidth="1"/>
    <col min="2" max="2" width="11.8515625" style="29" customWidth="1"/>
    <col min="3" max="3" width="12.8515625" style="29" customWidth="1"/>
    <col min="4" max="4" width="8.421875" style="29" customWidth="1"/>
    <col min="5" max="5" width="13.28125" style="29" customWidth="1"/>
    <col min="6" max="6" width="9.7109375" style="29" customWidth="1"/>
    <col min="7" max="7" width="2.7109375" style="29" customWidth="1"/>
    <col min="8" max="8" width="10.28125" style="29" customWidth="1"/>
    <col min="9" max="9" width="11.7109375" style="29" customWidth="1"/>
    <col min="10" max="10" width="9.140625" style="29" customWidth="1"/>
    <col min="11" max="11" width="13.57421875" style="29" customWidth="1"/>
    <col min="12" max="16384" width="9.140625" style="29" customWidth="1"/>
  </cols>
  <sheetData>
    <row r="1" s="1" customFormat="1" ht="11.25">
      <c r="A1" s="1" t="s">
        <v>0</v>
      </c>
    </row>
    <row r="2" spans="1:10" s="1" customFormat="1" ht="11.25">
      <c r="A2" s="1" t="s">
        <v>1</v>
      </c>
      <c r="J2" s="1" t="s">
        <v>36</v>
      </c>
    </row>
    <row r="3" spans="1:10" s="1" customFormat="1" ht="11.25">
      <c r="A3" s="1" t="s">
        <v>2</v>
      </c>
      <c r="J3" s="1" t="s">
        <v>37</v>
      </c>
    </row>
    <row r="5" spans="2:11" ht="12.75">
      <c r="B5" s="31" t="s">
        <v>38</v>
      </c>
      <c r="C5" s="31"/>
      <c r="D5" s="31"/>
      <c r="E5" s="31"/>
      <c r="F5" s="31"/>
      <c r="H5" s="32" t="s">
        <v>39</v>
      </c>
      <c r="I5" s="31"/>
      <c r="J5" s="31"/>
      <c r="K5" s="31"/>
    </row>
    <row r="6" spans="1:11" s="2" customFormat="1" ht="47.25" customHeight="1">
      <c r="A6" s="3"/>
      <c r="B6" s="4" t="s">
        <v>3</v>
      </c>
      <c r="C6" s="4" t="s">
        <v>4</v>
      </c>
      <c r="D6" s="5" t="s">
        <v>5</v>
      </c>
      <c r="E6" s="5" t="s">
        <v>6</v>
      </c>
      <c r="F6" s="4" t="s">
        <v>7</v>
      </c>
      <c r="H6" s="4" t="s">
        <v>3</v>
      </c>
      <c r="I6" s="4" t="s">
        <v>4</v>
      </c>
      <c r="J6" s="5" t="s">
        <v>5</v>
      </c>
      <c r="K6" s="5" t="s">
        <v>6</v>
      </c>
    </row>
    <row r="7" spans="1:11" s="2" customFormat="1" ht="11.25" customHeight="1">
      <c r="A7" s="6" t="s">
        <v>8</v>
      </c>
      <c r="B7" s="7"/>
      <c r="C7" s="7"/>
      <c r="D7" s="7"/>
      <c r="E7" s="7"/>
      <c r="F7" s="7"/>
      <c r="H7" s="7"/>
      <c r="I7" s="7"/>
      <c r="J7" s="7"/>
      <c r="K7" s="7"/>
    </row>
    <row r="8" spans="1:11" s="2" customFormat="1" ht="11.25" customHeight="1">
      <c r="A8" s="8" t="s">
        <v>9</v>
      </c>
      <c r="B8" s="9">
        <v>865083096</v>
      </c>
      <c r="C8" s="10">
        <v>865083096</v>
      </c>
      <c r="D8" s="11">
        <v>36.622</v>
      </c>
      <c r="E8" s="9">
        <f>C8*D8</f>
        <v>31681073141.712</v>
      </c>
      <c r="F8" s="12" t="s">
        <v>10</v>
      </c>
      <c r="H8" s="9">
        <v>865083096</v>
      </c>
      <c r="I8" s="10">
        <v>865083096</v>
      </c>
      <c r="J8" s="11">
        <v>36.622</v>
      </c>
      <c r="K8" s="9">
        <f>I8*J8</f>
        <v>31681073141.712</v>
      </c>
    </row>
    <row r="9" spans="1:11" s="2" customFormat="1" ht="11.25" customHeight="1">
      <c r="A9" s="12" t="s">
        <v>11</v>
      </c>
      <c r="B9" s="13">
        <v>37822190</v>
      </c>
      <c r="C9" s="14">
        <v>37822190</v>
      </c>
      <c r="D9" s="15">
        <v>46.347</v>
      </c>
      <c r="E9" s="9">
        <f>C9*D9</f>
        <v>1752945039.93</v>
      </c>
      <c r="F9" s="12" t="s">
        <v>12</v>
      </c>
      <c r="H9" s="13">
        <v>37822190</v>
      </c>
      <c r="I9" s="14">
        <v>37822190</v>
      </c>
      <c r="J9" s="15">
        <v>46.347</v>
      </c>
      <c r="K9" s="9">
        <f>I9*J9</f>
        <v>1752945039.93</v>
      </c>
    </row>
    <row r="10" spans="1:11" s="2" customFormat="1" ht="25.5" customHeight="1">
      <c r="A10" s="16" t="s">
        <v>13</v>
      </c>
      <c r="B10" s="17">
        <v>902905286</v>
      </c>
      <c r="C10" s="18">
        <v>902905286</v>
      </c>
      <c r="D10" s="19">
        <f>E10/C10</f>
        <v>37.0293747307201</v>
      </c>
      <c r="E10" s="17">
        <f>SUM(E8:E9)</f>
        <v>33434018181.642002</v>
      </c>
      <c r="F10" s="20"/>
      <c r="H10" s="17">
        <v>902905286</v>
      </c>
      <c r="I10" s="18">
        <v>902905286</v>
      </c>
      <c r="J10" s="19">
        <f>K10/I10</f>
        <v>37.0293747307201</v>
      </c>
      <c r="K10" s="17">
        <f>SUM(K8:K9)</f>
        <v>33434018181.642002</v>
      </c>
    </row>
    <row r="11" spans="1:11" s="2" customFormat="1" ht="21.75" customHeight="1">
      <c r="A11" s="21" t="s">
        <v>14</v>
      </c>
      <c r="B11" s="20"/>
      <c r="C11" s="20"/>
      <c r="D11" s="20"/>
      <c r="E11" s="20"/>
      <c r="F11" s="20"/>
      <c r="H11" s="20"/>
      <c r="I11" s="20"/>
      <c r="J11" s="20"/>
      <c r="K11" s="20"/>
    </row>
    <row r="12" spans="1:11" s="2" customFormat="1" ht="11.25" customHeight="1">
      <c r="A12" s="8" t="s">
        <v>15</v>
      </c>
      <c r="B12" s="9">
        <v>625969921</v>
      </c>
      <c r="C12" s="10">
        <v>625665275</v>
      </c>
      <c r="D12" s="11">
        <v>35.839</v>
      </c>
      <c r="E12" s="9">
        <f>C12*D12</f>
        <v>22423217790.725</v>
      </c>
      <c r="F12" s="12" t="s">
        <v>16</v>
      </c>
      <c r="H12" s="9">
        <v>625969921</v>
      </c>
      <c r="I12" s="10">
        <v>625665275</v>
      </c>
      <c r="J12" s="11">
        <v>36.622</v>
      </c>
      <c r="K12" s="9">
        <f>I12*J12</f>
        <v>22913113701.05</v>
      </c>
    </row>
    <row r="13" spans="1:11" s="2" customFormat="1" ht="11.25" customHeight="1">
      <c r="A13" s="12" t="s">
        <v>17</v>
      </c>
      <c r="B13" s="9">
        <v>10931432</v>
      </c>
      <c r="C13" s="10">
        <v>10931432</v>
      </c>
      <c r="D13" s="11">
        <v>41.166</v>
      </c>
      <c r="E13" s="9">
        <f>C13*D13</f>
        <v>450003329.71199995</v>
      </c>
      <c r="F13" s="12" t="s">
        <v>18</v>
      </c>
      <c r="H13" s="9">
        <v>10931432</v>
      </c>
      <c r="I13" s="10">
        <v>10931432</v>
      </c>
      <c r="J13" s="11">
        <v>41.166</v>
      </c>
      <c r="K13" s="9">
        <f>I13*J13</f>
        <v>450003329.71199995</v>
      </c>
    </row>
    <row r="14" spans="1:11" s="2" customFormat="1" ht="11.25" customHeight="1">
      <c r="A14" s="12" t="s">
        <v>19</v>
      </c>
      <c r="B14" s="13">
        <v>10639298</v>
      </c>
      <c r="C14" s="14">
        <v>10639298</v>
      </c>
      <c r="D14" s="15">
        <v>18.259</v>
      </c>
      <c r="E14" s="9">
        <f>C14*D14</f>
        <v>194262942.182</v>
      </c>
      <c r="F14" s="12" t="s">
        <v>20</v>
      </c>
      <c r="H14" s="13">
        <v>10639298</v>
      </c>
      <c r="I14" s="14">
        <v>10639298</v>
      </c>
      <c r="J14" s="15">
        <v>36.622</v>
      </c>
      <c r="K14" s="9">
        <f>I14*J14</f>
        <v>389632371.356</v>
      </c>
    </row>
    <row r="15" spans="1:11" s="2" customFormat="1" ht="18" customHeight="1">
      <c r="A15" s="22" t="s">
        <v>21</v>
      </c>
      <c r="B15" s="17">
        <v>647540651</v>
      </c>
      <c r="C15" s="18">
        <v>647236005</v>
      </c>
      <c r="D15" s="19">
        <f>E15/C15</f>
        <v>35.640449121800636</v>
      </c>
      <c r="E15" s="17">
        <v>23067781906</v>
      </c>
      <c r="F15" s="20"/>
      <c r="H15" s="17">
        <v>647540651</v>
      </c>
      <c r="I15" s="18">
        <v>647236005</v>
      </c>
      <c r="J15" s="19">
        <f>K15/I15</f>
        <v>36.69874546320704</v>
      </c>
      <c r="K15" s="17">
        <f>SUM(K12:K14)</f>
        <v>23752749402.118</v>
      </c>
    </row>
    <row r="16" spans="1:11" s="2" customFormat="1" ht="17.25" customHeight="1">
      <c r="A16" s="24" t="s">
        <v>22</v>
      </c>
      <c r="B16" s="9">
        <v>85134338</v>
      </c>
      <c r="C16" s="10">
        <v>85134338</v>
      </c>
      <c r="D16" s="25">
        <v>19.71</v>
      </c>
      <c r="E16" s="9">
        <f>C16*D16</f>
        <v>1677997801.98</v>
      </c>
      <c r="F16" s="12" t="s">
        <v>23</v>
      </c>
      <c r="H16" s="9">
        <v>85134338</v>
      </c>
      <c r="I16" s="10">
        <v>85134338</v>
      </c>
      <c r="J16" s="25">
        <v>19.71</v>
      </c>
      <c r="K16" s="9">
        <f>I16*J16</f>
        <v>1677997801.98</v>
      </c>
    </row>
    <row r="17" spans="1:11" s="2" customFormat="1" ht="24" customHeight="1">
      <c r="A17" s="26" t="s">
        <v>24</v>
      </c>
      <c r="B17" s="20"/>
      <c r="C17" s="20"/>
      <c r="D17" s="20"/>
      <c r="E17" s="20"/>
      <c r="F17" s="20"/>
      <c r="H17" s="20"/>
      <c r="I17" s="20"/>
      <c r="J17" s="20"/>
      <c r="K17" s="20"/>
    </row>
    <row r="18" spans="1:11" s="2" customFormat="1" ht="11.25" customHeight="1">
      <c r="A18" s="8" t="s">
        <v>25</v>
      </c>
      <c r="B18" s="9">
        <v>13969480</v>
      </c>
      <c r="C18" s="10">
        <v>13969480</v>
      </c>
      <c r="D18" s="11">
        <v>101.224</v>
      </c>
      <c r="E18" s="9">
        <f>C18*D18</f>
        <v>1414046643.52</v>
      </c>
      <c r="F18" s="12" t="s">
        <v>26</v>
      </c>
      <c r="H18" s="9">
        <v>13969480</v>
      </c>
      <c r="I18" s="10">
        <v>13969480</v>
      </c>
      <c r="J18" s="11">
        <v>101.224</v>
      </c>
      <c r="K18" s="9">
        <f>I18*J18</f>
        <v>1414046643.52</v>
      </c>
    </row>
    <row r="19" spans="1:11" s="2" customFormat="1" ht="12" customHeight="1">
      <c r="A19" s="12" t="s">
        <v>27</v>
      </c>
      <c r="B19" s="20"/>
      <c r="C19" s="20"/>
      <c r="D19" s="27">
        <v>0</v>
      </c>
      <c r="E19" s="20"/>
      <c r="F19" s="12" t="s">
        <v>28</v>
      </c>
      <c r="H19" s="20"/>
      <c r="I19" s="20"/>
      <c r="J19" s="27">
        <v>0</v>
      </c>
      <c r="K19" s="20"/>
    </row>
    <row r="20" spans="1:11" s="2" customFormat="1" ht="11.25" customHeight="1">
      <c r="A20" s="12" t="s">
        <v>29</v>
      </c>
      <c r="B20" s="20"/>
      <c r="C20" s="20"/>
      <c r="D20" s="27">
        <v>0</v>
      </c>
      <c r="E20" s="20"/>
      <c r="F20" s="12" t="s">
        <v>30</v>
      </c>
      <c r="H20" s="20"/>
      <c r="I20" s="20"/>
      <c r="J20" s="27">
        <v>0</v>
      </c>
      <c r="K20" s="20"/>
    </row>
    <row r="21" spans="1:11" s="2" customFormat="1" ht="11.25" customHeight="1">
      <c r="A21" s="12" t="s">
        <v>31</v>
      </c>
      <c r="B21" s="13">
        <v>73503690</v>
      </c>
      <c r="C21" s="14">
        <v>73503690</v>
      </c>
      <c r="D21" s="15">
        <v>45.798</v>
      </c>
      <c r="E21" s="9">
        <f>C21*D21</f>
        <v>3366321994.6200004</v>
      </c>
      <c r="F21" s="12" t="s">
        <v>32</v>
      </c>
      <c r="H21" s="13">
        <v>73503690</v>
      </c>
      <c r="I21" s="14">
        <v>73503690</v>
      </c>
      <c r="J21" s="15">
        <v>45.798</v>
      </c>
      <c r="K21" s="9">
        <f>I21*J21</f>
        <v>3366321994.6200004</v>
      </c>
    </row>
    <row r="22" spans="1:11" s="2" customFormat="1" ht="18" customHeight="1">
      <c r="A22" s="22" t="s">
        <v>33</v>
      </c>
      <c r="B22" s="17">
        <v>87473170</v>
      </c>
      <c r="C22" s="18">
        <v>87473170</v>
      </c>
      <c r="D22" s="23">
        <v>54.65</v>
      </c>
      <c r="E22" s="17">
        <f>SUM(E18:E21)</f>
        <v>4780368638.14</v>
      </c>
      <c r="F22" s="20"/>
      <c r="H22" s="17">
        <v>87473170</v>
      </c>
      <c r="I22" s="18">
        <v>87473170</v>
      </c>
      <c r="J22" s="23">
        <v>54.65</v>
      </c>
      <c r="K22" s="17">
        <v>4780368678</v>
      </c>
    </row>
    <row r="23" spans="1:11" s="2" customFormat="1" ht="24" customHeight="1">
      <c r="A23" s="22" t="s">
        <v>34</v>
      </c>
      <c r="B23" s="9">
        <v>820148160</v>
      </c>
      <c r="C23" s="10">
        <f>C22+C16+C15</f>
        <v>819843513</v>
      </c>
      <c r="D23" s="11">
        <f>E23/C23</f>
        <v>36.014370886557224</v>
      </c>
      <c r="E23" s="9">
        <f>E15+E16+E22</f>
        <v>29526148346.12</v>
      </c>
      <c r="F23" s="20"/>
      <c r="H23" s="9">
        <v>820148160</v>
      </c>
      <c r="I23" s="10">
        <f>I22+I16+I15</f>
        <v>819843513</v>
      </c>
      <c r="J23" s="11">
        <f>K23/I23</f>
        <v>36.8498565922031</v>
      </c>
      <c r="K23" s="9">
        <f>K15+K16+K22</f>
        <v>30211115882.098</v>
      </c>
    </row>
    <row r="24" spans="1:11" s="2" customFormat="1" ht="22.5" customHeight="1">
      <c r="A24" s="28" t="s">
        <v>35</v>
      </c>
      <c r="B24" s="20"/>
      <c r="C24" s="30"/>
      <c r="D24" s="27">
        <v>1.015</v>
      </c>
      <c r="E24" s="30"/>
      <c r="F24" s="20"/>
      <c r="H24" s="20"/>
      <c r="I24" s="30"/>
      <c r="J24" s="27">
        <f>J10-J23</f>
        <v>0.17951813851699683</v>
      </c>
      <c r="K24" s="30"/>
    </row>
  </sheetData>
  <sheetProtection/>
  <mergeCells count="2">
    <mergeCell ref="B5:F5"/>
    <mergeCell ref="H5:K5"/>
  </mergeCells>
  <printOptions/>
  <pageMargins left="0" right="0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 Oman</dc:creator>
  <cp:keywords/>
  <dc:description/>
  <cp:lastModifiedBy>laurieharris</cp:lastModifiedBy>
  <cp:lastPrinted>2013-10-21T17:08:13Z</cp:lastPrinted>
  <dcterms:created xsi:type="dcterms:W3CDTF">2013-10-16T21:07:26Z</dcterms:created>
  <dcterms:modified xsi:type="dcterms:W3CDTF">2013-11-01T22:39:23Z</dcterms:modified>
  <cp:category/>
  <cp:version/>
  <cp:contentType/>
  <cp:contentStatus/>
</cp:coreProperties>
</file>