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95" windowHeight="7425"/>
  </bookViews>
  <sheets>
    <sheet name="Exhibit 1 Page 1" sheetId="1" r:id="rId1"/>
    <sheet name="Exhibit 1 Page 2 - Mains" sheetId="2" r:id="rId2"/>
    <sheet name="Exhibit 1 Pg 3 Services &amp; Mains" sheetId="3" r:id="rId3"/>
  </sheets>
  <calcPr calcId="145621"/>
</workbook>
</file>

<file path=xl/calcChain.xml><?xml version="1.0" encoding="utf-8"?>
<calcChain xmlns="http://schemas.openxmlformats.org/spreadsheetml/2006/main">
  <c r="H12" i="3"/>
  <c r="H11"/>
  <c r="H10"/>
  <c r="H9"/>
  <c r="H8"/>
  <c r="H13" s="1"/>
  <c r="H15" s="1"/>
  <c r="H10" i="2"/>
  <c r="H9"/>
  <c r="H11" s="1"/>
  <c r="H8"/>
  <c r="I13" i="1" l="1"/>
  <c r="E12"/>
  <c r="I12" s="1"/>
  <c r="I14" s="1"/>
  <c r="G23" s="1"/>
  <c r="C22"/>
  <c r="C23" s="1"/>
  <c r="E21" s="1"/>
  <c r="E22" s="1"/>
  <c r="G21" l="1"/>
  <c r="E23"/>
</calcChain>
</file>

<file path=xl/sharedStrings.xml><?xml version="1.0" encoding="utf-8"?>
<sst xmlns="http://schemas.openxmlformats.org/spreadsheetml/2006/main" count="70" uniqueCount="53">
  <si>
    <t>Mains</t>
  </si>
  <si>
    <t>New Customer Cost</t>
  </si>
  <si>
    <t>Percentage of Total</t>
  </si>
  <si>
    <t>Services &amp; Meters</t>
  </si>
  <si>
    <t>Allowance</t>
  </si>
  <si>
    <t>Allocation of Allowance to Mains and Service Lines</t>
  </si>
  <si>
    <t>1/</t>
  </si>
  <si>
    <t>2/</t>
  </si>
  <si>
    <t>4/</t>
  </si>
  <si>
    <t>Total</t>
  </si>
  <si>
    <t>5/</t>
  </si>
  <si>
    <t xml:space="preserve">      Allowance of $1,929 to calculate an allowance of $1,097 for mains.</t>
  </si>
  <si>
    <t>Services</t>
  </si>
  <si>
    <t>Meters</t>
  </si>
  <si>
    <t>1/  See Page 2 for detailed calculation of new customer cost for mains</t>
  </si>
  <si>
    <t>2/  See Page 3 for detailed calculation of new customer costs for services and meters</t>
  </si>
  <si>
    <t xml:space="preserve">         (D)</t>
  </si>
  <si>
    <t xml:space="preserve">          (C)</t>
  </si>
  <si>
    <t xml:space="preserve">         (B)</t>
  </si>
  <si>
    <t xml:space="preserve">          (A)</t>
  </si>
  <si>
    <t xml:space="preserve">      total allowance of $1,929 to calculate an allowance of $832 for services and meters.</t>
  </si>
  <si>
    <t>Cost Midpoint / Allowance</t>
  </si>
  <si>
    <t>Existing Customer Cost 3/</t>
  </si>
  <si>
    <t xml:space="preserve">      investment by GS customers.</t>
  </si>
  <si>
    <t>4/  The Cost Midpoint is calculated by taking the average of the New Customer Cost and the Existing Customer Cost.</t>
  </si>
  <si>
    <t xml:space="preserve">5/  Currently, the Mains represent 57% of new customer costs.  This number is applied against the total </t>
  </si>
  <si>
    <t xml:space="preserve">6/  Currently, the Services and meters represent 43% of new customer costs.  This number is applied against the </t>
  </si>
  <si>
    <t>6/</t>
  </si>
  <si>
    <t xml:space="preserve">3/ Total existing net investment per customer for mains, service line and meters is calculated by dividing 2010 net </t>
  </si>
  <si>
    <t>2011 Allowance Calculation</t>
  </si>
  <si>
    <t>2011 New Customer Cost of Mains</t>
  </si>
  <si>
    <t xml:space="preserve">  (A)</t>
  </si>
  <si>
    <t>(B)</t>
  </si>
  <si>
    <t xml:space="preserve">        (C)</t>
  </si>
  <si>
    <t>Cost/Unit</t>
  </si>
  <si>
    <t>Units</t>
  </si>
  <si>
    <t xml:space="preserve">2" Pipe </t>
  </si>
  <si>
    <t>Shading</t>
  </si>
  <si>
    <t>Direct Company costs 3/</t>
  </si>
  <si>
    <t>Total Main Cost</t>
  </si>
  <si>
    <t>1/  Cost per unit based on average system price.</t>
  </si>
  <si>
    <t>2/  The average length of main per customer in Questar's service territory is 111 feet.</t>
  </si>
  <si>
    <t>3/ Includes vehicle, cost materials, inspectors, direct labor, and associated overhead.</t>
  </si>
  <si>
    <t>2011 New Customer Cost of Services and Meters</t>
  </si>
  <si>
    <t xml:space="preserve">   (C)</t>
  </si>
  <si>
    <t>3/4" Pipe</t>
  </si>
  <si>
    <t>Riser</t>
  </si>
  <si>
    <t>Riser Bracket</t>
  </si>
  <si>
    <t>Total Service Line Cost</t>
  </si>
  <si>
    <t>Cost of AC 250 Meter</t>
  </si>
  <si>
    <t>Total Service Line and Meter Cost</t>
  </si>
  <si>
    <t>1/  Cost per unit based on average 2011 price.</t>
  </si>
  <si>
    <t>2/  The average length of service line from the property line to riser, is 46 feet.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</si>
</sst>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"/>
    <numFmt numFmtId="166" formatCode="&quot;$&quot;#,##0.0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6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0" applyNumberFormat="1" applyFont="1"/>
    <xf numFmtId="6" fontId="1" fillId="0" borderId="0" xfId="0" applyNumberFormat="1" applyFont="1"/>
    <xf numFmtId="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6" fontId="0" fillId="0" borderId="0" xfId="0" applyNumberFormat="1" applyAlignment="1"/>
    <xf numFmtId="166" fontId="0" fillId="0" borderId="0" xfId="0" applyNumberFormat="1" applyAlignment="1">
      <alignment horizontal="right"/>
    </xf>
    <xf numFmtId="6" fontId="0" fillId="0" borderId="1" xfId="0" applyNumberFormat="1" applyBorder="1" applyAlignment="1"/>
    <xf numFmtId="0" fontId="0" fillId="0" borderId="0" xfId="0" applyBorder="1"/>
    <xf numFmtId="0" fontId="5" fillId="0" borderId="0" xfId="0" applyFont="1" applyAlignment="1">
      <alignment horizontal="left"/>
    </xf>
    <xf numFmtId="0" fontId="0" fillId="0" borderId="0" xfId="0" applyFill="1" applyBorder="1"/>
    <xf numFmtId="6" fontId="0" fillId="0" borderId="1" xfId="0" applyNumberFormat="1" applyBorder="1"/>
    <xf numFmtId="0" fontId="0" fillId="0" borderId="1" xfId="0" applyFill="1" applyBorder="1"/>
    <xf numFmtId="165" fontId="0" fillId="0" borderId="0" xfId="0" applyNumberFormat="1"/>
    <xf numFmtId="3" fontId="0" fillId="0" borderId="0" xfId="0" applyNumberFormat="1"/>
    <xf numFmtId="2" fontId="0" fillId="0" borderId="0" xfId="0" applyNumberForma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Normal="100" workbookViewId="0">
      <selection activeCell="G5" sqref="G5"/>
    </sheetView>
  </sheetViews>
  <sheetFormatPr defaultRowHeight="15"/>
  <cols>
    <col min="1" max="1" width="3" customWidth="1"/>
    <col min="2" max="2" width="25.85546875" customWidth="1"/>
    <col min="3" max="3" width="18.7109375" customWidth="1"/>
    <col min="4" max="4" width="2.42578125" customWidth="1"/>
    <col min="5" max="5" width="17.42578125" customWidth="1"/>
    <col min="6" max="6" width="2.42578125" customWidth="1"/>
    <col min="7" max="7" width="14" customWidth="1"/>
    <col min="8" max="8" width="2.5703125" customWidth="1"/>
    <col min="9" max="9" width="12.42578125" customWidth="1"/>
    <col min="10" max="10" width="3.42578125" customWidth="1"/>
    <col min="11" max="11" width="2.85546875" customWidth="1"/>
  </cols>
  <sheetData>
    <row r="1" spans="1:10" ht="15.75">
      <c r="A1" s="3"/>
      <c r="B1" s="3"/>
      <c r="C1" s="3"/>
      <c r="D1" s="3"/>
      <c r="E1" s="3"/>
      <c r="F1" s="3"/>
      <c r="G1" s="3"/>
      <c r="H1" s="3"/>
      <c r="I1" s="3"/>
      <c r="J1" s="4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5.75">
      <c r="A3" s="3"/>
      <c r="B3" s="3"/>
      <c r="C3" s="3"/>
      <c r="D3" s="3"/>
      <c r="E3" s="3"/>
      <c r="F3" s="3"/>
      <c r="G3" s="3"/>
      <c r="H3" s="3"/>
      <c r="I3" s="3"/>
      <c r="J3" s="4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4"/>
    </row>
    <row r="5" spans="1:10" ht="15.75">
      <c r="A5" s="3"/>
      <c r="B5" s="3"/>
      <c r="C5" s="3"/>
      <c r="D5" s="3"/>
      <c r="E5" s="3"/>
      <c r="F5" s="3"/>
      <c r="G5" s="5"/>
      <c r="H5" s="5"/>
      <c r="I5" s="5"/>
      <c r="J5" s="5"/>
    </row>
    <row r="6" spans="1:10" ht="21">
      <c r="A6" s="3"/>
      <c r="B6" s="39" t="s">
        <v>29</v>
      </c>
      <c r="C6" s="39"/>
      <c r="D6" s="39"/>
      <c r="E6" s="39"/>
      <c r="F6" s="39"/>
      <c r="G6" s="39"/>
      <c r="H6" s="6"/>
      <c r="I6" s="7"/>
      <c r="J6" s="7"/>
    </row>
    <row r="7" spans="1:10" ht="15.75">
      <c r="A7" s="3"/>
      <c r="B7" s="6"/>
      <c r="C7" s="6"/>
      <c r="D7" s="6"/>
      <c r="E7" s="6"/>
      <c r="F7" s="6"/>
      <c r="G7" s="6"/>
      <c r="H7" s="6"/>
      <c r="I7" s="7"/>
      <c r="J7" s="7"/>
    </row>
    <row r="8" spans="1:10" ht="15.75">
      <c r="A8" s="3"/>
      <c r="B8" s="6"/>
      <c r="C8" s="6"/>
      <c r="D8" s="6"/>
      <c r="E8" s="6"/>
      <c r="F8" s="6"/>
      <c r="G8" s="6"/>
      <c r="H8" s="6"/>
      <c r="I8" s="7"/>
      <c r="J8" s="7"/>
    </row>
    <row r="9" spans="1:10" ht="15.75">
      <c r="A9" s="3"/>
      <c r="B9" s="6"/>
      <c r="C9" s="6"/>
      <c r="D9" s="6"/>
      <c r="E9" s="6"/>
      <c r="F9" s="6"/>
      <c r="G9" s="6"/>
      <c r="H9" s="6"/>
      <c r="I9" s="7"/>
      <c r="J9" s="7"/>
    </row>
    <row r="10" spans="1:10" ht="15.75">
      <c r="A10" s="3"/>
      <c r="B10" s="7"/>
      <c r="C10" s="7" t="s">
        <v>19</v>
      </c>
      <c r="D10" s="7"/>
      <c r="E10" s="7" t="s">
        <v>18</v>
      </c>
      <c r="F10" s="7"/>
      <c r="G10" s="7" t="s">
        <v>17</v>
      </c>
      <c r="H10" s="7"/>
      <c r="I10" s="7" t="s">
        <v>16</v>
      </c>
      <c r="J10" s="7"/>
    </row>
    <row r="11" spans="1:10" ht="15.75">
      <c r="A11" s="3"/>
      <c r="B11" s="7"/>
      <c r="C11" s="16" t="s">
        <v>0</v>
      </c>
      <c r="D11" s="7"/>
      <c r="E11" s="16" t="s">
        <v>12</v>
      </c>
      <c r="F11" s="7"/>
      <c r="G11" s="16" t="s">
        <v>13</v>
      </c>
      <c r="H11" s="7"/>
      <c r="I11" s="16" t="s">
        <v>9</v>
      </c>
      <c r="J11" s="3"/>
    </row>
    <row r="12" spans="1:10" ht="15.75">
      <c r="A12" s="3">
        <v>1</v>
      </c>
      <c r="B12" s="3" t="s">
        <v>1</v>
      </c>
      <c r="C12" s="15">
        <v>1804</v>
      </c>
      <c r="D12" s="9" t="s">
        <v>6</v>
      </c>
      <c r="E12" s="15">
        <f>1367-G12</f>
        <v>1030.27</v>
      </c>
      <c r="F12" s="9" t="s">
        <v>7</v>
      </c>
      <c r="G12" s="15">
        <v>336.73</v>
      </c>
      <c r="H12" s="9" t="s">
        <v>7</v>
      </c>
      <c r="I12" s="15">
        <f>SUM(C12:G12)</f>
        <v>3171</v>
      </c>
      <c r="J12" s="10"/>
    </row>
    <row r="13" spans="1:10" ht="15.75">
      <c r="A13" s="3">
        <v>2</v>
      </c>
      <c r="B13" s="3" t="s">
        <v>22</v>
      </c>
      <c r="C13" s="15">
        <v>379</v>
      </c>
      <c r="D13" s="9"/>
      <c r="E13" s="15">
        <v>144</v>
      </c>
      <c r="F13" s="9"/>
      <c r="G13" s="15">
        <v>163</v>
      </c>
      <c r="H13" s="9"/>
      <c r="I13" s="15">
        <f>SUM(C13:G13)</f>
        <v>686</v>
      </c>
      <c r="J13" s="10"/>
    </row>
    <row r="14" spans="1:10" ht="15.75">
      <c r="A14" s="3">
        <v>3</v>
      </c>
      <c r="B14" s="3" t="s">
        <v>21</v>
      </c>
      <c r="C14" s="3"/>
      <c r="D14" s="3"/>
      <c r="E14" s="3"/>
      <c r="F14" s="3"/>
      <c r="G14" s="3"/>
      <c r="H14" s="3"/>
      <c r="I14" s="15">
        <f>AVERAGE(I12:I13)</f>
        <v>1928.5</v>
      </c>
      <c r="J14" s="10" t="s">
        <v>8</v>
      </c>
    </row>
    <row r="15" spans="1:10" ht="15.75">
      <c r="A15" s="3"/>
      <c r="B15" s="3"/>
      <c r="C15" s="3"/>
      <c r="D15" s="3"/>
      <c r="E15" s="3"/>
      <c r="F15" s="3"/>
      <c r="G15" s="3"/>
      <c r="H15" s="3"/>
      <c r="I15" s="9"/>
      <c r="J15" s="10"/>
    </row>
    <row r="16" spans="1:10" ht="15.75">
      <c r="A16" s="3"/>
      <c r="B16" s="3"/>
      <c r="C16" s="3"/>
      <c r="D16" s="3"/>
      <c r="E16" s="3"/>
      <c r="F16" s="3"/>
      <c r="G16" s="3"/>
      <c r="H16" s="3"/>
      <c r="I16" s="9"/>
      <c r="J16" s="10"/>
    </row>
    <row r="17" spans="1:10" ht="15.75">
      <c r="A17" s="3"/>
      <c r="B17" s="3"/>
      <c r="C17" s="10"/>
      <c r="D17" s="10"/>
      <c r="E17" s="3"/>
      <c r="F17" s="3"/>
      <c r="G17" s="3"/>
      <c r="H17" s="3"/>
      <c r="I17" s="3"/>
      <c r="J17" s="3"/>
    </row>
    <row r="18" spans="1:10" ht="21">
      <c r="A18" s="3"/>
      <c r="B18" s="39" t="s">
        <v>5</v>
      </c>
      <c r="C18" s="39"/>
      <c r="D18" s="39"/>
      <c r="E18" s="39"/>
      <c r="F18" s="39"/>
      <c r="G18" s="39"/>
      <c r="H18" s="6"/>
      <c r="I18" s="7"/>
      <c r="J18" s="7"/>
    </row>
    <row r="19" spans="1:10" ht="15.75">
      <c r="A19" s="3"/>
      <c r="B19" s="6"/>
      <c r="C19" s="6"/>
      <c r="D19" s="6"/>
      <c r="E19" s="6"/>
      <c r="F19" s="6"/>
      <c r="G19" s="6"/>
      <c r="H19" s="6"/>
      <c r="I19" s="7"/>
      <c r="J19" s="7"/>
    </row>
    <row r="20" spans="1:10" ht="15.75">
      <c r="A20" s="3"/>
      <c r="B20" s="3"/>
      <c r="C20" s="8" t="s">
        <v>1</v>
      </c>
      <c r="D20" s="7"/>
      <c r="E20" s="8" t="s">
        <v>2</v>
      </c>
      <c r="F20" s="7"/>
      <c r="G20" s="8" t="s">
        <v>4</v>
      </c>
      <c r="H20" s="7"/>
      <c r="I20" s="7"/>
      <c r="J20" s="7"/>
    </row>
    <row r="21" spans="1:10" ht="15.75">
      <c r="A21" s="3">
        <v>4</v>
      </c>
      <c r="B21" s="3" t="s">
        <v>0</v>
      </c>
      <c r="C21" s="17">
        <v>1804</v>
      </c>
      <c r="D21" s="11"/>
      <c r="E21" s="19">
        <f>C21/C23</f>
        <v>0.56890570797855566</v>
      </c>
      <c r="F21" s="12"/>
      <c r="G21" s="17">
        <f>ROUND(G23*E21,0)</f>
        <v>1097</v>
      </c>
      <c r="H21" s="10" t="s">
        <v>10</v>
      </c>
      <c r="I21" s="10"/>
      <c r="J21" s="10"/>
    </row>
    <row r="22" spans="1:10" ht="15.75">
      <c r="A22" s="3">
        <v>5</v>
      </c>
      <c r="B22" s="3" t="s">
        <v>3</v>
      </c>
      <c r="C22" s="18">
        <f>1367</f>
        <v>1367</v>
      </c>
      <c r="D22" s="13"/>
      <c r="E22" s="20">
        <f>1-E21</f>
        <v>0.43109429202144434</v>
      </c>
      <c r="F22" s="14"/>
      <c r="G22" s="18">
        <v>832</v>
      </c>
      <c r="H22" s="10" t="s">
        <v>27</v>
      </c>
      <c r="I22" s="10"/>
      <c r="J22" s="10"/>
    </row>
    <row r="23" spans="1:10" ht="15.75">
      <c r="A23" s="3">
        <v>6</v>
      </c>
      <c r="B23" s="3" t="s">
        <v>9</v>
      </c>
      <c r="C23" s="17">
        <f>SUM(C21:C22)</f>
        <v>3171</v>
      </c>
      <c r="D23" s="11"/>
      <c r="E23" s="19">
        <f>SUM(E21:E22)</f>
        <v>1</v>
      </c>
      <c r="F23" s="12"/>
      <c r="G23" s="17">
        <f>I14</f>
        <v>1928.5</v>
      </c>
      <c r="H23" s="10"/>
      <c r="I23" s="10"/>
      <c r="J23" s="10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7" spans="1:10">
      <c r="C27" s="1"/>
      <c r="D27" s="1"/>
    </row>
    <row r="28" spans="1:10">
      <c r="B28" s="2"/>
      <c r="C28" s="2"/>
      <c r="D28" s="2"/>
      <c r="E28" s="2"/>
    </row>
    <row r="29" spans="1:10">
      <c r="B29" t="s">
        <v>14</v>
      </c>
    </row>
    <row r="30" spans="1:10">
      <c r="B30" t="s">
        <v>15</v>
      </c>
    </row>
    <row r="31" spans="1:10">
      <c r="B31" t="s">
        <v>28</v>
      </c>
    </row>
    <row r="32" spans="1:10">
      <c r="B32" t="s">
        <v>23</v>
      </c>
    </row>
    <row r="33" spans="2:2">
      <c r="B33" t="s">
        <v>24</v>
      </c>
    </row>
    <row r="34" spans="2:2">
      <c r="B34" t="s">
        <v>25</v>
      </c>
    </row>
    <row r="35" spans="2:2">
      <c r="B35" t="s">
        <v>11</v>
      </c>
    </row>
    <row r="36" spans="2:2">
      <c r="B36" t="s">
        <v>26</v>
      </c>
    </row>
    <row r="37" spans="2:2">
      <c r="B37" t="s">
        <v>20</v>
      </c>
    </row>
  </sheetData>
  <mergeCells count="2">
    <mergeCell ref="B6:G6"/>
    <mergeCell ref="B18:G18"/>
  </mergeCells>
  <pageMargins left="0.7" right="0.7" top="0.75" bottom="0.75" header="0.3" footer="0.3"/>
  <pageSetup scale="88" orientation="portrait" r:id="rId1"/>
  <headerFooter>
    <oddHeader>&amp;RQuestar Gas Company
Docket No. 11-057-T02
QGC Exhibit 1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20"/>
  <sheetViews>
    <sheetView view="pageLayout" zoomScaleNormal="100" workbookViewId="0">
      <selection activeCell="B10" sqref="B10"/>
    </sheetView>
  </sheetViews>
  <sheetFormatPr defaultRowHeight="15"/>
  <cols>
    <col min="1" max="1" width="2" bestFit="1" customWidth="1"/>
    <col min="2" max="2" width="30" customWidth="1"/>
    <col min="3" max="3" width="2.85546875" bestFit="1" customWidth="1"/>
    <col min="4" max="4" width="10.85546875" customWidth="1"/>
    <col min="5" max="5" width="2.85546875" bestFit="1" customWidth="1"/>
    <col min="6" max="6" width="5.5703125" bestFit="1" customWidth="1"/>
    <col min="7" max="7" width="2.85546875" customWidth="1"/>
    <col min="8" max="8" width="10.42578125" customWidth="1"/>
    <col min="9" max="9" width="9.85546875" bestFit="1" customWidth="1"/>
  </cols>
  <sheetData>
    <row r="3" spans="1:9" ht="21">
      <c r="A3" s="39" t="s">
        <v>30</v>
      </c>
      <c r="B3" s="39"/>
      <c r="C3" s="39"/>
      <c r="D3" s="39"/>
      <c r="E3" s="39"/>
      <c r="F3" s="39"/>
      <c r="G3" s="39"/>
      <c r="H3" s="39"/>
      <c r="I3" s="21"/>
    </row>
    <row r="5" spans="1:9">
      <c r="D5" s="22" t="s">
        <v>31</v>
      </c>
      <c r="F5" s="22" t="s">
        <v>32</v>
      </c>
      <c r="H5" s="22" t="s">
        <v>33</v>
      </c>
    </row>
    <row r="6" spans="1:9">
      <c r="D6" s="23" t="s">
        <v>34</v>
      </c>
      <c r="E6" t="s">
        <v>6</v>
      </c>
      <c r="F6" s="23" t="s">
        <v>35</v>
      </c>
      <c r="G6" s="24" t="s">
        <v>7</v>
      </c>
      <c r="H6" s="25" t="s">
        <v>9</v>
      </c>
    </row>
    <row r="7" spans="1:9">
      <c r="F7" s="22"/>
    </row>
    <row r="8" spans="1:9">
      <c r="A8">
        <v>1</v>
      </c>
      <c r="B8" t="s">
        <v>36</v>
      </c>
      <c r="D8" s="26">
        <v>4.71</v>
      </c>
      <c r="F8" s="27">
        <v>111</v>
      </c>
      <c r="H8" s="28">
        <f>D8*F8</f>
        <v>522.80999999999995</v>
      </c>
    </row>
    <row r="9" spans="1:9">
      <c r="A9">
        <v>2</v>
      </c>
      <c r="B9" t="s">
        <v>37</v>
      </c>
      <c r="D9" s="26">
        <v>1.54</v>
      </c>
      <c r="F9" s="27">
        <v>111</v>
      </c>
      <c r="H9" s="28">
        <f>D9*F9</f>
        <v>170.94</v>
      </c>
    </row>
    <row r="10" spans="1:9">
      <c r="A10">
        <v>3</v>
      </c>
      <c r="B10" t="s">
        <v>38</v>
      </c>
      <c r="D10" s="29">
        <v>10</v>
      </c>
      <c r="F10" s="27">
        <v>111</v>
      </c>
      <c r="H10" s="30">
        <f>F10*D10</f>
        <v>1110</v>
      </c>
    </row>
    <row r="11" spans="1:9">
      <c r="A11">
        <v>4</v>
      </c>
      <c r="B11" t="s">
        <v>39</v>
      </c>
      <c r="H11" s="28">
        <f>SUM(H8:H10)</f>
        <v>1803.75</v>
      </c>
    </row>
    <row r="12" spans="1:9">
      <c r="H12" s="26"/>
    </row>
    <row r="13" spans="1:9">
      <c r="H13" s="26"/>
    </row>
    <row r="14" spans="1:9">
      <c r="H14" s="26"/>
    </row>
    <row r="15" spans="1:9">
      <c r="H15" s="26"/>
    </row>
    <row r="16" spans="1:9">
      <c r="H16" s="26"/>
    </row>
    <row r="17" spans="2:7">
      <c r="B17" s="2"/>
      <c r="C17" s="2"/>
      <c r="D17" s="2"/>
      <c r="E17" s="2"/>
      <c r="G17" s="31"/>
    </row>
    <row r="18" spans="2:7">
      <c r="B18" t="s">
        <v>40</v>
      </c>
    </row>
    <row r="19" spans="2:7">
      <c r="B19" t="s">
        <v>41</v>
      </c>
    </row>
    <row r="20" spans="2:7">
      <c r="B20" t="s">
        <v>42</v>
      </c>
    </row>
  </sheetData>
  <mergeCells count="1">
    <mergeCell ref="A3:H3"/>
  </mergeCells>
  <pageMargins left="0.7" right="0.7" top="0.75" bottom="0.75" header="0.3" footer="0.3"/>
  <pageSetup orientation="portrait" r:id="rId1"/>
  <headerFooter>
    <oddHeader>&amp;RQuestar Gas Company
Docket No. 11-057-T02
QGC Exhibit 1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0"/>
  <sheetViews>
    <sheetView view="pageLayout" zoomScaleNormal="100" workbookViewId="0">
      <selection activeCell="B10" sqref="B10"/>
    </sheetView>
  </sheetViews>
  <sheetFormatPr defaultRowHeight="15"/>
  <cols>
    <col min="1" max="1" width="2" bestFit="1" customWidth="1"/>
    <col min="2" max="2" width="33.42578125" customWidth="1"/>
    <col min="3" max="3" width="16.140625" customWidth="1"/>
    <col min="4" max="4" width="8.140625" customWidth="1"/>
    <col min="5" max="5" width="2.85546875" bestFit="1" customWidth="1"/>
    <col min="6" max="6" width="4.85546875" customWidth="1"/>
    <col min="7" max="7" width="2.85546875" bestFit="1" customWidth="1"/>
    <col min="8" max="8" width="7.28515625" bestFit="1" customWidth="1"/>
  </cols>
  <sheetData>
    <row r="3" spans="1:9" ht="21">
      <c r="A3" s="39" t="s">
        <v>43</v>
      </c>
      <c r="B3" s="39"/>
      <c r="C3" s="39"/>
      <c r="D3" s="39"/>
      <c r="E3" s="39"/>
      <c r="F3" s="39"/>
      <c r="G3" s="39"/>
      <c r="H3" s="39"/>
      <c r="I3" s="21"/>
    </row>
    <row r="5" spans="1:9">
      <c r="D5" s="22" t="s">
        <v>31</v>
      </c>
      <c r="F5" s="22" t="s">
        <v>32</v>
      </c>
      <c r="H5" s="22" t="s">
        <v>44</v>
      </c>
    </row>
    <row r="6" spans="1:9">
      <c r="D6" s="32" t="s">
        <v>34</v>
      </c>
      <c r="E6" t="s">
        <v>6</v>
      </c>
      <c r="F6" s="25" t="s">
        <v>35</v>
      </c>
      <c r="G6" t="s">
        <v>7</v>
      </c>
      <c r="H6" s="23" t="s">
        <v>9</v>
      </c>
    </row>
    <row r="7" spans="1:9">
      <c r="F7" s="22"/>
    </row>
    <row r="8" spans="1:9">
      <c r="A8">
        <v>1</v>
      </c>
      <c r="B8" s="33" t="s">
        <v>45</v>
      </c>
      <c r="D8" s="26">
        <v>7.35</v>
      </c>
      <c r="F8">
        <v>46</v>
      </c>
      <c r="H8" s="28">
        <f>D8*F8</f>
        <v>338.09999999999997</v>
      </c>
    </row>
    <row r="9" spans="1:9">
      <c r="A9">
        <v>2</v>
      </c>
      <c r="B9" s="33" t="s">
        <v>37</v>
      </c>
      <c r="D9" s="26">
        <v>1.57</v>
      </c>
      <c r="F9">
        <v>46</v>
      </c>
      <c r="H9" s="28">
        <f>D9*F9</f>
        <v>72.22</v>
      </c>
    </row>
    <row r="10" spans="1:9">
      <c r="A10">
        <v>3</v>
      </c>
      <c r="B10" s="31" t="s">
        <v>46</v>
      </c>
      <c r="D10" s="29">
        <v>69.760000000000005</v>
      </c>
      <c r="F10">
        <v>1</v>
      </c>
      <c r="H10" s="28">
        <f>D10*F10</f>
        <v>69.760000000000005</v>
      </c>
    </row>
    <row r="11" spans="1:9">
      <c r="A11">
        <v>4</v>
      </c>
      <c r="B11" s="33" t="s">
        <v>47</v>
      </c>
      <c r="D11" s="29">
        <v>44.06</v>
      </c>
      <c r="F11">
        <v>1</v>
      </c>
      <c r="H11" s="28">
        <f>D11*F11</f>
        <v>44.06</v>
      </c>
    </row>
    <row r="12" spans="1:9">
      <c r="A12">
        <v>5</v>
      </c>
      <c r="B12" s="33" t="s">
        <v>38</v>
      </c>
      <c r="D12" s="29">
        <v>11</v>
      </c>
      <c r="F12">
        <v>46</v>
      </c>
      <c r="H12" s="30">
        <f>F12*D12</f>
        <v>506</v>
      </c>
    </row>
    <row r="13" spans="1:9">
      <c r="A13">
        <v>6</v>
      </c>
      <c r="B13" s="33" t="s">
        <v>48</v>
      </c>
      <c r="H13" s="1">
        <f>SUM(H8:H12)</f>
        <v>1030.1399999999999</v>
      </c>
    </row>
    <row r="14" spans="1:9">
      <c r="A14">
        <v>7</v>
      </c>
      <c r="B14" s="33" t="s">
        <v>49</v>
      </c>
      <c r="H14" s="34">
        <v>336.73</v>
      </c>
    </row>
    <row r="15" spans="1:9">
      <c r="A15">
        <v>8</v>
      </c>
      <c r="B15" s="33" t="s">
        <v>50</v>
      </c>
      <c r="H15" s="1">
        <f>SUM(H13:H14)</f>
        <v>1366.87</v>
      </c>
    </row>
    <row r="16" spans="1:9">
      <c r="B16" s="33"/>
      <c r="H16" s="1"/>
    </row>
    <row r="17" spans="2:8">
      <c r="B17" s="33"/>
      <c r="H17" s="1"/>
    </row>
    <row r="18" spans="2:8">
      <c r="B18" s="33"/>
      <c r="H18" s="1"/>
    </row>
    <row r="19" spans="2:8">
      <c r="B19" s="33"/>
      <c r="E19" s="31"/>
      <c r="G19" s="31"/>
      <c r="H19" s="1"/>
    </row>
    <row r="20" spans="2:8">
      <c r="B20" s="35"/>
      <c r="C20" s="2"/>
      <c r="D20" s="2"/>
      <c r="H20" s="1"/>
    </row>
    <row r="21" spans="2:8">
      <c r="B21" t="s">
        <v>51</v>
      </c>
    </row>
    <row r="22" spans="2:8">
      <c r="B22" t="s">
        <v>52</v>
      </c>
    </row>
    <row r="23" spans="2:8">
      <c r="B23" t="s">
        <v>42</v>
      </c>
    </row>
    <row r="26" spans="2:8">
      <c r="B26" s="36"/>
    </row>
    <row r="27" spans="2:8">
      <c r="B27" s="36"/>
    </row>
    <row r="28" spans="2:8">
      <c r="B28" s="36"/>
    </row>
    <row r="29" spans="2:8">
      <c r="D29" s="37"/>
    </row>
    <row r="30" spans="2:8">
      <c r="C30" s="36"/>
      <c r="D30" s="38"/>
    </row>
  </sheetData>
  <mergeCells count="1">
    <mergeCell ref="A3:H3"/>
  </mergeCells>
  <pageMargins left="0.7" right="0.7" top="0.75" bottom="0.75" header="0.3" footer="0.3"/>
  <pageSetup orientation="portrait" r:id="rId1"/>
  <headerFooter>
    <oddHeader>&amp;RQuestar Gas Company
Docket No. 11-057-02
QGC Exhibit 1
Page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1 Page 1</vt:lpstr>
      <vt:lpstr>Exhibit 1 Page 2 - Mains</vt:lpstr>
      <vt:lpstr>Exhibit 1 Pg 3 Services &amp; Mains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 of the Universe</dc:creator>
  <cp:lastModifiedBy>laurieharris</cp:lastModifiedBy>
  <cp:lastPrinted>2011-03-17T21:13:51Z</cp:lastPrinted>
  <dcterms:created xsi:type="dcterms:W3CDTF">2011-03-15T19:03:59Z</dcterms:created>
  <dcterms:modified xsi:type="dcterms:W3CDTF">2013-12-13T16:12:10Z</dcterms:modified>
</cp:coreProperties>
</file>