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4docs\1405731\"/>
    </mc:Choice>
  </mc:AlternateContent>
  <bookViews>
    <workbookView xWindow="0" yWindow="0" windowWidth="14370" windowHeight="7980"/>
  </bookViews>
  <sheets>
    <sheet name="Exhibit 1.4" sheetId="5" r:id="rId1"/>
  </sheets>
  <calcPr calcId="152511"/>
</workbook>
</file>

<file path=xl/calcChain.xml><?xml version="1.0" encoding="utf-8"?>
<calcChain xmlns="http://schemas.openxmlformats.org/spreadsheetml/2006/main">
  <c r="D17" i="5" l="1"/>
  <c r="D24" i="5" s="1"/>
  <c r="D28" i="5" s="1"/>
  <c r="D19" i="5"/>
  <c r="G22" i="5"/>
  <c r="C22" i="5"/>
  <c r="D34" i="5"/>
  <c r="G17" i="5"/>
  <c r="A10" i="5" l="1"/>
  <c r="A11" i="5" s="1"/>
  <c r="A12" i="5" s="1"/>
  <c r="A13" i="5" s="1"/>
  <c r="A14" i="5" s="1"/>
  <c r="A15" i="5" s="1"/>
  <c r="A16" i="5" s="1"/>
  <c r="A17" i="5" s="1"/>
  <c r="A19" i="5" s="1"/>
  <c r="A28" i="5" s="1"/>
  <c r="C17" i="5" l="1"/>
  <c r="C24" i="5" s="1"/>
  <c r="C28" i="5" l="1"/>
</calcChain>
</file>

<file path=xl/sharedStrings.xml><?xml version="1.0" encoding="utf-8"?>
<sst xmlns="http://schemas.openxmlformats.org/spreadsheetml/2006/main" count="48" uniqueCount="44">
  <si>
    <t>Component</t>
  </si>
  <si>
    <t>Volumetric Rate</t>
  </si>
  <si>
    <t>Transportation</t>
  </si>
  <si>
    <t>ACA</t>
  </si>
  <si>
    <t>Clay Basin Demand</t>
  </si>
  <si>
    <t>Clay Basin Capacity</t>
  </si>
  <si>
    <t>Total Charge</t>
  </si>
  <si>
    <t>Total Imbalance Decatherms</t>
  </si>
  <si>
    <t>Proposed Transportation Services Rate Calculation</t>
  </si>
  <si>
    <t>(A)</t>
  </si>
  <si>
    <t>(B)</t>
  </si>
  <si>
    <t>4/ Average of Clay Basin Storage Service Injection and Withdrawal :</t>
  </si>
  <si>
    <t xml:space="preserve">     ($0.01049 +$0.01781) / 2 = $0.01415</t>
  </si>
  <si>
    <t>No Notice Transportation 1/</t>
  </si>
  <si>
    <t>1/ Reservation Charge ($0.86753) X 12 / 365 = $0.02852</t>
  </si>
  <si>
    <t>Fuel Gas Reimbursement 2/</t>
  </si>
  <si>
    <t>2/ Currently Effective WACOG Rate ($4.63135) X 1.97% = $0.09124</t>
  </si>
  <si>
    <t>Clay Basin Fuel Gas Reimbursement 3/</t>
  </si>
  <si>
    <t>3/ WACOG Rate ($4.63135) X PAL1 fuel reimbursement rate of 2% = $0.09263</t>
  </si>
  <si>
    <t>Injection/Withdrawal Avg 4/</t>
  </si>
  <si>
    <t>QGC</t>
  </si>
  <si>
    <t>UAE</t>
  </si>
  <si>
    <t>(C)</t>
  </si>
  <si>
    <t>(D)</t>
  </si>
  <si>
    <t>Party</t>
  </si>
  <si>
    <t>Witness</t>
  </si>
  <si>
    <t>Mendenhall</t>
  </si>
  <si>
    <t>Higgins</t>
  </si>
  <si>
    <t>(E)</t>
  </si>
  <si>
    <t>Volumes used to assess charge</t>
  </si>
  <si>
    <t>DPU</t>
  </si>
  <si>
    <t>Wheelwright</t>
  </si>
  <si>
    <t>(F)</t>
  </si>
  <si>
    <t>OCS</t>
  </si>
  <si>
    <t>Mierzwa</t>
  </si>
  <si>
    <t>Medura</t>
  </si>
  <si>
    <t>CIMA</t>
  </si>
  <si>
    <t>Adjustment for Line Pack</t>
  </si>
  <si>
    <t>Adjustment for Netting</t>
  </si>
  <si>
    <t>Net Volumes (Lines 10 - Line 11 - Line 12)</t>
  </si>
  <si>
    <t>Total Annual Cost (Line 9 X Line 13)</t>
  </si>
  <si>
    <t>Proposed Rate (Line 14 Divided by Line 15)</t>
  </si>
  <si>
    <t>9,128,985 or 47,355,069</t>
  </si>
  <si>
    <t>$0.19064 or $0.03675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</si>
</sst>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&quot;$&quot;#,##0.00000_);[Red]\(&quot;$&quot;#,##0.00000\)"/>
    <numFmt numFmtId="165" formatCode="_(* #,##0.00000_);_(* \(#,##0.00000\);_(* &quot;-&quot;??_);_(@_)"/>
    <numFmt numFmtId="166" formatCode="&quot;$&quot;#,##0.00000_);\(&quot;$&quot;#,##0.00000\)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1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0" xfId="0" applyNumberFormat="1"/>
    <xf numFmtId="6" fontId="0" fillId="0" borderId="0" xfId="0" applyNumberFormat="1"/>
    <xf numFmtId="16" fontId="0" fillId="0" borderId="0" xfId="0" applyNumberForma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Border="1"/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166" fontId="0" fillId="0" borderId="1" xfId="1" applyNumberFormat="1" applyFont="1" applyFill="1" applyBorder="1" applyAlignment="1">
      <alignment horizontal="right"/>
    </xf>
    <xf numFmtId="3" fontId="0" fillId="0" borderId="0" xfId="0" applyNumberFormat="1" applyAlignment="1">
      <alignment horizontal="right" wrapText="1"/>
    </xf>
    <xf numFmtId="37" fontId="0" fillId="0" borderId="0" xfId="0" applyNumberFormat="1"/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tabSelected="1" zoomScaleNormal="100" zoomScaleSheetLayoutView="110" workbookViewId="0">
      <selection activeCell="C20" sqref="C20"/>
    </sheetView>
  </sheetViews>
  <sheetFormatPr defaultRowHeight="12.75" x14ac:dyDescent="0.2"/>
  <cols>
    <col min="1" max="1" width="10.42578125" customWidth="1"/>
    <col min="2" max="2" width="44" customWidth="1"/>
    <col min="3" max="3" width="15.85546875" customWidth="1"/>
    <col min="4" max="4" width="15.5703125" customWidth="1"/>
    <col min="5" max="5" width="16.28515625" style="3" customWidth="1"/>
    <col min="6" max="6" width="16.42578125" customWidth="1"/>
    <col min="7" max="7" width="16.140625" customWidth="1"/>
  </cols>
  <sheetData>
    <row r="2" spans="1:7" x14ac:dyDescent="0.2">
      <c r="B2" s="22" t="s">
        <v>8</v>
      </c>
      <c r="C2" s="22"/>
    </row>
    <row r="4" spans="1:7" s="3" customFormat="1" x14ac:dyDescent="0.2"/>
    <row r="5" spans="1:7" s="3" customFormat="1" x14ac:dyDescent="0.2">
      <c r="B5" s="1" t="s">
        <v>9</v>
      </c>
      <c r="C5" s="1" t="s">
        <v>10</v>
      </c>
      <c r="D5" s="12" t="s">
        <v>22</v>
      </c>
      <c r="E5" s="13" t="s">
        <v>23</v>
      </c>
      <c r="F5" s="13" t="s">
        <v>28</v>
      </c>
      <c r="G5" s="13" t="s">
        <v>32</v>
      </c>
    </row>
    <row r="6" spans="1:7" s="3" customFormat="1" x14ac:dyDescent="0.2">
      <c r="B6" s="1" t="s">
        <v>24</v>
      </c>
      <c r="C6" s="1" t="s">
        <v>20</v>
      </c>
      <c r="D6" s="12" t="s">
        <v>21</v>
      </c>
      <c r="E6" s="13" t="s">
        <v>36</v>
      </c>
      <c r="F6" s="13" t="s">
        <v>30</v>
      </c>
      <c r="G6" s="13" t="s">
        <v>33</v>
      </c>
    </row>
    <row r="7" spans="1:7" s="3" customFormat="1" x14ac:dyDescent="0.2">
      <c r="B7" s="13" t="s">
        <v>25</v>
      </c>
      <c r="C7" s="13" t="s">
        <v>26</v>
      </c>
      <c r="D7" s="13" t="s">
        <v>27</v>
      </c>
      <c r="E7" s="13" t="s">
        <v>35</v>
      </c>
      <c r="F7" s="13" t="s">
        <v>31</v>
      </c>
      <c r="G7" s="13" t="s">
        <v>34</v>
      </c>
    </row>
    <row r="8" spans="1:7" x14ac:dyDescent="0.2">
      <c r="B8" s="7" t="s">
        <v>0</v>
      </c>
      <c r="C8" s="7" t="s">
        <v>1</v>
      </c>
      <c r="D8" s="7" t="s">
        <v>1</v>
      </c>
      <c r="E8" s="7" t="s">
        <v>1</v>
      </c>
      <c r="F8" s="7" t="s">
        <v>1</v>
      </c>
      <c r="G8" s="7" t="s">
        <v>1</v>
      </c>
    </row>
    <row r="9" spans="1:7" x14ac:dyDescent="0.2">
      <c r="A9">
        <v>1</v>
      </c>
      <c r="B9" s="4" t="s">
        <v>2</v>
      </c>
      <c r="C9" s="5">
        <v>0.17652000000000001</v>
      </c>
      <c r="D9" s="17">
        <v>0</v>
      </c>
      <c r="E9" s="5"/>
      <c r="F9" s="14"/>
      <c r="G9" s="5">
        <v>0.17652000000000001</v>
      </c>
    </row>
    <row r="10" spans="1:7" x14ac:dyDescent="0.2">
      <c r="A10">
        <f>A9+1</f>
        <v>2</v>
      </c>
      <c r="B10" s="4" t="s">
        <v>13</v>
      </c>
      <c r="C10" s="5">
        <v>2.852E-2</v>
      </c>
      <c r="D10" s="18">
        <v>2.852E-2</v>
      </c>
      <c r="E10" s="5"/>
      <c r="F10" s="6"/>
      <c r="G10" s="5">
        <v>2.852E-2</v>
      </c>
    </row>
    <row r="11" spans="1:7" x14ac:dyDescent="0.2">
      <c r="A11">
        <f>A10+1</f>
        <v>3</v>
      </c>
      <c r="B11" s="4" t="s">
        <v>3</v>
      </c>
      <c r="C11" s="5">
        <v>1.4E-3</v>
      </c>
      <c r="D11" s="18">
        <v>1.4E-3</v>
      </c>
      <c r="E11" s="5"/>
      <c r="F11" s="6"/>
      <c r="G11" s="5">
        <v>1.4E-3</v>
      </c>
    </row>
    <row r="12" spans="1:7" x14ac:dyDescent="0.2">
      <c r="A12" s="3">
        <f t="shared" ref="A12:A17" si="0">A11+1</f>
        <v>4</v>
      </c>
      <c r="B12" s="4" t="s">
        <v>15</v>
      </c>
      <c r="C12" s="5">
        <v>9.1240000000000002E-2</v>
      </c>
      <c r="D12" s="19">
        <v>0</v>
      </c>
      <c r="E12" s="18">
        <v>4.8460000000000003E-2</v>
      </c>
      <c r="F12" s="5"/>
      <c r="G12" s="5">
        <v>9.1240000000000002E-2</v>
      </c>
    </row>
    <row r="13" spans="1:7" x14ac:dyDescent="0.2">
      <c r="A13" s="3">
        <f t="shared" si="0"/>
        <v>5</v>
      </c>
      <c r="B13" s="4" t="s">
        <v>4</v>
      </c>
      <c r="C13" s="5">
        <v>9.3810000000000004E-2</v>
      </c>
      <c r="D13" s="5">
        <v>9.3810000000000004E-2</v>
      </c>
      <c r="E13" s="18"/>
      <c r="F13" s="6"/>
      <c r="G13" s="5">
        <v>9.3810000000000004E-2</v>
      </c>
    </row>
    <row r="14" spans="1:7" x14ac:dyDescent="0.2">
      <c r="A14" s="3">
        <f t="shared" si="0"/>
        <v>6</v>
      </c>
      <c r="B14" s="4" t="s">
        <v>5</v>
      </c>
      <c r="C14" s="5">
        <v>2.3779999999999999E-2</v>
      </c>
      <c r="D14" s="5">
        <v>2.3779999999999999E-2</v>
      </c>
      <c r="E14" s="18"/>
      <c r="F14" s="6"/>
      <c r="G14" s="5">
        <v>2.3779999999999999E-2</v>
      </c>
    </row>
    <row r="15" spans="1:7" x14ac:dyDescent="0.2">
      <c r="A15" s="3">
        <f t="shared" si="0"/>
        <v>7</v>
      </c>
      <c r="B15" s="4" t="s">
        <v>17</v>
      </c>
      <c r="C15" s="5">
        <v>9.2630000000000004E-2</v>
      </c>
      <c r="D15" s="5">
        <v>9.2630000000000004E-2</v>
      </c>
      <c r="E15" s="18">
        <v>4.6629999999999998E-2</v>
      </c>
      <c r="F15" s="6"/>
      <c r="G15" s="5">
        <v>9.2630000000000004E-2</v>
      </c>
    </row>
    <row r="16" spans="1:7" x14ac:dyDescent="0.2">
      <c r="A16" s="3">
        <f t="shared" si="0"/>
        <v>8</v>
      </c>
      <c r="B16" s="4" t="s">
        <v>19</v>
      </c>
      <c r="C16" s="5">
        <v>1.4149999999999999E-2</v>
      </c>
      <c r="D16" s="5">
        <v>1.4149999999999999E-2</v>
      </c>
      <c r="E16" s="5"/>
      <c r="F16" s="6"/>
      <c r="G16" s="5">
        <v>1.4149999999999999E-2</v>
      </c>
    </row>
    <row r="17" spans="1:7" x14ac:dyDescent="0.2">
      <c r="A17" s="3">
        <f t="shared" si="0"/>
        <v>9</v>
      </c>
      <c r="B17" s="7" t="s">
        <v>6</v>
      </c>
      <c r="C17" s="8">
        <f>SUM(C9:C16)</f>
        <v>0.52205000000000001</v>
      </c>
      <c r="D17" s="8">
        <f>SUM(D9:D16)</f>
        <v>0.25429000000000002</v>
      </c>
      <c r="E17" s="8">
        <v>0.43326999999999999</v>
      </c>
      <c r="F17" s="8"/>
      <c r="G17" s="8">
        <f>SUM(G9:G16)</f>
        <v>0.52205000000000001</v>
      </c>
    </row>
    <row r="19" spans="1:7" x14ac:dyDescent="0.2">
      <c r="A19">
        <f>A17+1</f>
        <v>10</v>
      </c>
      <c r="B19" t="s">
        <v>7</v>
      </c>
      <c r="C19" s="2">
        <v>3333731</v>
      </c>
      <c r="D19" s="2">
        <f>C19</f>
        <v>3333731</v>
      </c>
      <c r="E19"/>
      <c r="G19" s="2">
        <v>3333731</v>
      </c>
    </row>
    <row r="20" spans="1:7" s="3" customFormat="1" x14ac:dyDescent="0.2">
      <c r="A20" s="3">
        <v>11</v>
      </c>
      <c r="B20" s="3" t="s">
        <v>37</v>
      </c>
      <c r="C20" s="21">
        <v>0</v>
      </c>
      <c r="D20" s="21">
        <v>-1819134</v>
      </c>
      <c r="E20" s="21"/>
      <c r="F20" s="21"/>
      <c r="G20" s="21">
        <v>0</v>
      </c>
    </row>
    <row r="21" spans="1:7" s="3" customFormat="1" x14ac:dyDescent="0.2">
      <c r="A21" s="3">
        <v>12</v>
      </c>
      <c r="B21" s="16" t="s">
        <v>38</v>
      </c>
      <c r="C21" s="21">
        <v>0</v>
      </c>
      <c r="D21" s="21">
        <v>-188257</v>
      </c>
      <c r="E21" s="21"/>
      <c r="F21" s="21"/>
      <c r="G21" s="21">
        <v>0</v>
      </c>
    </row>
    <row r="22" spans="1:7" s="3" customFormat="1" x14ac:dyDescent="0.2">
      <c r="A22" s="3">
        <v>13</v>
      </c>
      <c r="B22" s="16" t="s">
        <v>39</v>
      </c>
      <c r="C22" s="2">
        <f>C19-C20-C21</f>
        <v>3333731</v>
      </c>
      <c r="D22" s="2">
        <v>1326340</v>
      </c>
      <c r="G22" s="2">
        <f>G19-G20-G21</f>
        <v>3333731</v>
      </c>
    </row>
    <row r="23" spans="1:7" s="3" customFormat="1" x14ac:dyDescent="0.2">
      <c r="B23" s="16"/>
      <c r="C23" s="2"/>
    </row>
    <row r="24" spans="1:7" x14ac:dyDescent="0.2">
      <c r="A24" s="3">
        <v>14</v>
      </c>
      <c r="B24" t="s">
        <v>40</v>
      </c>
      <c r="C24" s="10">
        <f>C22*C17</f>
        <v>1740374.2685500002</v>
      </c>
      <c r="D24" s="10">
        <f>D22*D17</f>
        <v>337274.99860000005</v>
      </c>
      <c r="G24" s="10">
        <v>1740374.2685500002</v>
      </c>
    </row>
    <row r="25" spans="1:7" s="3" customFormat="1" x14ac:dyDescent="0.2">
      <c r="C25" s="10"/>
      <c r="D25" s="10"/>
    </row>
    <row r="26" spans="1:7" s="3" customFormat="1" ht="26.25" customHeight="1" x14ac:dyDescent="0.2">
      <c r="A26" s="3">
        <v>15</v>
      </c>
      <c r="B26" t="s">
        <v>29</v>
      </c>
      <c r="C26" s="2">
        <v>9128984.8000000678</v>
      </c>
      <c r="D26" s="2">
        <v>9128984.8000000678</v>
      </c>
      <c r="F26" s="2">
        <v>46500000</v>
      </c>
      <c r="G26" s="20" t="s">
        <v>42</v>
      </c>
    </row>
    <row r="27" spans="1:7" s="3" customFormat="1" x14ac:dyDescent="0.2">
      <c r="C27" s="2"/>
      <c r="D27" s="2"/>
    </row>
    <row r="28" spans="1:7" ht="26.25" customHeight="1" x14ac:dyDescent="0.2">
      <c r="A28" s="3">
        <f>A26+1</f>
        <v>16</v>
      </c>
      <c r="B28" t="s">
        <v>41</v>
      </c>
      <c r="C28" s="9">
        <f>C24/C26</f>
        <v>0.19064269540135365</v>
      </c>
      <c r="D28" s="9">
        <f>D24/D26</f>
        <v>3.6945509932276098E-2</v>
      </c>
      <c r="G28" s="15" t="s">
        <v>43</v>
      </c>
    </row>
    <row r="33" spans="2:4" x14ac:dyDescent="0.2">
      <c r="B33" t="s">
        <v>14</v>
      </c>
    </row>
    <row r="34" spans="2:4" x14ac:dyDescent="0.2">
      <c r="B34" t="s">
        <v>16</v>
      </c>
      <c r="D34">
        <f>2.5*0.0197</f>
        <v>4.9249999999999995E-2</v>
      </c>
    </row>
    <row r="35" spans="2:4" x14ac:dyDescent="0.2">
      <c r="B35" t="s">
        <v>18</v>
      </c>
    </row>
    <row r="36" spans="2:4" x14ac:dyDescent="0.2">
      <c r="B36" s="11" t="s">
        <v>11</v>
      </c>
      <c r="C36" s="11"/>
    </row>
    <row r="37" spans="2:4" x14ac:dyDescent="0.2">
      <c r="B37" s="11" t="s">
        <v>12</v>
      </c>
      <c r="C37" s="11"/>
    </row>
  </sheetData>
  <mergeCells count="1">
    <mergeCell ref="B2:C2"/>
  </mergeCells>
  <pageMargins left="0.7" right="0.7" top="0.75" bottom="0.75" header="0.3" footer="0.3"/>
  <pageSetup scale="92" orientation="landscape" r:id="rId1"/>
  <headerFooter>
    <oddHeader>&amp;RQGC Exhibit 1.1R
Docket 14-057-31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1.4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Bakker</dc:creator>
  <cp:lastModifiedBy>mpaschal</cp:lastModifiedBy>
  <cp:lastPrinted>2015-07-30T16:23:42Z</cp:lastPrinted>
  <dcterms:created xsi:type="dcterms:W3CDTF">2014-11-05T21:00:41Z</dcterms:created>
  <dcterms:modified xsi:type="dcterms:W3CDTF">2015-07-31T21:51:07Z</dcterms:modified>
</cp:coreProperties>
</file>