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1140" windowWidth="14220" windowHeight="10770" tabRatio="798" activeTab="0"/>
  </bookViews>
  <sheets>
    <sheet name="Exhibit 1.4" sheetId="1" r:id="rId1"/>
  </sheets>
  <definedNames>
    <definedName name="\P">#REF!</definedName>
    <definedName name="EXH1.7P1" localSheetId="0">'Exhibit 1.4'!$B$1:$L$32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1.4'!$A$1:$L$34</definedName>
    <definedName name="TARIFF">#REF!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<sst xmlns="http://schemas.openxmlformats.org/spreadsheetml/2006/main" count="51" uniqueCount="48">
  <si>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</si>
  <si>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</si>
  <si>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</si>
  <si>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</si>
  <si>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</si>
  <si>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</si>
  <si>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</si>
  <si>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</si>
  <si>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</si>
  <si>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</si>
  <si>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</si>
  <si>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</si>
  <si>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Exhibit 1.4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</si>
  <si>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</si>
  <si>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</si>
  <si>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</si>
  <si>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</si>
  <si>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</si>
  <si>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</si>
  <si>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</si>
  <si>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</si>
  <si>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</si>
  <si>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</si>
  <si>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</si>
  <si>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</si>
  <si>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</si>
  <si>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</si>
  <si>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</si>
  <si>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</si>
  <si>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</si>
  <si>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</si>
  <si>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</si>
  <si>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</si>
  <si>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</si>
  <si>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</si>
  <si>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</si>
  <si>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</si>
  <si>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</si>
  <si>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</si>
  <si>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</si>
  <si>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</si>
  <si>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</si>
  <si>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</si>
  <si>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</si>
  <si>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</si>
  <si>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6/1/2015</t>
  </si>
  <si>
    <t>10/1/2015</t>
  </si>
  <si>
    <t>Docket No. 15-057-12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</si>
</sst>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  <numFmt numFmtId="217" formatCode="m/d/yy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0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0" fillId="0" borderId="0" xfId="57" applyFont="1" applyFill="1" applyAlignment="1">
      <alignment vertical="top"/>
      <protection/>
    </xf>
    <xf numFmtId="185" fontId="0" fillId="0" borderId="0" xfId="57" applyNumberFormat="1" applyFont="1" applyFill="1" applyAlignment="1" applyProtection="1">
      <alignment horizontal="right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176" fontId="0" fillId="0" borderId="0" xfId="57" applyNumberFormat="1" applyFont="1" applyFill="1" applyAlignment="1" applyProtection="1">
      <alignment horizontal="center"/>
      <protection/>
    </xf>
    <xf numFmtId="174" fontId="0" fillId="0" borderId="0" xfId="0" applyNumberFormat="1" applyFill="1" applyBorder="1" applyAlignment="1">
      <alignment/>
    </xf>
    <xf numFmtId="174" fontId="0" fillId="0" borderId="0" xfId="57" applyNumberFormat="1" applyFont="1" applyFill="1" applyAlignment="1" applyProtection="1">
      <alignment horizontal="center"/>
      <protection/>
    </xf>
    <xf numFmtId="197" fontId="0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2"/>
  <sheetViews>
    <sheetView tabSelected="1" zoomScalePageLayoutView="0" workbookViewId="0" topLeftCell="A1">
      <selection activeCell="C3" sqref="C3"/>
    </sheetView>
  </sheetViews>
  <sheetFormatPr defaultColWidth="8.421875" defaultRowHeight="12.75"/>
  <cols>
    <col min="1" max="1" width="11.7109375" style="9" customWidth="1"/>
    <col min="2" max="2" width="5.00390625" style="9" customWidth="1"/>
    <col min="3" max="3" width="8.7109375" style="9" bestFit="1" customWidth="1"/>
    <col min="4" max="4" width="9.00390625" style="34" customWidth="1"/>
    <col min="5" max="5" width="10.421875" style="9" customWidth="1"/>
    <col min="6" max="6" width="14.140625" style="9" customWidth="1"/>
    <col min="7" max="7" width="3.57421875" style="9" customWidth="1"/>
    <col min="8" max="8" width="12.7109375" style="9" customWidth="1"/>
    <col min="9" max="9" width="2.8515625" style="9" customWidth="1"/>
    <col min="10" max="10" width="12.7109375" style="9" customWidth="1"/>
    <col min="11" max="11" width="2.8515625" style="9" customWidth="1"/>
    <col min="12" max="12" width="10.00390625" style="9" customWidth="1"/>
    <col min="13" max="13" width="7.57421875" style="9" customWidth="1"/>
    <col min="14" max="16384" width="8.421875" style="9" customWidth="1"/>
  </cols>
  <sheetData>
    <row r="1" spans="1:20" ht="12.75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1</v>
      </c>
      <c r="M1" s="7"/>
      <c r="N1" s="7"/>
      <c r="O1" s="7"/>
      <c r="P1" s="7"/>
      <c r="Q1" s="7"/>
      <c r="R1" s="7"/>
      <c r="S1" s="7"/>
      <c r="T1" s="7"/>
    </row>
    <row r="2" spans="1:20" ht="12.75">
      <c r="A2" s="10"/>
      <c r="B2" s="11"/>
      <c r="C2" s="67" t="s">
        <v>47</v>
      </c>
      <c r="D2" s="68"/>
      <c r="E2" s="68"/>
      <c r="F2" s="68"/>
      <c r="G2" s="68"/>
      <c r="H2" s="68"/>
      <c r="I2" s="68"/>
      <c r="J2" s="68"/>
      <c r="K2" s="68"/>
      <c r="L2" s="68"/>
      <c r="M2" s="7"/>
      <c r="N2" s="7"/>
      <c r="O2" s="7"/>
      <c r="P2" s="7"/>
      <c r="Q2" s="7"/>
      <c r="R2" s="7"/>
      <c r="S2" s="7"/>
      <c r="T2" s="7"/>
    </row>
    <row r="3" spans="1:20" ht="12.7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12</v>
      </c>
      <c r="M3" s="7"/>
      <c r="N3" s="7"/>
      <c r="O3" s="7"/>
      <c r="P3" s="7"/>
      <c r="Q3" s="7"/>
      <c r="R3" s="7"/>
      <c r="S3" s="7"/>
      <c r="T3" s="7"/>
    </row>
    <row r="4" spans="1:20" ht="12.7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</row>
    <row r="5" spans="1:20" ht="12.75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7"/>
      <c r="B7" s="7"/>
      <c r="C7" s="61" t="s">
        <v>43</v>
      </c>
      <c r="D7" s="62"/>
      <c r="E7" s="62"/>
      <c r="F7" s="62"/>
      <c r="G7" s="62"/>
      <c r="H7" s="62"/>
      <c r="I7" s="62"/>
      <c r="J7" s="62"/>
      <c r="K7" s="12"/>
      <c r="L7" s="7"/>
      <c r="M7" s="7"/>
      <c r="N7" s="7"/>
      <c r="O7" s="7"/>
      <c r="P7" s="7"/>
      <c r="Q7" s="7"/>
      <c r="R7" s="7"/>
      <c r="S7" s="7"/>
      <c r="T7" s="7"/>
    </row>
    <row r="8" spans="1:20" ht="12.75">
      <c r="A8" s="7"/>
      <c r="B8" s="7"/>
      <c r="C8" s="61" t="s">
        <v>28</v>
      </c>
      <c r="D8" s="62"/>
      <c r="E8" s="62"/>
      <c r="F8" s="62"/>
      <c r="G8" s="62"/>
      <c r="H8" s="62"/>
      <c r="I8" s="62"/>
      <c r="J8" s="62"/>
      <c r="K8" s="12"/>
      <c r="L8" s="7"/>
      <c r="M8" s="7"/>
      <c r="N8" s="7"/>
      <c r="O8" s="7"/>
      <c r="P8" s="7"/>
      <c r="Q8" s="7"/>
      <c r="R8" s="7"/>
      <c r="S8" s="7"/>
      <c r="T8" s="7"/>
    </row>
    <row r="9" spans="1:20" ht="12.75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7"/>
      <c r="B11" s="7"/>
      <c r="C11" s="13" t="s">
        <v>13</v>
      </c>
      <c r="D11" s="13" t="s">
        <v>14</v>
      </c>
      <c r="E11" s="14" t="s">
        <v>29</v>
      </c>
      <c r="F11" s="60" t="s">
        <v>30</v>
      </c>
      <c r="G11" s="60"/>
      <c r="H11" s="60" t="s">
        <v>34</v>
      </c>
      <c r="I11" s="60"/>
      <c r="J11" s="60" t="s">
        <v>33</v>
      </c>
      <c r="K11" s="60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7"/>
      <c r="B12" s="7"/>
      <c r="C12" s="35"/>
      <c r="D12" s="12"/>
      <c r="E12" s="35"/>
      <c r="F12" s="61" t="s">
        <v>31</v>
      </c>
      <c r="G12" s="62"/>
      <c r="H12" s="61" t="s">
        <v>35</v>
      </c>
      <c r="I12" s="62"/>
      <c r="J12" s="35"/>
      <c r="K12" s="35"/>
      <c r="L12" s="7"/>
      <c r="M12" s="7"/>
      <c r="N12" s="7"/>
      <c r="O12" s="7"/>
      <c r="P12" s="7"/>
      <c r="Q12" s="7"/>
      <c r="R12" s="7"/>
      <c r="S12" s="7"/>
      <c r="T12" s="7"/>
    </row>
    <row r="13" spans="1:20" s="16" customFormat="1" ht="12.75">
      <c r="A13" s="15"/>
      <c r="B13" s="15"/>
      <c r="C13" s="36" t="s">
        <v>2</v>
      </c>
      <c r="D13" s="36"/>
      <c r="E13" s="37" t="s">
        <v>15</v>
      </c>
      <c r="F13" s="57" t="s">
        <v>32</v>
      </c>
      <c r="G13" s="58"/>
      <c r="H13" s="63" t="s">
        <v>36</v>
      </c>
      <c r="I13" s="64"/>
      <c r="J13" s="38"/>
      <c r="K13" s="38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8" customFormat="1" ht="15.75" customHeight="1" thickBot="1">
      <c r="A14" s="17"/>
      <c r="B14" s="17"/>
      <c r="C14" s="39" t="s">
        <v>3</v>
      </c>
      <c r="D14" s="39" t="s">
        <v>4</v>
      </c>
      <c r="E14" s="40" t="s">
        <v>16</v>
      </c>
      <c r="F14" s="59" t="str">
        <f>A45</f>
        <v>6/1/2015</v>
      </c>
      <c r="G14" s="59"/>
      <c r="H14" s="65" t="s">
        <v>37</v>
      </c>
      <c r="I14" s="66"/>
      <c r="J14" s="41" t="s">
        <v>5</v>
      </c>
      <c r="K14" s="39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7"/>
      <c r="B16" s="4">
        <v>1</v>
      </c>
      <c r="C16" s="4" t="s">
        <v>42</v>
      </c>
      <c r="D16" s="4" t="s">
        <v>17</v>
      </c>
      <c r="E16" s="2">
        <v>14.9</v>
      </c>
      <c r="F16" s="5">
        <f>ROUND((+'Exhibit 1.4'!E16*'Exhibit 1.4'!D$45)+$B$45,2)</f>
        <v>129.09</v>
      </c>
      <c r="G16" s="5"/>
      <c r="H16" s="5">
        <f>ROUND((+'Exhibit 1.4'!E16*'Exhibit 1.4'!D$42)+$B$42,2)</f>
        <v>129.76</v>
      </c>
      <c r="I16" s="5"/>
      <c r="J16" s="5">
        <f>H16-F16</f>
        <v>0.6699999999999875</v>
      </c>
      <c r="K16" s="5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7"/>
      <c r="B17" s="4">
        <f aca="true" t="shared" si="0" ref="B17:B27">B16+1</f>
        <v>2</v>
      </c>
      <c r="C17" s="7"/>
      <c r="D17" s="4" t="s">
        <v>18</v>
      </c>
      <c r="E17" s="2">
        <v>12.5</v>
      </c>
      <c r="F17" s="6">
        <f>ROUND((+'Exhibit 1.4'!E17*'Exhibit 1.4'!D$45)+$B$45,2)</f>
        <v>109.39</v>
      </c>
      <c r="G17" s="6"/>
      <c r="H17" s="6">
        <f>ROUND((+'Exhibit 1.4'!E17*'Exhibit 1.4'!D$42)+$B$42,2)</f>
        <v>109.95</v>
      </c>
      <c r="I17" s="6"/>
      <c r="J17" s="6">
        <f aca="true" t="shared" si="1" ref="J17:J27">H17-F17</f>
        <v>0.5600000000000023</v>
      </c>
      <c r="K17" s="6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7"/>
      <c r="B18" s="4">
        <f t="shared" si="0"/>
        <v>3</v>
      </c>
      <c r="C18" s="7"/>
      <c r="D18" s="4" t="s">
        <v>19</v>
      </c>
      <c r="E18" s="2">
        <v>10.1</v>
      </c>
      <c r="F18" s="6">
        <f>ROUND((+'Exhibit 1.4'!E18*'Exhibit 1.4'!D$45)+$B$45,2)</f>
        <v>89.68</v>
      </c>
      <c r="G18" s="6"/>
      <c r="H18" s="6">
        <f>ROUND((+'Exhibit 1.4'!E18*'Exhibit 1.4'!D$42)+$B$42,2)</f>
        <v>90.13</v>
      </c>
      <c r="I18" s="6"/>
      <c r="J18" s="6">
        <f t="shared" si="1"/>
        <v>0.44999999999998863</v>
      </c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7"/>
      <c r="B19" s="4">
        <f t="shared" si="0"/>
        <v>4</v>
      </c>
      <c r="C19" s="7"/>
      <c r="D19" s="4" t="s">
        <v>20</v>
      </c>
      <c r="E19" s="2">
        <v>8.3</v>
      </c>
      <c r="F19" s="6">
        <f>ROUND((+'Exhibit 1.4'!E19*'Exhibit 1.4'!C$45)+$B$45,2)</f>
        <v>64.05</v>
      </c>
      <c r="G19" s="6"/>
      <c r="H19" s="6">
        <f>ROUND((+'Exhibit 1.4'!E19*'Exhibit 1.4'!C$42)+$B$42,2)</f>
        <v>64.32</v>
      </c>
      <c r="I19" s="6"/>
      <c r="J19" s="6">
        <f t="shared" si="1"/>
        <v>0.269999999999996</v>
      </c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7"/>
      <c r="B20" s="4">
        <f t="shared" si="0"/>
        <v>5</v>
      </c>
      <c r="C20" s="7"/>
      <c r="D20" s="4" t="s">
        <v>6</v>
      </c>
      <c r="E20" s="2">
        <v>4.4</v>
      </c>
      <c r="F20" s="6">
        <f>ROUND((+'Exhibit 1.4'!E20*'Exhibit 1.4'!C$45)+$B$45,2)</f>
        <v>37.13</v>
      </c>
      <c r="G20" s="6"/>
      <c r="H20" s="6">
        <f>ROUND((+'Exhibit 1.4'!E20*'Exhibit 1.4'!C$42)+$B$42,2)</f>
        <v>37.27</v>
      </c>
      <c r="I20" s="6"/>
      <c r="J20" s="6">
        <f t="shared" si="1"/>
        <v>0.14000000000000057</v>
      </c>
      <c r="K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7"/>
      <c r="B21" s="4">
        <f t="shared" si="0"/>
        <v>6</v>
      </c>
      <c r="C21" s="7"/>
      <c r="D21" s="4" t="s">
        <v>21</v>
      </c>
      <c r="E21" s="2">
        <v>3.1</v>
      </c>
      <c r="F21" s="6">
        <f>ROUND((+'Exhibit 1.4'!E21*'Exhibit 1.4'!C$45)+$B$45,2)</f>
        <v>28.15</v>
      </c>
      <c r="G21" s="6"/>
      <c r="H21" s="6">
        <f>ROUND((+'Exhibit 1.4'!E21*'Exhibit 1.4'!C$42)+$B$42,2)</f>
        <v>28.25</v>
      </c>
      <c r="I21" s="6"/>
      <c r="J21" s="6">
        <f t="shared" si="1"/>
        <v>0.10000000000000142</v>
      </c>
      <c r="K21" s="6"/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7"/>
      <c r="B22" s="4">
        <f t="shared" si="0"/>
        <v>7</v>
      </c>
      <c r="C22" s="7"/>
      <c r="D22" s="4" t="s">
        <v>22</v>
      </c>
      <c r="E22" s="2">
        <v>2</v>
      </c>
      <c r="F22" s="6">
        <f>ROUND((+'Exhibit 1.4'!E22*'Exhibit 1.4'!C$45)+$B$45,2)</f>
        <v>20.56</v>
      </c>
      <c r="G22" s="6"/>
      <c r="H22" s="6">
        <f>ROUND((+'Exhibit 1.4'!E22*'Exhibit 1.4'!C$42)+$B$42,2)</f>
        <v>20.62</v>
      </c>
      <c r="I22" s="6"/>
      <c r="J22" s="6">
        <f t="shared" si="1"/>
        <v>0.060000000000002274</v>
      </c>
      <c r="K22" s="6"/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7"/>
      <c r="B23" s="4">
        <f t="shared" si="0"/>
        <v>8</v>
      </c>
      <c r="C23" s="7"/>
      <c r="D23" s="4" t="s">
        <v>23</v>
      </c>
      <c r="E23" s="2">
        <v>1.8</v>
      </c>
      <c r="F23" s="6">
        <f>ROUND((+'Exhibit 1.4'!E23*'Exhibit 1.4'!C$45)+$B$45,2)</f>
        <v>19.18</v>
      </c>
      <c r="G23" s="6"/>
      <c r="H23" s="6">
        <f>ROUND((+'Exhibit 1.4'!E23*'Exhibit 1.4'!C$42)+$B$42,2)</f>
        <v>19.24</v>
      </c>
      <c r="I23" s="6"/>
      <c r="J23" s="6">
        <f t="shared" si="1"/>
        <v>0.05999999999999872</v>
      </c>
      <c r="K23" s="6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7"/>
      <c r="B24" s="4">
        <f t="shared" si="0"/>
        <v>9</v>
      </c>
      <c r="C24" s="7"/>
      <c r="D24" s="4" t="s">
        <v>24</v>
      </c>
      <c r="E24" s="2">
        <v>2</v>
      </c>
      <c r="F24" s="6">
        <f>ROUND((+'Exhibit 1.4'!E24*'Exhibit 1.4'!C$45)+$B$45,2)</f>
        <v>20.56</v>
      </c>
      <c r="G24" s="6"/>
      <c r="H24" s="6">
        <f>ROUND((+'Exhibit 1.4'!E24*'Exhibit 1.4'!C$42)+$B$42,2)</f>
        <v>20.62</v>
      </c>
      <c r="I24" s="6"/>
      <c r="J24" s="6">
        <f t="shared" si="1"/>
        <v>0.060000000000002274</v>
      </c>
      <c r="K24" s="6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7"/>
      <c r="B25" s="4">
        <f t="shared" si="0"/>
        <v>10</v>
      </c>
      <c r="C25" s="7"/>
      <c r="D25" s="4" t="s">
        <v>25</v>
      </c>
      <c r="E25" s="2">
        <v>3.1</v>
      </c>
      <c r="F25" s="6">
        <f>ROUND((+'Exhibit 1.4'!E25*'Exhibit 1.4'!C$45)+$B$45,2)</f>
        <v>28.15</v>
      </c>
      <c r="G25" s="6"/>
      <c r="H25" s="6">
        <f>ROUND((+'Exhibit 1.4'!E25*'Exhibit 1.4'!C$42)+$B$42,2)</f>
        <v>28.25</v>
      </c>
      <c r="I25" s="6"/>
      <c r="J25" s="6">
        <f t="shared" si="1"/>
        <v>0.10000000000000142</v>
      </c>
      <c r="K25" s="6"/>
      <c r="L25" s="7"/>
      <c r="M25" s="7"/>
      <c r="N25" s="7"/>
      <c r="O25" s="7"/>
      <c r="P25" s="7"/>
      <c r="Q25" s="7"/>
      <c r="R25" s="7"/>
      <c r="S25" s="7"/>
      <c r="T25" s="7"/>
    </row>
    <row r="26" spans="1:20" ht="12.75">
      <c r="A26" s="7"/>
      <c r="B26" s="4">
        <f t="shared" si="0"/>
        <v>11</v>
      </c>
      <c r="C26" s="7"/>
      <c r="D26" s="4" t="s">
        <v>26</v>
      </c>
      <c r="E26" s="2">
        <v>6.3</v>
      </c>
      <c r="F26" s="6">
        <f>ROUND((+'Exhibit 1.4'!E26*'Exhibit 1.4'!D$45)+$B$45,2)</f>
        <v>58.48</v>
      </c>
      <c r="G26" s="6"/>
      <c r="H26" s="6">
        <f>ROUND((+'Exhibit 1.4'!E26*'Exhibit 1.4'!D$42)+$B$42,2)</f>
        <v>58.76</v>
      </c>
      <c r="I26" s="6"/>
      <c r="J26" s="6">
        <f t="shared" si="1"/>
        <v>0.28000000000000114</v>
      </c>
      <c r="K26" s="6"/>
      <c r="L26" s="7"/>
      <c r="M26" s="20"/>
      <c r="N26" s="20"/>
      <c r="O26" s="7"/>
      <c r="P26" s="7"/>
      <c r="Q26" s="7"/>
      <c r="R26" s="7"/>
      <c r="S26" s="7"/>
      <c r="T26" s="7"/>
    </row>
    <row r="27" spans="1:20" ht="12.75">
      <c r="A27" s="7"/>
      <c r="B27" s="4">
        <f t="shared" si="0"/>
        <v>12</v>
      </c>
      <c r="C27" s="7"/>
      <c r="D27" s="4" t="s">
        <v>27</v>
      </c>
      <c r="E27" s="2">
        <v>11.5</v>
      </c>
      <c r="F27" s="6">
        <f>ROUND((+'Exhibit 1.4'!E27*'Exhibit 1.4'!D$45)+$B$45,2)</f>
        <v>101.17</v>
      </c>
      <c r="G27" s="6"/>
      <c r="H27" s="6">
        <f>ROUND((+'Exhibit 1.4'!E27*'Exhibit 1.4'!D$42)+$B$42,2)</f>
        <v>101.69</v>
      </c>
      <c r="I27" s="6"/>
      <c r="J27" s="6">
        <f t="shared" si="1"/>
        <v>0.519999999999996</v>
      </c>
      <c r="K27" s="6"/>
      <c r="L27" s="7"/>
      <c r="M27" s="20"/>
      <c r="N27" s="20"/>
      <c r="O27" s="7"/>
      <c r="P27" s="7"/>
      <c r="Q27" s="7"/>
      <c r="R27" s="7"/>
      <c r="S27" s="7"/>
      <c r="T27" s="7"/>
    </row>
    <row r="28" spans="1:20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"/>
      <c r="O28" s="7"/>
      <c r="P28" s="7"/>
      <c r="Q28" s="7"/>
      <c r="R28" s="7"/>
      <c r="S28" s="7"/>
      <c r="T28" s="7"/>
    </row>
    <row r="29" spans="1:20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20"/>
      <c r="O29" s="20"/>
      <c r="P29" s="20"/>
      <c r="Q29" s="7"/>
      <c r="R29" s="7"/>
      <c r="S29" s="7"/>
      <c r="T29" s="7"/>
    </row>
    <row r="30" spans="1:20" ht="12.75">
      <c r="A30" s="7"/>
      <c r="B30" s="4">
        <f>B27+1</f>
        <v>13</v>
      </c>
      <c r="C30" s="7"/>
      <c r="D30" s="27" t="s">
        <v>7</v>
      </c>
      <c r="E30" s="19">
        <f>SUM(E16:E29)</f>
        <v>80</v>
      </c>
      <c r="F30" s="5">
        <f>SUM(F16:F27)</f>
        <v>705.5899999999999</v>
      </c>
      <c r="G30" s="5"/>
      <c r="H30" s="5">
        <f>SUM(H16:H27)</f>
        <v>708.8599999999999</v>
      </c>
      <c r="I30" s="5"/>
      <c r="J30" s="5">
        <f>SUM(J16:J27)</f>
        <v>3.2699999999999783</v>
      </c>
      <c r="K30" s="5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"/>
      <c r="B32" s="7"/>
      <c r="C32" s="7" t="s">
        <v>0</v>
      </c>
      <c r="D32" s="4"/>
      <c r="E32" s="7"/>
      <c r="F32" s="7"/>
      <c r="G32" s="7"/>
      <c r="H32" s="8" t="s">
        <v>8</v>
      </c>
      <c r="I32" s="8"/>
      <c r="J32" s="29">
        <f>ROUND(J30/F30,4)*100</f>
        <v>0.45999999999999996</v>
      </c>
      <c r="K32" s="30" t="s">
        <v>9</v>
      </c>
      <c r="M32" s="7"/>
      <c r="N32" s="7"/>
      <c r="O32" s="7"/>
      <c r="P32" s="7"/>
      <c r="Q32" s="7"/>
      <c r="R32" s="7"/>
      <c r="S32" s="7"/>
      <c r="T32" s="7"/>
    </row>
    <row r="33" spans="1:20" ht="12.75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18" ht="12.75">
      <c r="A40" s="43"/>
      <c r="B40" s="42"/>
      <c r="C40" s="45" t="s">
        <v>39</v>
      </c>
      <c r="D40" s="45" t="s">
        <v>40</v>
      </c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</row>
    <row r="41" spans="1:18" ht="13.5" thickBot="1">
      <c r="A41" s="42"/>
      <c r="B41" s="49" t="s">
        <v>38</v>
      </c>
      <c r="C41" s="50" t="s">
        <v>41</v>
      </c>
      <c r="D41" s="50" t="s">
        <v>41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46" t="s">
        <v>10</v>
      </c>
      <c r="B42" s="44">
        <v>6.75</v>
      </c>
      <c r="C42" s="54">
        <v>6.93647</v>
      </c>
      <c r="D42" s="54">
        <v>8.25572</v>
      </c>
      <c r="E42" s="26"/>
      <c r="F42" s="53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51" t="s">
        <v>46</v>
      </c>
      <c r="B43" s="44"/>
      <c r="C43" s="56"/>
      <c r="D43" s="56"/>
      <c r="E43" s="26"/>
      <c r="F43" s="53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42" t="s">
        <v>11</v>
      </c>
      <c r="B44" s="44"/>
      <c r="C44" s="48"/>
      <c r="D44" s="48"/>
      <c r="E44" s="26"/>
      <c r="F44" s="26"/>
      <c r="G44" s="26"/>
      <c r="H44" s="53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51" t="s">
        <v>45</v>
      </c>
      <c r="B45" s="44">
        <v>6.75</v>
      </c>
      <c r="C45" s="47">
        <v>6.90346</v>
      </c>
      <c r="D45" s="47">
        <v>8.21084</v>
      </c>
      <c r="E45" s="26"/>
      <c r="G45" s="26"/>
      <c r="H45" s="53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20" ht="12.75">
      <c r="A46" s="52" t="s">
        <v>44</v>
      </c>
      <c r="B46" s="7"/>
      <c r="C46" s="55">
        <f>C42-C45</f>
        <v>0.033009999999999984</v>
      </c>
      <c r="D46" s="55">
        <f>D42-D45</f>
        <v>0.04488000000000092</v>
      </c>
      <c r="E46" s="4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32"/>
      <c r="B47" s="7"/>
      <c r="C47" s="7"/>
      <c r="D47" s="4"/>
      <c r="E47" s="33"/>
      <c r="F47" s="26"/>
      <c r="G47" s="26"/>
      <c r="H47" s="26"/>
      <c r="I47" s="26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sheetProtection/>
  <mergeCells count="12">
    <mergeCell ref="C2:L2"/>
    <mergeCell ref="C7:J7"/>
    <mergeCell ref="C8:J8"/>
    <mergeCell ref="F11:G11"/>
    <mergeCell ref="F12:G12"/>
    <mergeCell ref="J11:K11"/>
    <mergeCell ref="F13:G13"/>
    <mergeCell ref="F14:G14"/>
    <mergeCell ref="H11:I11"/>
    <mergeCell ref="H12:I12"/>
    <mergeCell ref="H13:I13"/>
    <mergeCell ref="H14:I14"/>
  </mergeCells>
  <printOptions horizontalCentered="1"/>
  <pageMargins left="1.16" right="0.49" top="0.5" bottom="0.5" header="0.5" footer="0.5"/>
  <pageSetup fitToHeight="1" fitToWidth="1" horizontalDpi="1200" verticalDpi="1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02066</dc:creator>
  <cp:keywords/>
  <dc:description/>
  <cp:lastModifiedBy>laurieharris</cp:lastModifiedBy>
  <cp:lastPrinted>2014-09-30T19:01:50Z</cp:lastPrinted>
  <dcterms:created xsi:type="dcterms:W3CDTF">2007-05-04T18:42:28Z</dcterms:created>
  <dcterms:modified xsi:type="dcterms:W3CDTF">2015-09-02T21:49:33Z</dcterms:modified>
  <cp:category/>
  <cp:version/>
  <cp:contentType/>
  <cp:contentStatus/>
</cp:coreProperties>
</file>