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5docs\1505719\"/>
    </mc:Choice>
  </mc:AlternateContent>
  <bookViews>
    <workbookView xWindow="360" yWindow="30" windowWidth="22995" windowHeight="90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26" i="1" l="1"/>
  <c r="I24" i="1"/>
  <c r="I22" i="1"/>
  <c r="I17" i="1"/>
  <c r="G26" i="1"/>
  <c r="G22" i="1"/>
  <c r="G17" i="1"/>
  <c r="I13" i="1"/>
  <c r="I12" i="1"/>
  <c r="I11" i="1"/>
  <c r="I14" i="1"/>
  <c r="I16" i="1"/>
  <c r="I15" i="1"/>
  <c r="B26" i="1"/>
  <c r="B24" i="1"/>
  <c r="B21" i="1"/>
  <c r="B20" i="1"/>
  <c r="B12" i="1"/>
  <c r="B13" i="1"/>
  <c r="B14" i="1"/>
  <c r="B15" i="1" s="1"/>
  <c r="B16" i="1" s="1"/>
  <c r="B17" i="1" s="1"/>
  <c r="B11" i="1"/>
  <c r="I20" i="1"/>
  <c r="E17" i="1"/>
</calcChain>
</file>

<file path=xl/sharedStrings.xml><?xml version="1.0" encoding="utf-8"?>
<sst xmlns="http://schemas.openxmlformats.org/spreadsheetml/2006/main" count="27" uniqueCount="27">
  <si>
    <t>Total high pressure</t>
  </si>
  <si>
    <t>High Pressure</t>
  </si>
  <si>
    <t>Intermediate High Pressure</t>
  </si>
  <si>
    <t>Salt Lake County Total</t>
  </si>
  <si>
    <t>Pre-engineering (future projects)</t>
  </si>
  <si>
    <t>Total IHP</t>
  </si>
  <si>
    <t>(A)</t>
  </si>
  <si>
    <t>(B)</t>
  </si>
  <si>
    <t>Feeder Line</t>
  </si>
  <si>
    <t>FL6 1/</t>
  </si>
  <si>
    <t>FL24 2/</t>
  </si>
  <si>
    <t>1/ This is a continuation of the FL6 replacement project from 2015</t>
  </si>
  <si>
    <t>2/ This is a continuation of the FL24 replacement project from 2015</t>
  </si>
  <si>
    <t>FL21 3/</t>
  </si>
  <si>
    <t>FL11-FL13</t>
  </si>
  <si>
    <t>Davis County Total 3/</t>
  </si>
  <si>
    <t>Total 2016 budget 4/</t>
  </si>
  <si>
    <t>3/ A portion of the costs to replace FL21 (in Davis County) include replacement of a Belt Line that parallels FL21 and will be replaced by the Feeder Line Replacement Team.</t>
  </si>
  <si>
    <t>4/ Annual budget adjusted for inflation</t>
  </si>
  <si>
    <t>(D)</t>
  </si>
  <si>
    <t>(C)</t>
  </si>
  <si>
    <t>Changes</t>
  </si>
  <si>
    <t>Original Projected 2016 Cost</t>
  </si>
  <si>
    <t>Updated Projected 2016 Cost</t>
  </si>
  <si>
    <t>FL89</t>
  </si>
  <si>
    <t>FL51</t>
  </si>
  <si>
    <t>2016 Feeder Line Replacement Budget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</si>
</sst>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164" fontId="3" fillId="0" borderId="0" xfId="1" applyNumberFormat="1" applyFont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1" fillId="0" borderId="0" xfId="1" applyNumberFormat="1" applyFont="1"/>
    <xf numFmtId="0" fontId="2" fillId="0" borderId="1" xfId="0" applyFont="1" applyBorder="1" applyAlignment="1">
      <alignment horizontal="center" wrapText="1"/>
    </xf>
    <xf numFmtId="16" fontId="4" fillId="0" borderId="0" xfId="0" applyNumberFormat="1" applyFont="1" applyAlignment="1">
      <alignment vertical="top"/>
    </xf>
    <xf numFmtId="164" fontId="0" fillId="0" borderId="0" xfId="0" applyNumberFormat="1"/>
    <xf numFmtId="164" fontId="2" fillId="0" borderId="0" xfId="1" applyNumberFormat="1" applyFont="1"/>
    <xf numFmtId="164" fontId="2" fillId="0" borderId="0" xfId="0" applyNumberFormat="1" applyFont="1"/>
    <xf numFmtId="0" fontId="0" fillId="0" borderId="0" xfId="0" applyAlignment="1">
      <alignment horizontal="left" vertical="top" wrapText="1"/>
    </xf>
    <xf numFmtId="16" fontId="4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38"/>
  <sheetViews>
    <sheetView tabSelected="1" view="pageLayout" zoomScaleNormal="100" workbookViewId="0">
      <selection activeCell="G23" sqref="G23"/>
    </sheetView>
  </sheetViews>
  <sheetFormatPr defaultRowHeight="15" x14ac:dyDescent="0.25"/>
  <cols>
    <col min="1" max="1" width="1.7109375" customWidth="1"/>
    <col min="2" max="2" width="3" customWidth="1"/>
    <col min="3" max="3" width="26.5703125" customWidth="1"/>
    <col min="4" max="4" width="2.140625" style="1" customWidth="1"/>
    <col min="5" max="5" width="17.85546875" style="1" customWidth="1"/>
    <col min="6" max="6" width="1.28515625" style="1" customWidth="1"/>
    <col min="7" max="7" width="18.140625" customWidth="1"/>
    <col min="8" max="8" width="1.5703125" customWidth="1"/>
    <col min="9" max="9" width="15.85546875" customWidth="1"/>
  </cols>
  <sheetData>
    <row r="5" spans="1:9" x14ac:dyDescent="0.25">
      <c r="A5" s="15" t="s">
        <v>26</v>
      </c>
      <c r="B5" s="15"/>
      <c r="C5" s="15"/>
      <c r="D5" s="15"/>
      <c r="E5" s="15"/>
      <c r="F5" s="15"/>
      <c r="G5" s="15"/>
      <c r="H5" s="15"/>
      <c r="I5" s="15"/>
    </row>
    <row r="6" spans="1:9" x14ac:dyDescent="0.25">
      <c r="D6"/>
      <c r="E6"/>
      <c r="F6"/>
    </row>
    <row r="7" spans="1:9" s="5" customFormat="1" x14ac:dyDescent="0.25">
      <c r="C7" s="5" t="s">
        <v>6</v>
      </c>
      <c r="E7" s="5" t="s">
        <v>7</v>
      </c>
      <c r="G7" s="5" t="s">
        <v>20</v>
      </c>
      <c r="I7" s="5" t="s">
        <v>19</v>
      </c>
    </row>
    <row r="8" spans="1:9" s="6" customFormat="1" ht="45" x14ac:dyDescent="0.25">
      <c r="B8" s="8"/>
      <c r="C8" s="8" t="s">
        <v>8</v>
      </c>
      <c r="D8" s="8"/>
      <c r="E8" s="8" t="s">
        <v>22</v>
      </c>
      <c r="F8" s="8"/>
      <c r="G8" s="8" t="s">
        <v>23</v>
      </c>
      <c r="H8" s="8"/>
      <c r="I8" s="8" t="s">
        <v>21</v>
      </c>
    </row>
    <row r="10" spans="1:9" x14ac:dyDescent="0.25">
      <c r="B10">
        <v>1</v>
      </c>
      <c r="C10" s="4" t="s">
        <v>1</v>
      </c>
    </row>
    <row r="11" spans="1:9" x14ac:dyDescent="0.25">
      <c r="B11">
        <f>B10+1</f>
        <v>2</v>
      </c>
      <c r="C11" t="s">
        <v>9</v>
      </c>
      <c r="E11" s="1">
        <v>8500000</v>
      </c>
      <c r="G11" s="1">
        <v>8500000</v>
      </c>
      <c r="H11" s="1"/>
      <c r="I11" s="10">
        <f t="shared" ref="I11:I13" si="0">G11-E11</f>
        <v>0</v>
      </c>
    </row>
    <row r="12" spans="1:9" x14ac:dyDescent="0.25">
      <c r="B12">
        <f t="shared" ref="B12:B17" si="1">B11+1</f>
        <v>3</v>
      </c>
      <c r="C12" t="s">
        <v>10</v>
      </c>
      <c r="E12" s="1">
        <v>29300000</v>
      </c>
      <c r="G12" s="1">
        <v>27300000</v>
      </c>
      <c r="H12" s="1"/>
      <c r="I12" s="10">
        <f t="shared" si="0"/>
        <v>-2000000</v>
      </c>
    </row>
    <row r="13" spans="1:9" x14ac:dyDescent="0.25">
      <c r="B13">
        <f t="shared" si="1"/>
        <v>4</v>
      </c>
      <c r="C13" t="s">
        <v>13</v>
      </c>
      <c r="E13" s="1">
        <v>17000000</v>
      </c>
      <c r="G13" s="1">
        <v>17000000</v>
      </c>
      <c r="H13" s="1"/>
      <c r="I13" s="10">
        <f t="shared" si="0"/>
        <v>0</v>
      </c>
    </row>
    <row r="14" spans="1:9" ht="17.25" x14ac:dyDescent="0.4">
      <c r="B14">
        <f t="shared" si="1"/>
        <v>5</v>
      </c>
      <c r="C14" t="s">
        <v>14</v>
      </c>
      <c r="E14" s="1">
        <v>1250000</v>
      </c>
      <c r="G14" s="1">
        <v>1250000</v>
      </c>
      <c r="H14" s="2"/>
      <c r="I14" s="10">
        <f>G14-E14</f>
        <v>0</v>
      </c>
    </row>
    <row r="15" spans="1:9" ht="17.25" x14ac:dyDescent="0.4">
      <c r="B15">
        <f t="shared" si="1"/>
        <v>6</v>
      </c>
      <c r="C15" t="s">
        <v>24</v>
      </c>
      <c r="E15" s="7">
        <v>0</v>
      </c>
      <c r="G15" s="7">
        <v>4000000</v>
      </c>
      <c r="H15" s="2"/>
      <c r="I15" s="10">
        <f>G15-E15</f>
        <v>4000000</v>
      </c>
    </row>
    <row r="16" spans="1:9" ht="17.25" x14ac:dyDescent="0.4">
      <c r="B16">
        <f t="shared" si="1"/>
        <v>7</v>
      </c>
      <c r="C16" t="s">
        <v>25</v>
      </c>
      <c r="E16" s="2">
        <v>0</v>
      </c>
      <c r="G16" s="2">
        <v>4000000</v>
      </c>
      <c r="H16" s="2"/>
      <c r="I16" s="2">
        <f>G16-E16</f>
        <v>4000000</v>
      </c>
    </row>
    <row r="17" spans="2:9" x14ac:dyDescent="0.25">
      <c r="B17">
        <f t="shared" si="1"/>
        <v>8</v>
      </c>
      <c r="C17" s="3" t="s">
        <v>0</v>
      </c>
      <c r="E17" s="1">
        <f>SUM(E11:E14)</f>
        <v>56050000</v>
      </c>
      <c r="G17" s="1">
        <f>SUM(G11:G16)</f>
        <v>62050000</v>
      </c>
      <c r="H17" s="1"/>
      <c r="I17" s="10">
        <f>SUM(I11:I16)</f>
        <v>6000000</v>
      </c>
    </row>
    <row r="18" spans="2:9" x14ac:dyDescent="0.25">
      <c r="G18" s="1"/>
      <c r="H18" s="1"/>
    </row>
    <row r="19" spans="2:9" x14ac:dyDescent="0.25">
      <c r="C19" s="4" t="s">
        <v>2</v>
      </c>
      <c r="G19" s="1"/>
      <c r="H19" s="1"/>
    </row>
    <row r="20" spans="2:9" x14ac:dyDescent="0.25">
      <c r="B20">
        <f>B17+1</f>
        <v>9</v>
      </c>
      <c r="C20" t="s">
        <v>3</v>
      </c>
      <c r="E20" s="1">
        <v>10290000</v>
      </c>
      <c r="G20" s="1">
        <v>8290000</v>
      </c>
      <c r="H20" s="1"/>
      <c r="I20" s="10">
        <f>G20-E20</f>
        <v>-2000000</v>
      </c>
    </row>
    <row r="21" spans="2:9" ht="17.25" x14ac:dyDescent="0.4">
      <c r="B21">
        <f>B20+1</f>
        <v>10</v>
      </c>
      <c r="C21" t="s">
        <v>15</v>
      </c>
      <c r="E21" s="2">
        <v>0</v>
      </c>
      <c r="G21" s="2">
        <v>0</v>
      </c>
      <c r="H21" s="2"/>
      <c r="I21" s="2">
        <v>0</v>
      </c>
    </row>
    <row r="22" spans="2:9" x14ac:dyDescent="0.25">
      <c r="C22" s="3" t="s">
        <v>5</v>
      </c>
      <c r="E22" s="1">
        <v>10290000</v>
      </c>
      <c r="G22" s="1">
        <f>SUM(G20:G21)</f>
        <v>8290000</v>
      </c>
      <c r="H22" s="1"/>
      <c r="I22" s="10">
        <f>SUM(I20:I21)</f>
        <v>-2000000</v>
      </c>
    </row>
    <row r="23" spans="2:9" x14ac:dyDescent="0.25">
      <c r="G23" s="1"/>
      <c r="H23" s="1"/>
    </row>
    <row r="24" spans="2:9" x14ac:dyDescent="0.25">
      <c r="B24">
        <f>B21+1</f>
        <v>11</v>
      </c>
      <c r="C24" t="s">
        <v>4</v>
      </c>
      <c r="E24" s="1">
        <v>550000</v>
      </c>
      <c r="G24" s="1">
        <v>550000</v>
      </c>
      <c r="H24" s="1"/>
      <c r="I24" s="10">
        <f>G24-E24</f>
        <v>0</v>
      </c>
    </row>
    <row r="25" spans="2:9" x14ac:dyDescent="0.25">
      <c r="G25" s="1"/>
      <c r="H25" s="1"/>
    </row>
    <row r="26" spans="2:9" x14ac:dyDescent="0.25">
      <c r="B26">
        <f>B24+1</f>
        <v>12</v>
      </c>
      <c r="C26" s="4" t="s">
        <v>16</v>
      </c>
      <c r="E26" s="11">
        <v>66890000</v>
      </c>
      <c r="G26" s="11">
        <f>SUM(G24,G22,G17)</f>
        <v>70890000</v>
      </c>
      <c r="H26" s="7"/>
      <c r="I26" s="12">
        <f>G26-E26</f>
        <v>4000000</v>
      </c>
    </row>
    <row r="28" spans="2:9" ht="15" customHeight="1" x14ac:dyDescent="0.25">
      <c r="C28" s="13"/>
      <c r="D28" s="13"/>
      <c r="E28" s="13"/>
      <c r="F28" s="13"/>
      <c r="G28" s="13"/>
      <c r="H28" s="13"/>
      <c r="I28" s="13"/>
    </row>
    <row r="29" spans="2:9" x14ac:dyDescent="0.25">
      <c r="C29" s="13"/>
      <c r="D29" s="13"/>
      <c r="E29" s="13"/>
      <c r="F29" s="13"/>
      <c r="G29" s="13"/>
      <c r="H29" s="13"/>
      <c r="I29" s="13"/>
    </row>
    <row r="30" spans="2:9" x14ac:dyDescent="0.25">
      <c r="C30" s="13"/>
      <c r="D30" s="13"/>
      <c r="E30" s="13"/>
      <c r="F30" s="13"/>
      <c r="G30" s="13"/>
      <c r="H30" s="13"/>
      <c r="I30" s="13"/>
    </row>
    <row r="33" spans="2:9" x14ac:dyDescent="0.25">
      <c r="B33" s="9" t="s">
        <v>11</v>
      </c>
    </row>
    <row r="34" spans="2:9" x14ac:dyDescent="0.25">
      <c r="B34" s="9" t="s">
        <v>12</v>
      </c>
    </row>
    <row r="35" spans="2:9" ht="15" customHeight="1" x14ac:dyDescent="0.25">
      <c r="B35" s="14" t="s">
        <v>17</v>
      </c>
      <c r="C35" s="14"/>
      <c r="D35" s="14"/>
      <c r="E35" s="14"/>
      <c r="F35" s="14"/>
      <c r="G35" s="14"/>
      <c r="H35" s="14"/>
      <c r="I35" s="14"/>
    </row>
    <row r="36" spans="2:9" x14ac:dyDescent="0.25">
      <c r="B36" s="14"/>
      <c r="C36" s="14"/>
      <c r="D36" s="14"/>
      <c r="E36" s="14"/>
      <c r="F36" s="14"/>
      <c r="G36" s="14"/>
      <c r="H36" s="14"/>
      <c r="I36" s="14"/>
    </row>
    <row r="37" spans="2:9" x14ac:dyDescent="0.25">
      <c r="B37" s="14" t="s">
        <v>18</v>
      </c>
      <c r="C37" s="14"/>
      <c r="D37" s="14"/>
      <c r="E37" s="14"/>
      <c r="F37" s="14"/>
      <c r="G37" s="14"/>
      <c r="H37" s="14"/>
      <c r="I37" s="14"/>
    </row>
    <row r="38" spans="2:9" x14ac:dyDescent="0.25">
      <c r="B38" s="14"/>
      <c r="C38" s="14"/>
      <c r="D38" s="14"/>
      <c r="E38" s="14"/>
      <c r="F38" s="14"/>
      <c r="G38" s="14"/>
      <c r="H38" s="14"/>
      <c r="I38" s="14"/>
    </row>
  </sheetData>
  <mergeCells count="4">
    <mergeCell ref="C28:I30"/>
    <mergeCell ref="B35:I36"/>
    <mergeCell ref="B37:I38"/>
    <mergeCell ref="A5:I5"/>
  </mergeCells>
  <pageMargins left="0.7" right="0.7" top="0.75" bottom="0.75" header="0.3" footer="0.3"/>
  <pageSetup orientation="portrait" r:id="rId1"/>
  <headerFooter>
    <oddHeader>&amp;RQuestar Gas Company
Docket No. 15-057-19
Attachment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3A08890482274397695FC6801C85F0" ma:contentTypeVersion="0" ma:contentTypeDescription="Create a new document." ma:contentTypeScope="" ma:versionID="f31f342fd6d7d75d13fc56a16693389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0FE767-4DD9-4657-81C1-8AF64FF407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9348B23-7221-401C-A81A-DE44B1A2B6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E570C0-245F-4DDE-A008-26E57351EE3E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Keith Johnson</dc:creator>
  <cp:lastModifiedBy>laurieharris</cp:lastModifiedBy>
  <cp:lastPrinted>2016-02-19T23:08:59Z</cp:lastPrinted>
  <dcterms:created xsi:type="dcterms:W3CDTF">2015-11-04T15:56:57Z</dcterms:created>
  <dcterms:modified xsi:type="dcterms:W3CDTF">2016-02-22T22:40:11Z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0x010100993A08890482274397695FC6801C85F0</vt:lpwstr>
  </property>
</Properties>
</file>