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Websites\Pscweb\utilities\gas\16docs\1605703\"/>
    </mc:Choice>
  </mc:AlternateContent>
  <bookViews>
    <workbookView xWindow="0" yWindow="0" windowWidth="15600" windowHeight="11760"/>
  </bookViews>
  <sheets>
    <sheet name="Repor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G38" i="1"/>
  <c r="D38" i="1"/>
  <c r="C38" i="1"/>
  <c r="H37" i="1"/>
  <c r="G37" i="1"/>
  <c r="D37" i="1"/>
  <c r="C37" i="1"/>
  <c r="H24" i="1"/>
  <c r="G24" i="1"/>
  <c r="D24" i="1"/>
  <c r="C24" i="1"/>
  <c r="I33" i="1"/>
  <c r="I32" i="1"/>
  <c r="I31" i="1"/>
  <c r="I30" i="1"/>
  <c r="I29" i="1"/>
  <c r="I28" i="1"/>
  <c r="I27" i="1"/>
  <c r="E28" i="1"/>
  <c r="E29" i="1"/>
  <c r="E30" i="1"/>
  <c r="E31" i="1"/>
  <c r="E32" i="1"/>
  <c r="E33" i="1"/>
  <c r="E27" i="1"/>
  <c r="I14" i="1"/>
  <c r="I13" i="1"/>
  <c r="I12" i="1"/>
  <c r="I11" i="1"/>
  <c r="E12" i="1"/>
  <c r="E13" i="1"/>
  <c r="E15" i="1" s="1"/>
  <c r="E14" i="1"/>
  <c r="E11" i="1"/>
  <c r="I22" i="1"/>
  <c r="I21" i="1"/>
  <c r="I20" i="1"/>
  <c r="I19" i="1"/>
  <c r="I18" i="1"/>
  <c r="E19" i="1"/>
  <c r="E20" i="1"/>
  <c r="E23" i="1" s="1"/>
  <c r="E42" i="1" s="1"/>
  <c r="E21" i="1"/>
  <c r="E22" i="1"/>
  <c r="E18" i="1"/>
  <c r="H42" i="1"/>
  <c r="G42" i="1"/>
  <c r="D42" i="1"/>
  <c r="C42" i="1"/>
  <c r="I34" i="1"/>
  <c r="H34" i="1"/>
  <c r="G34" i="1"/>
  <c r="D34" i="1"/>
  <c r="C34" i="1"/>
  <c r="I23" i="1"/>
  <c r="I42" i="1" s="1"/>
  <c r="H23" i="1"/>
  <c r="G23" i="1"/>
  <c r="D23" i="1"/>
  <c r="C23" i="1"/>
  <c r="I15" i="1"/>
  <c r="H15" i="1"/>
  <c r="G15" i="1"/>
  <c r="D15" i="1"/>
  <c r="C15" i="1"/>
  <c r="A15" i="1"/>
  <c r="A13" i="1"/>
  <c r="A14" i="1" s="1"/>
  <c r="E34" i="1" l="1"/>
  <c r="A19" i="1"/>
  <c r="A20" i="1" s="1"/>
  <c r="A21" i="1" s="1"/>
  <c r="A22" i="1" s="1"/>
  <c r="A23" i="1" s="1"/>
  <c r="A24" i="1" s="1"/>
  <c r="A27" i="1" s="1"/>
  <c r="A28" i="1" s="1"/>
  <c r="A29" i="1" s="1"/>
  <c r="A30" i="1" s="1"/>
  <c r="A31" i="1" s="1"/>
  <c r="A32" i="1" s="1"/>
  <c r="A33" i="1" s="1"/>
  <c r="A34" i="1" s="1"/>
  <c r="A36" i="1" s="1"/>
  <c r="A37" i="1" s="1"/>
  <c r="A38" i="1" s="1"/>
  <c r="A40" i="1" s="1"/>
  <c r="A41" i="1" s="1"/>
  <c r="A42" i="1" s="1"/>
  <c r="A8" i="1"/>
  <c r="A12" i="1"/>
</calcChain>
</file>

<file path=xl/comments1.xml><?xml version="1.0" encoding="utf-8"?>
<comments xmlns="http://schemas.openxmlformats.org/spreadsheetml/2006/main">
  <authors>
    <author>03965</author>
  </authors>
  <commentList>
    <comment ref="B31" authorId="0" shapeId="0">
      <text>
        <r>
          <rPr>
            <sz val="8"/>
            <color indexed="81"/>
            <rFont val="Tahoma"/>
            <family val="2"/>
          </rPr>
          <t xml:space="preserve">FICA (+) Umemply Ins
</t>
        </r>
      </text>
    </comment>
  </commentList>
</comments>
</file>

<file path=xl/sharedStrings.xml><?xml version="1.0" encoding="utf-8"?>
<sst xmlns="http://schemas.openxmlformats.org/spreadsheetml/2006/main" count="73" uniqueCount="59">
  <si>
    <t>Questar Gas Labor, Operating and Maintence Expense Comparison with Budget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</si>
  <si>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</si>
  <si>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</si>
  <si>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</si>
  <si>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</si>
  <si>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</si>
  <si>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</si>
  <si>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</si>
  <si>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</si>
  <si>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</si>
  <si>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Twelve months ended December 31, 2014</t>
  </si>
  <si>
    <t>Twelve months ended December 31, 2015</t>
  </si>
  <si>
    <t xml:space="preserve">Line </t>
  </si>
  <si>
    <t>Actuals</t>
  </si>
  <si>
    <t>Budget</t>
  </si>
  <si>
    <t>Variance</t>
  </si>
  <si>
    <t>Notes</t>
  </si>
  <si>
    <t>Employees</t>
  </si>
  <si>
    <t>Employee Count  (Average)</t>
  </si>
  <si>
    <t>Employee FTE  (Average)</t>
  </si>
  <si>
    <t xml:space="preserve">Labor    </t>
  </si>
  <si>
    <t>Total Base Labor</t>
  </si>
  <si>
    <t>Incentive Accrual Expense</t>
  </si>
  <si>
    <t>Higher incentive payout</t>
  </si>
  <si>
    <t>Lower incentive payout</t>
  </si>
  <si>
    <t>Retirement Incentive Expense</t>
  </si>
  <si>
    <t>Stock Compensation Expense</t>
  </si>
  <si>
    <t>Total Labor</t>
  </si>
  <si>
    <t>Labor Expense</t>
  </si>
  <si>
    <t>Fewer employees than budget</t>
  </si>
  <si>
    <t>Higher incentive</t>
  </si>
  <si>
    <t>Budget included with line 9 above.</t>
  </si>
  <si>
    <t>Total Labor Expensed</t>
  </si>
  <si>
    <t>% of Labor Expensed</t>
  </si>
  <si>
    <t>Labor Overhead</t>
  </si>
  <si>
    <t>Lower pension costs than anticipated</t>
  </si>
  <si>
    <t>Health</t>
  </si>
  <si>
    <t>Higher health costs</t>
  </si>
  <si>
    <t>401(K)</t>
  </si>
  <si>
    <t>Post Retirement</t>
  </si>
  <si>
    <t>Payroll Taxes</t>
  </si>
  <si>
    <t>Allowed Time</t>
  </si>
  <si>
    <t>Lower Workman's Compensation expense</t>
  </si>
  <si>
    <t>Higher Workman's Compensation expense</t>
  </si>
  <si>
    <t>Total Labor Overhead</t>
  </si>
  <si>
    <t>Total Labor Overhead Expensed</t>
  </si>
  <si>
    <t>% of Labor Overhead Expensed</t>
  </si>
  <si>
    <t>% of Labor Overhead Expensed net of payroll taxes</t>
  </si>
  <si>
    <t>Affiliated Labor (560)</t>
  </si>
  <si>
    <t>Affiliated Labor Overhead (561)</t>
  </si>
  <si>
    <t>Lower pension costs</t>
  </si>
  <si>
    <t>Total Labor and Labor Overhead expensed</t>
  </si>
  <si>
    <t xml:space="preserve">     Expense</t>
  </si>
  <si>
    <t xml:space="preserve">     Allocated Charges</t>
  </si>
  <si>
    <t xml:space="preserve">     Pension</t>
  </si>
  <si>
    <t xml:space="preserve">    Other</t>
  </si>
  <si>
    <t>Higher capitalization, fewer employees than budget</t>
  </si>
  <si>
    <t>Lower affilated labor</t>
  </si>
  <si>
    <t>Incentive Accrual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</si>
</sst>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7"/>
      <name val="Arial"/>
      <family val="2"/>
    </font>
    <font>
      <sz val="7"/>
      <name val="Arial"/>
      <family val="2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/>
    <xf numFmtId="0" fontId="2" fillId="0" borderId="0" xfId="0" applyFont="1" applyFill="1"/>
    <xf numFmtId="0" fontId="2" fillId="0" borderId="0" xfId="0" applyFont="1" applyAlignment="1">
      <alignment horizontal="left" indent="1"/>
    </xf>
    <xf numFmtId="164" fontId="2" fillId="0" borderId="0" xfId="1" applyNumberFormat="1" applyFont="1" applyFill="1" applyBorder="1"/>
    <xf numFmtId="164" fontId="2" fillId="0" borderId="0" xfId="0" applyNumberFormat="1" applyFont="1"/>
    <xf numFmtId="164" fontId="2" fillId="0" borderId="0" xfId="1" applyNumberFormat="1" applyFont="1"/>
    <xf numFmtId="3" fontId="2" fillId="0" borderId="0" xfId="0" applyNumberFormat="1" applyFont="1" applyFill="1"/>
    <xf numFmtId="164" fontId="2" fillId="0" borderId="0" xfId="0" applyNumberFormat="1" applyFont="1" applyFill="1"/>
    <xf numFmtId="164" fontId="2" fillId="0" borderId="0" xfId="1" applyNumberFormat="1" applyFont="1" applyFill="1"/>
    <xf numFmtId="3" fontId="2" fillId="0" borderId="0" xfId="0" applyNumberFormat="1" applyFont="1" applyBorder="1"/>
    <xf numFmtId="0" fontId="2" fillId="0" borderId="0" xfId="1" applyNumberFormat="1" applyFont="1" applyFill="1" applyBorder="1" applyAlignment="1">
      <alignment wrapText="1"/>
    </xf>
    <xf numFmtId="10" fontId="2" fillId="0" borderId="0" xfId="2" applyNumberFormat="1" applyFont="1"/>
    <xf numFmtId="0" fontId="2" fillId="0" borderId="0" xfId="0" applyFont="1" applyAlignment="1">
      <alignment horizontal="left" indent="2"/>
    </xf>
    <xf numFmtId="164" fontId="2" fillId="0" borderId="0" xfId="1" applyNumberFormat="1" applyFont="1" applyBorder="1"/>
    <xf numFmtId="0" fontId="2" fillId="0" borderId="0" xfId="0" applyFont="1" applyBorder="1" applyAlignment="1">
      <alignment horizontal="left" indent="2"/>
    </xf>
    <xf numFmtId="0" fontId="2" fillId="0" borderId="0" xfId="0" applyFont="1" applyBorder="1"/>
    <xf numFmtId="164" fontId="4" fillId="0" borderId="5" xfId="1" applyNumberFormat="1" applyFont="1" applyFill="1" applyBorder="1"/>
    <xf numFmtId="0" fontId="4" fillId="0" borderId="0" xfId="1" applyNumberFormat="1" applyFont="1" applyFill="1" applyBorder="1" applyAlignment="1">
      <alignment wrapText="1"/>
    </xf>
    <xf numFmtId="164" fontId="4" fillId="0" borderId="0" xfId="1" applyNumberFormat="1" applyFont="1" applyBorder="1"/>
    <xf numFmtId="164" fontId="4" fillId="0" borderId="0" xfId="1" applyNumberFormat="1" applyFont="1" applyFill="1"/>
    <xf numFmtId="43" fontId="4" fillId="0" borderId="0" xfId="1" applyNumberFormat="1" applyFont="1" applyFill="1"/>
    <xf numFmtId="164" fontId="4" fillId="0" borderId="0" xfId="1" applyNumberFormat="1" applyFont="1"/>
    <xf numFmtId="0" fontId="2" fillId="0" borderId="0" xfId="2" applyNumberFormat="1" applyFont="1" applyFill="1" applyBorder="1" applyAlignment="1">
      <alignment wrapText="1"/>
    </xf>
    <xf numFmtId="0" fontId="4" fillId="0" borderId="0" xfId="1" applyNumberFormat="1" applyFont="1" applyFill="1" applyBorder="1"/>
    <xf numFmtId="10" fontId="2" fillId="0" borderId="0" xfId="2" applyNumberFormat="1" applyFont="1" applyFill="1"/>
    <xf numFmtId="0" fontId="2" fillId="0" borderId="0" xfId="2" applyNumberFormat="1" applyFont="1" applyFill="1"/>
    <xf numFmtId="10" fontId="2" fillId="0" borderId="0" xfId="2" applyNumberFormat="1" applyFont="1" applyBorder="1"/>
    <xf numFmtId="43" fontId="2" fillId="0" borderId="0" xfId="0" applyNumberFormat="1" applyFont="1" applyFill="1"/>
    <xf numFmtId="43" fontId="2" fillId="0" borderId="0" xfId="0" applyNumberFormat="1" applyFont="1"/>
    <xf numFmtId="0" fontId="2" fillId="0" borderId="0" xfId="0" applyNumberFormat="1" applyFont="1" applyFill="1"/>
    <xf numFmtId="0" fontId="2" fillId="0" borderId="0" xfId="0" applyFont="1" applyFill="1" applyBorder="1"/>
    <xf numFmtId="0" fontId="2" fillId="0" borderId="0" xfId="1" applyNumberFormat="1" applyFont="1" applyFill="1" applyAlignment="1">
      <alignment wrapText="1"/>
    </xf>
    <xf numFmtId="4" fontId="2" fillId="0" borderId="0" xfId="0" applyNumberFormat="1" applyFont="1"/>
    <xf numFmtId="0" fontId="2" fillId="0" borderId="5" xfId="0" applyFont="1" applyBorder="1"/>
    <xf numFmtId="164" fontId="2" fillId="0" borderId="5" xfId="1" applyNumberFormat="1" applyFont="1" applyFill="1" applyBorder="1"/>
    <xf numFmtId="0" fontId="2" fillId="0" borderId="6" xfId="0" applyFont="1" applyBorder="1"/>
    <xf numFmtId="164" fontId="2" fillId="0" borderId="6" xfId="1" applyNumberFormat="1" applyFont="1" applyFill="1" applyBorder="1"/>
    <xf numFmtId="164" fontId="2" fillId="0" borderId="6" xfId="1" applyNumberFormat="1" applyFont="1" applyBorder="1"/>
    <xf numFmtId="0" fontId="2" fillId="0" borderId="0" xfId="2" applyNumberFormat="1" applyFont="1" applyFill="1" applyAlignment="1">
      <alignment wrapText="1"/>
    </xf>
    <xf numFmtId="10" fontId="2" fillId="0" borderId="0" xfId="2" applyNumberFormat="1" applyFont="1" applyFill="1" applyBorder="1"/>
    <xf numFmtId="10" fontId="2" fillId="0" borderId="0" xfId="0" applyNumberFormat="1" applyFont="1"/>
    <xf numFmtId="0" fontId="2" fillId="0" borderId="0" xfId="1" applyNumberFormat="1" applyFont="1" applyFill="1"/>
    <xf numFmtId="0" fontId="2" fillId="0" borderId="0" xfId="1" applyNumberFormat="1" applyFont="1" applyFill="1" applyBorder="1"/>
    <xf numFmtId="0" fontId="2" fillId="0" borderId="0" xfId="1" applyNumberFormat="1" applyFont="1" applyBorder="1"/>
    <xf numFmtId="0" fontId="5" fillId="0" borderId="0" xfId="0" applyFont="1" applyAlignment="1">
      <alignment horizontal="right" textRotation="180"/>
    </xf>
    <xf numFmtId="43" fontId="2" fillId="0" borderId="0" xfId="1" applyNumberFormat="1" applyFont="1" applyBorder="1"/>
    <xf numFmtId="0" fontId="6" fillId="0" borderId="0" xfId="0" applyFont="1"/>
    <xf numFmtId="0" fontId="7" fillId="0" borderId="0" xfId="0" applyFont="1"/>
    <xf numFmtId="10" fontId="7" fillId="0" borderId="0" xfId="0" applyNumberFormat="1" applyFont="1" applyBorder="1"/>
    <xf numFmtId="9" fontId="0" fillId="0" borderId="0" xfId="2" applyFont="1"/>
    <xf numFmtId="165" fontId="0" fillId="0" borderId="0" xfId="2" applyNumberFormat="1" applyFont="1"/>
    <xf numFmtId="164" fontId="2" fillId="0" borderId="0" xfId="1" applyNumberFormat="1" applyFont="1" applyFill="1" applyBorder="1" applyAlignment="1">
      <alignment vertical="top"/>
    </xf>
    <xf numFmtId="164" fontId="2" fillId="0" borderId="0" xfId="1" applyNumberFormat="1" applyFont="1" applyFill="1" applyAlignment="1">
      <alignment vertical="top"/>
    </xf>
    <xf numFmtId="164" fontId="2" fillId="0" borderId="0" xfId="1" applyNumberFormat="1" applyFont="1" applyAlignment="1">
      <alignment vertical="top"/>
    </xf>
    <xf numFmtId="0" fontId="2" fillId="0" borderId="0" xfId="1" applyNumberFormat="1" applyFont="1" applyFill="1" applyBorder="1" applyAlignment="1">
      <alignment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2" applyNumberFormat="1" applyFont="1" applyFill="1" applyBorder="1" applyAlignment="1">
      <alignment vertical="top" wrapText="1"/>
    </xf>
    <xf numFmtId="165" fontId="0" fillId="0" borderId="0" xfId="2" applyNumberFormat="1" applyFont="1" applyAlignment="1">
      <alignment vertical="top"/>
    </xf>
    <xf numFmtId="9" fontId="0" fillId="0" borderId="0" xfId="2" applyFont="1" applyAlignment="1">
      <alignment vertical="top"/>
    </xf>
    <xf numFmtId="0" fontId="0" fillId="0" borderId="0" xfId="0" applyAlignment="1">
      <alignment vertical="top"/>
    </xf>
    <xf numFmtId="10" fontId="2" fillId="0" borderId="0" xfId="2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1" applyNumberFormat="1" applyFont="1" applyFill="1" applyAlignment="1">
      <alignment vertical="top" wrapText="1"/>
    </xf>
    <xf numFmtId="4" fontId="2" fillId="0" borderId="0" xfId="0" applyNumberFormat="1" applyFont="1" applyAlignment="1">
      <alignment vertical="top"/>
    </xf>
    <xf numFmtId="164" fontId="0" fillId="0" borderId="0" xfId="0" applyNumberFormat="1" applyAlignment="1">
      <alignment vertical="top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55"/>
  <sheetViews>
    <sheetView tabSelected="1" zoomScale="85" zoomScaleNormal="85" workbookViewId="0">
      <pane xSplit="2" ySplit="5" topLeftCell="G6" activePane="bottomRight" state="frozen"/>
      <selection pane="topRight" activeCell="C1" sqref="C1"/>
      <selection pane="bottomLeft" activeCell="A6" sqref="A6"/>
      <selection pane="bottomRight" activeCell="K44" sqref="K44:M44"/>
    </sheetView>
  </sheetViews>
  <sheetFormatPr defaultRowHeight="15" x14ac:dyDescent="0.25"/>
  <cols>
    <col min="1" max="1" width="4.85546875" style="1" customWidth="1"/>
    <col min="2" max="2" width="43" style="3" customWidth="1"/>
    <col min="3" max="3" width="13.28515625" style="3" bestFit="1" customWidth="1"/>
    <col min="4" max="4" width="12.28515625" style="3" customWidth="1"/>
    <col min="5" max="5" width="12.28515625" style="3" bestFit="1" customWidth="1"/>
    <col min="6" max="6" width="25.7109375" style="3" customWidth="1"/>
    <col min="7" max="7" width="12.7109375" style="3" bestFit="1" customWidth="1"/>
    <col min="8" max="8" width="13.7109375" style="3" customWidth="1"/>
    <col min="9" max="9" width="12.28515625" style="3" customWidth="1"/>
    <col min="10" max="10" width="33.7109375" style="3" customWidth="1"/>
    <col min="11" max="13" width="3.85546875" bestFit="1" customWidth="1"/>
    <col min="14" max="14" width="17.7109375" customWidth="1"/>
    <col min="15" max="15" width="3" style="3" customWidth="1"/>
    <col min="16" max="16" width="4.42578125" style="3" customWidth="1"/>
    <col min="17" max="18" width="3.85546875" style="3" bestFit="1" customWidth="1"/>
    <col min="19" max="256" width="9.140625" style="3"/>
    <col min="257" max="257" width="4.28515625" style="3" customWidth="1"/>
    <col min="258" max="258" width="42.5703125" style="3" customWidth="1"/>
    <col min="259" max="260" width="13.28515625" style="3" bestFit="1" customWidth="1"/>
    <col min="261" max="261" width="12.28515625" style="3" bestFit="1" customWidth="1"/>
    <col min="262" max="262" width="14.7109375" style="3" customWidth="1"/>
    <col min="263" max="263" width="12.7109375" style="3" bestFit="1" customWidth="1"/>
    <col min="264" max="264" width="13.7109375" style="3" customWidth="1"/>
    <col min="265" max="265" width="12.28515625" style="3" customWidth="1"/>
    <col min="266" max="266" width="21" style="3" customWidth="1"/>
    <col min="267" max="267" width="11.28515625" style="3" bestFit="1" customWidth="1"/>
    <col min="268" max="268" width="14" style="3" bestFit="1" customWidth="1"/>
    <col min="269" max="269" width="11.85546875" style="3" bestFit="1" customWidth="1"/>
    <col min="270" max="270" width="17.7109375" style="3" customWidth="1"/>
    <col min="271" max="271" width="3" style="3" customWidth="1"/>
    <col min="272" max="272" width="4.42578125" style="3" customWidth="1"/>
    <col min="273" max="274" width="3.85546875" style="3" bestFit="1" customWidth="1"/>
    <col min="275" max="512" width="9.140625" style="3"/>
    <col min="513" max="513" width="4.28515625" style="3" customWidth="1"/>
    <col min="514" max="514" width="42.5703125" style="3" customWidth="1"/>
    <col min="515" max="516" width="13.28515625" style="3" bestFit="1" customWidth="1"/>
    <col min="517" max="517" width="12.28515625" style="3" bestFit="1" customWidth="1"/>
    <col min="518" max="518" width="14.7109375" style="3" customWidth="1"/>
    <col min="519" max="519" width="12.7109375" style="3" bestFit="1" customWidth="1"/>
    <col min="520" max="520" width="13.7109375" style="3" customWidth="1"/>
    <col min="521" max="521" width="12.28515625" style="3" customWidth="1"/>
    <col min="522" max="522" width="21" style="3" customWidth="1"/>
    <col min="523" max="523" width="11.28515625" style="3" bestFit="1" customWidth="1"/>
    <col min="524" max="524" width="14" style="3" bestFit="1" customWidth="1"/>
    <col min="525" max="525" width="11.85546875" style="3" bestFit="1" customWidth="1"/>
    <col min="526" max="526" width="17.7109375" style="3" customWidth="1"/>
    <col min="527" max="527" width="3" style="3" customWidth="1"/>
    <col min="528" max="528" width="4.42578125" style="3" customWidth="1"/>
    <col min="529" max="530" width="3.85546875" style="3" bestFit="1" customWidth="1"/>
    <col min="531" max="768" width="9.140625" style="3"/>
    <col min="769" max="769" width="4.28515625" style="3" customWidth="1"/>
    <col min="770" max="770" width="42.5703125" style="3" customWidth="1"/>
    <col min="771" max="772" width="13.28515625" style="3" bestFit="1" customWidth="1"/>
    <col min="773" max="773" width="12.28515625" style="3" bestFit="1" customWidth="1"/>
    <col min="774" max="774" width="14.7109375" style="3" customWidth="1"/>
    <col min="775" max="775" width="12.7109375" style="3" bestFit="1" customWidth="1"/>
    <col min="776" max="776" width="13.7109375" style="3" customWidth="1"/>
    <col min="777" max="777" width="12.28515625" style="3" customWidth="1"/>
    <col min="778" max="778" width="21" style="3" customWidth="1"/>
    <col min="779" max="779" width="11.28515625" style="3" bestFit="1" customWidth="1"/>
    <col min="780" max="780" width="14" style="3" bestFit="1" customWidth="1"/>
    <col min="781" max="781" width="11.85546875" style="3" bestFit="1" customWidth="1"/>
    <col min="782" max="782" width="17.7109375" style="3" customWidth="1"/>
    <col min="783" max="783" width="3" style="3" customWidth="1"/>
    <col min="784" max="784" width="4.42578125" style="3" customWidth="1"/>
    <col min="785" max="786" width="3.85546875" style="3" bestFit="1" customWidth="1"/>
    <col min="787" max="1024" width="9.140625" style="3"/>
    <col min="1025" max="1025" width="4.28515625" style="3" customWidth="1"/>
    <col min="1026" max="1026" width="42.5703125" style="3" customWidth="1"/>
    <col min="1027" max="1028" width="13.28515625" style="3" bestFit="1" customWidth="1"/>
    <col min="1029" max="1029" width="12.28515625" style="3" bestFit="1" customWidth="1"/>
    <col min="1030" max="1030" width="14.7109375" style="3" customWidth="1"/>
    <col min="1031" max="1031" width="12.7109375" style="3" bestFit="1" customWidth="1"/>
    <col min="1032" max="1032" width="13.7109375" style="3" customWidth="1"/>
    <col min="1033" max="1033" width="12.28515625" style="3" customWidth="1"/>
    <col min="1034" max="1034" width="21" style="3" customWidth="1"/>
    <col min="1035" max="1035" width="11.28515625" style="3" bestFit="1" customWidth="1"/>
    <col min="1036" max="1036" width="14" style="3" bestFit="1" customWidth="1"/>
    <col min="1037" max="1037" width="11.85546875" style="3" bestFit="1" customWidth="1"/>
    <col min="1038" max="1038" width="17.7109375" style="3" customWidth="1"/>
    <col min="1039" max="1039" width="3" style="3" customWidth="1"/>
    <col min="1040" max="1040" width="4.42578125" style="3" customWidth="1"/>
    <col min="1041" max="1042" width="3.85546875" style="3" bestFit="1" customWidth="1"/>
    <col min="1043" max="1280" width="9.140625" style="3"/>
    <col min="1281" max="1281" width="4.28515625" style="3" customWidth="1"/>
    <col min="1282" max="1282" width="42.5703125" style="3" customWidth="1"/>
    <col min="1283" max="1284" width="13.28515625" style="3" bestFit="1" customWidth="1"/>
    <col min="1285" max="1285" width="12.28515625" style="3" bestFit="1" customWidth="1"/>
    <col min="1286" max="1286" width="14.7109375" style="3" customWidth="1"/>
    <col min="1287" max="1287" width="12.7109375" style="3" bestFit="1" customWidth="1"/>
    <col min="1288" max="1288" width="13.7109375" style="3" customWidth="1"/>
    <col min="1289" max="1289" width="12.28515625" style="3" customWidth="1"/>
    <col min="1290" max="1290" width="21" style="3" customWidth="1"/>
    <col min="1291" max="1291" width="11.28515625" style="3" bestFit="1" customWidth="1"/>
    <col min="1292" max="1292" width="14" style="3" bestFit="1" customWidth="1"/>
    <col min="1293" max="1293" width="11.85546875" style="3" bestFit="1" customWidth="1"/>
    <col min="1294" max="1294" width="17.7109375" style="3" customWidth="1"/>
    <col min="1295" max="1295" width="3" style="3" customWidth="1"/>
    <col min="1296" max="1296" width="4.42578125" style="3" customWidth="1"/>
    <col min="1297" max="1298" width="3.85546875" style="3" bestFit="1" customWidth="1"/>
    <col min="1299" max="1536" width="9.140625" style="3"/>
    <col min="1537" max="1537" width="4.28515625" style="3" customWidth="1"/>
    <col min="1538" max="1538" width="42.5703125" style="3" customWidth="1"/>
    <col min="1539" max="1540" width="13.28515625" style="3" bestFit="1" customWidth="1"/>
    <col min="1541" max="1541" width="12.28515625" style="3" bestFit="1" customWidth="1"/>
    <col min="1542" max="1542" width="14.7109375" style="3" customWidth="1"/>
    <col min="1543" max="1543" width="12.7109375" style="3" bestFit="1" customWidth="1"/>
    <col min="1544" max="1544" width="13.7109375" style="3" customWidth="1"/>
    <col min="1545" max="1545" width="12.28515625" style="3" customWidth="1"/>
    <col min="1546" max="1546" width="21" style="3" customWidth="1"/>
    <col min="1547" max="1547" width="11.28515625" style="3" bestFit="1" customWidth="1"/>
    <col min="1548" max="1548" width="14" style="3" bestFit="1" customWidth="1"/>
    <col min="1549" max="1549" width="11.85546875" style="3" bestFit="1" customWidth="1"/>
    <col min="1550" max="1550" width="17.7109375" style="3" customWidth="1"/>
    <col min="1551" max="1551" width="3" style="3" customWidth="1"/>
    <col min="1552" max="1552" width="4.42578125" style="3" customWidth="1"/>
    <col min="1553" max="1554" width="3.85546875" style="3" bestFit="1" customWidth="1"/>
    <col min="1555" max="1792" width="9.140625" style="3"/>
    <col min="1793" max="1793" width="4.28515625" style="3" customWidth="1"/>
    <col min="1794" max="1794" width="42.5703125" style="3" customWidth="1"/>
    <col min="1795" max="1796" width="13.28515625" style="3" bestFit="1" customWidth="1"/>
    <col min="1797" max="1797" width="12.28515625" style="3" bestFit="1" customWidth="1"/>
    <col min="1798" max="1798" width="14.7109375" style="3" customWidth="1"/>
    <col min="1799" max="1799" width="12.7109375" style="3" bestFit="1" customWidth="1"/>
    <col min="1800" max="1800" width="13.7109375" style="3" customWidth="1"/>
    <col min="1801" max="1801" width="12.28515625" style="3" customWidth="1"/>
    <col min="1802" max="1802" width="21" style="3" customWidth="1"/>
    <col min="1803" max="1803" width="11.28515625" style="3" bestFit="1" customWidth="1"/>
    <col min="1804" max="1804" width="14" style="3" bestFit="1" customWidth="1"/>
    <col min="1805" max="1805" width="11.85546875" style="3" bestFit="1" customWidth="1"/>
    <col min="1806" max="1806" width="17.7109375" style="3" customWidth="1"/>
    <col min="1807" max="1807" width="3" style="3" customWidth="1"/>
    <col min="1808" max="1808" width="4.42578125" style="3" customWidth="1"/>
    <col min="1809" max="1810" width="3.85546875" style="3" bestFit="1" customWidth="1"/>
    <col min="1811" max="2048" width="9.140625" style="3"/>
    <col min="2049" max="2049" width="4.28515625" style="3" customWidth="1"/>
    <col min="2050" max="2050" width="42.5703125" style="3" customWidth="1"/>
    <col min="2051" max="2052" width="13.28515625" style="3" bestFit="1" customWidth="1"/>
    <col min="2053" max="2053" width="12.28515625" style="3" bestFit="1" customWidth="1"/>
    <col min="2054" max="2054" width="14.7109375" style="3" customWidth="1"/>
    <col min="2055" max="2055" width="12.7109375" style="3" bestFit="1" customWidth="1"/>
    <col min="2056" max="2056" width="13.7109375" style="3" customWidth="1"/>
    <col min="2057" max="2057" width="12.28515625" style="3" customWidth="1"/>
    <col min="2058" max="2058" width="21" style="3" customWidth="1"/>
    <col min="2059" max="2059" width="11.28515625" style="3" bestFit="1" customWidth="1"/>
    <col min="2060" max="2060" width="14" style="3" bestFit="1" customWidth="1"/>
    <col min="2061" max="2061" width="11.85546875" style="3" bestFit="1" customWidth="1"/>
    <col min="2062" max="2062" width="17.7109375" style="3" customWidth="1"/>
    <col min="2063" max="2063" width="3" style="3" customWidth="1"/>
    <col min="2064" max="2064" width="4.42578125" style="3" customWidth="1"/>
    <col min="2065" max="2066" width="3.85546875" style="3" bestFit="1" customWidth="1"/>
    <col min="2067" max="2304" width="9.140625" style="3"/>
    <col min="2305" max="2305" width="4.28515625" style="3" customWidth="1"/>
    <col min="2306" max="2306" width="42.5703125" style="3" customWidth="1"/>
    <col min="2307" max="2308" width="13.28515625" style="3" bestFit="1" customWidth="1"/>
    <col min="2309" max="2309" width="12.28515625" style="3" bestFit="1" customWidth="1"/>
    <col min="2310" max="2310" width="14.7109375" style="3" customWidth="1"/>
    <col min="2311" max="2311" width="12.7109375" style="3" bestFit="1" customWidth="1"/>
    <col min="2312" max="2312" width="13.7109375" style="3" customWidth="1"/>
    <col min="2313" max="2313" width="12.28515625" style="3" customWidth="1"/>
    <col min="2314" max="2314" width="21" style="3" customWidth="1"/>
    <col min="2315" max="2315" width="11.28515625" style="3" bestFit="1" customWidth="1"/>
    <col min="2316" max="2316" width="14" style="3" bestFit="1" customWidth="1"/>
    <col min="2317" max="2317" width="11.85546875" style="3" bestFit="1" customWidth="1"/>
    <col min="2318" max="2318" width="17.7109375" style="3" customWidth="1"/>
    <col min="2319" max="2319" width="3" style="3" customWidth="1"/>
    <col min="2320" max="2320" width="4.42578125" style="3" customWidth="1"/>
    <col min="2321" max="2322" width="3.85546875" style="3" bestFit="1" customWidth="1"/>
    <col min="2323" max="2560" width="9.140625" style="3"/>
    <col min="2561" max="2561" width="4.28515625" style="3" customWidth="1"/>
    <col min="2562" max="2562" width="42.5703125" style="3" customWidth="1"/>
    <col min="2563" max="2564" width="13.28515625" style="3" bestFit="1" customWidth="1"/>
    <col min="2565" max="2565" width="12.28515625" style="3" bestFit="1" customWidth="1"/>
    <col min="2566" max="2566" width="14.7109375" style="3" customWidth="1"/>
    <col min="2567" max="2567" width="12.7109375" style="3" bestFit="1" customWidth="1"/>
    <col min="2568" max="2568" width="13.7109375" style="3" customWidth="1"/>
    <col min="2569" max="2569" width="12.28515625" style="3" customWidth="1"/>
    <col min="2570" max="2570" width="21" style="3" customWidth="1"/>
    <col min="2571" max="2571" width="11.28515625" style="3" bestFit="1" customWidth="1"/>
    <col min="2572" max="2572" width="14" style="3" bestFit="1" customWidth="1"/>
    <col min="2573" max="2573" width="11.85546875" style="3" bestFit="1" customWidth="1"/>
    <col min="2574" max="2574" width="17.7109375" style="3" customWidth="1"/>
    <col min="2575" max="2575" width="3" style="3" customWidth="1"/>
    <col min="2576" max="2576" width="4.42578125" style="3" customWidth="1"/>
    <col min="2577" max="2578" width="3.85546875" style="3" bestFit="1" customWidth="1"/>
    <col min="2579" max="2816" width="9.140625" style="3"/>
    <col min="2817" max="2817" width="4.28515625" style="3" customWidth="1"/>
    <col min="2818" max="2818" width="42.5703125" style="3" customWidth="1"/>
    <col min="2819" max="2820" width="13.28515625" style="3" bestFit="1" customWidth="1"/>
    <col min="2821" max="2821" width="12.28515625" style="3" bestFit="1" customWidth="1"/>
    <col min="2822" max="2822" width="14.7109375" style="3" customWidth="1"/>
    <col min="2823" max="2823" width="12.7109375" style="3" bestFit="1" customWidth="1"/>
    <col min="2824" max="2824" width="13.7109375" style="3" customWidth="1"/>
    <col min="2825" max="2825" width="12.28515625" style="3" customWidth="1"/>
    <col min="2826" max="2826" width="21" style="3" customWidth="1"/>
    <col min="2827" max="2827" width="11.28515625" style="3" bestFit="1" customWidth="1"/>
    <col min="2828" max="2828" width="14" style="3" bestFit="1" customWidth="1"/>
    <col min="2829" max="2829" width="11.85546875" style="3" bestFit="1" customWidth="1"/>
    <col min="2830" max="2830" width="17.7109375" style="3" customWidth="1"/>
    <col min="2831" max="2831" width="3" style="3" customWidth="1"/>
    <col min="2832" max="2832" width="4.42578125" style="3" customWidth="1"/>
    <col min="2833" max="2834" width="3.85546875" style="3" bestFit="1" customWidth="1"/>
    <col min="2835" max="3072" width="9.140625" style="3"/>
    <col min="3073" max="3073" width="4.28515625" style="3" customWidth="1"/>
    <col min="3074" max="3074" width="42.5703125" style="3" customWidth="1"/>
    <col min="3075" max="3076" width="13.28515625" style="3" bestFit="1" customWidth="1"/>
    <col min="3077" max="3077" width="12.28515625" style="3" bestFit="1" customWidth="1"/>
    <col min="3078" max="3078" width="14.7109375" style="3" customWidth="1"/>
    <col min="3079" max="3079" width="12.7109375" style="3" bestFit="1" customWidth="1"/>
    <col min="3080" max="3080" width="13.7109375" style="3" customWidth="1"/>
    <col min="3081" max="3081" width="12.28515625" style="3" customWidth="1"/>
    <col min="3082" max="3082" width="21" style="3" customWidth="1"/>
    <col min="3083" max="3083" width="11.28515625" style="3" bestFit="1" customWidth="1"/>
    <col min="3084" max="3084" width="14" style="3" bestFit="1" customWidth="1"/>
    <col min="3085" max="3085" width="11.85546875" style="3" bestFit="1" customWidth="1"/>
    <col min="3086" max="3086" width="17.7109375" style="3" customWidth="1"/>
    <col min="3087" max="3087" width="3" style="3" customWidth="1"/>
    <col min="3088" max="3088" width="4.42578125" style="3" customWidth="1"/>
    <col min="3089" max="3090" width="3.85546875" style="3" bestFit="1" customWidth="1"/>
    <col min="3091" max="3328" width="9.140625" style="3"/>
    <col min="3329" max="3329" width="4.28515625" style="3" customWidth="1"/>
    <col min="3330" max="3330" width="42.5703125" style="3" customWidth="1"/>
    <col min="3331" max="3332" width="13.28515625" style="3" bestFit="1" customWidth="1"/>
    <col min="3333" max="3333" width="12.28515625" style="3" bestFit="1" customWidth="1"/>
    <col min="3334" max="3334" width="14.7109375" style="3" customWidth="1"/>
    <col min="3335" max="3335" width="12.7109375" style="3" bestFit="1" customWidth="1"/>
    <col min="3336" max="3336" width="13.7109375" style="3" customWidth="1"/>
    <col min="3337" max="3337" width="12.28515625" style="3" customWidth="1"/>
    <col min="3338" max="3338" width="21" style="3" customWidth="1"/>
    <col min="3339" max="3339" width="11.28515625" style="3" bestFit="1" customWidth="1"/>
    <col min="3340" max="3340" width="14" style="3" bestFit="1" customWidth="1"/>
    <col min="3341" max="3341" width="11.85546875" style="3" bestFit="1" customWidth="1"/>
    <col min="3342" max="3342" width="17.7109375" style="3" customWidth="1"/>
    <col min="3343" max="3343" width="3" style="3" customWidth="1"/>
    <col min="3344" max="3344" width="4.42578125" style="3" customWidth="1"/>
    <col min="3345" max="3346" width="3.85546875" style="3" bestFit="1" customWidth="1"/>
    <col min="3347" max="3584" width="9.140625" style="3"/>
    <col min="3585" max="3585" width="4.28515625" style="3" customWidth="1"/>
    <col min="3586" max="3586" width="42.5703125" style="3" customWidth="1"/>
    <col min="3587" max="3588" width="13.28515625" style="3" bestFit="1" customWidth="1"/>
    <col min="3589" max="3589" width="12.28515625" style="3" bestFit="1" customWidth="1"/>
    <col min="3590" max="3590" width="14.7109375" style="3" customWidth="1"/>
    <col min="3591" max="3591" width="12.7109375" style="3" bestFit="1" customWidth="1"/>
    <col min="3592" max="3592" width="13.7109375" style="3" customWidth="1"/>
    <col min="3593" max="3593" width="12.28515625" style="3" customWidth="1"/>
    <col min="3594" max="3594" width="21" style="3" customWidth="1"/>
    <col min="3595" max="3595" width="11.28515625" style="3" bestFit="1" customWidth="1"/>
    <col min="3596" max="3596" width="14" style="3" bestFit="1" customWidth="1"/>
    <col min="3597" max="3597" width="11.85546875" style="3" bestFit="1" customWidth="1"/>
    <col min="3598" max="3598" width="17.7109375" style="3" customWidth="1"/>
    <col min="3599" max="3599" width="3" style="3" customWidth="1"/>
    <col min="3600" max="3600" width="4.42578125" style="3" customWidth="1"/>
    <col min="3601" max="3602" width="3.85546875" style="3" bestFit="1" customWidth="1"/>
    <col min="3603" max="3840" width="9.140625" style="3"/>
    <col min="3841" max="3841" width="4.28515625" style="3" customWidth="1"/>
    <col min="3842" max="3842" width="42.5703125" style="3" customWidth="1"/>
    <col min="3843" max="3844" width="13.28515625" style="3" bestFit="1" customWidth="1"/>
    <col min="3845" max="3845" width="12.28515625" style="3" bestFit="1" customWidth="1"/>
    <col min="3846" max="3846" width="14.7109375" style="3" customWidth="1"/>
    <col min="3847" max="3847" width="12.7109375" style="3" bestFit="1" customWidth="1"/>
    <col min="3848" max="3848" width="13.7109375" style="3" customWidth="1"/>
    <col min="3849" max="3849" width="12.28515625" style="3" customWidth="1"/>
    <col min="3850" max="3850" width="21" style="3" customWidth="1"/>
    <col min="3851" max="3851" width="11.28515625" style="3" bestFit="1" customWidth="1"/>
    <col min="3852" max="3852" width="14" style="3" bestFit="1" customWidth="1"/>
    <col min="3853" max="3853" width="11.85546875" style="3" bestFit="1" customWidth="1"/>
    <col min="3854" max="3854" width="17.7109375" style="3" customWidth="1"/>
    <col min="3855" max="3855" width="3" style="3" customWidth="1"/>
    <col min="3856" max="3856" width="4.42578125" style="3" customWidth="1"/>
    <col min="3857" max="3858" width="3.85546875" style="3" bestFit="1" customWidth="1"/>
    <col min="3859" max="4096" width="9.140625" style="3"/>
    <col min="4097" max="4097" width="4.28515625" style="3" customWidth="1"/>
    <col min="4098" max="4098" width="42.5703125" style="3" customWidth="1"/>
    <col min="4099" max="4100" width="13.28515625" style="3" bestFit="1" customWidth="1"/>
    <col min="4101" max="4101" width="12.28515625" style="3" bestFit="1" customWidth="1"/>
    <col min="4102" max="4102" width="14.7109375" style="3" customWidth="1"/>
    <col min="4103" max="4103" width="12.7109375" style="3" bestFit="1" customWidth="1"/>
    <col min="4104" max="4104" width="13.7109375" style="3" customWidth="1"/>
    <col min="4105" max="4105" width="12.28515625" style="3" customWidth="1"/>
    <col min="4106" max="4106" width="21" style="3" customWidth="1"/>
    <col min="4107" max="4107" width="11.28515625" style="3" bestFit="1" customWidth="1"/>
    <col min="4108" max="4108" width="14" style="3" bestFit="1" customWidth="1"/>
    <col min="4109" max="4109" width="11.85546875" style="3" bestFit="1" customWidth="1"/>
    <col min="4110" max="4110" width="17.7109375" style="3" customWidth="1"/>
    <col min="4111" max="4111" width="3" style="3" customWidth="1"/>
    <col min="4112" max="4112" width="4.42578125" style="3" customWidth="1"/>
    <col min="4113" max="4114" width="3.85546875" style="3" bestFit="1" customWidth="1"/>
    <col min="4115" max="4352" width="9.140625" style="3"/>
    <col min="4353" max="4353" width="4.28515625" style="3" customWidth="1"/>
    <col min="4354" max="4354" width="42.5703125" style="3" customWidth="1"/>
    <col min="4355" max="4356" width="13.28515625" style="3" bestFit="1" customWidth="1"/>
    <col min="4357" max="4357" width="12.28515625" style="3" bestFit="1" customWidth="1"/>
    <col min="4358" max="4358" width="14.7109375" style="3" customWidth="1"/>
    <col min="4359" max="4359" width="12.7109375" style="3" bestFit="1" customWidth="1"/>
    <col min="4360" max="4360" width="13.7109375" style="3" customWidth="1"/>
    <col min="4361" max="4361" width="12.28515625" style="3" customWidth="1"/>
    <col min="4362" max="4362" width="21" style="3" customWidth="1"/>
    <col min="4363" max="4363" width="11.28515625" style="3" bestFit="1" customWidth="1"/>
    <col min="4364" max="4364" width="14" style="3" bestFit="1" customWidth="1"/>
    <col min="4365" max="4365" width="11.85546875" style="3" bestFit="1" customWidth="1"/>
    <col min="4366" max="4366" width="17.7109375" style="3" customWidth="1"/>
    <col min="4367" max="4367" width="3" style="3" customWidth="1"/>
    <col min="4368" max="4368" width="4.42578125" style="3" customWidth="1"/>
    <col min="4369" max="4370" width="3.85546875" style="3" bestFit="1" customWidth="1"/>
    <col min="4371" max="4608" width="9.140625" style="3"/>
    <col min="4609" max="4609" width="4.28515625" style="3" customWidth="1"/>
    <col min="4610" max="4610" width="42.5703125" style="3" customWidth="1"/>
    <col min="4611" max="4612" width="13.28515625" style="3" bestFit="1" customWidth="1"/>
    <col min="4613" max="4613" width="12.28515625" style="3" bestFit="1" customWidth="1"/>
    <col min="4614" max="4614" width="14.7109375" style="3" customWidth="1"/>
    <col min="4615" max="4615" width="12.7109375" style="3" bestFit="1" customWidth="1"/>
    <col min="4616" max="4616" width="13.7109375" style="3" customWidth="1"/>
    <col min="4617" max="4617" width="12.28515625" style="3" customWidth="1"/>
    <col min="4618" max="4618" width="21" style="3" customWidth="1"/>
    <col min="4619" max="4619" width="11.28515625" style="3" bestFit="1" customWidth="1"/>
    <col min="4620" max="4620" width="14" style="3" bestFit="1" customWidth="1"/>
    <col min="4621" max="4621" width="11.85546875" style="3" bestFit="1" customWidth="1"/>
    <col min="4622" max="4622" width="17.7109375" style="3" customWidth="1"/>
    <col min="4623" max="4623" width="3" style="3" customWidth="1"/>
    <col min="4624" max="4624" width="4.42578125" style="3" customWidth="1"/>
    <col min="4625" max="4626" width="3.85546875" style="3" bestFit="1" customWidth="1"/>
    <col min="4627" max="4864" width="9.140625" style="3"/>
    <col min="4865" max="4865" width="4.28515625" style="3" customWidth="1"/>
    <col min="4866" max="4866" width="42.5703125" style="3" customWidth="1"/>
    <col min="4867" max="4868" width="13.28515625" style="3" bestFit="1" customWidth="1"/>
    <col min="4869" max="4869" width="12.28515625" style="3" bestFit="1" customWidth="1"/>
    <col min="4870" max="4870" width="14.7109375" style="3" customWidth="1"/>
    <col min="4871" max="4871" width="12.7109375" style="3" bestFit="1" customWidth="1"/>
    <col min="4872" max="4872" width="13.7109375" style="3" customWidth="1"/>
    <col min="4873" max="4873" width="12.28515625" style="3" customWidth="1"/>
    <col min="4874" max="4874" width="21" style="3" customWidth="1"/>
    <col min="4875" max="4875" width="11.28515625" style="3" bestFit="1" customWidth="1"/>
    <col min="4876" max="4876" width="14" style="3" bestFit="1" customWidth="1"/>
    <col min="4877" max="4877" width="11.85546875" style="3" bestFit="1" customWidth="1"/>
    <col min="4878" max="4878" width="17.7109375" style="3" customWidth="1"/>
    <col min="4879" max="4879" width="3" style="3" customWidth="1"/>
    <col min="4880" max="4880" width="4.42578125" style="3" customWidth="1"/>
    <col min="4881" max="4882" width="3.85546875" style="3" bestFit="1" customWidth="1"/>
    <col min="4883" max="5120" width="9.140625" style="3"/>
    <col min="5121" max="5121" width="4.28515625" style="3" customWidth="1"/>
    <col min="5122" max="5122" width="42.5703125" style="3" customWidth="1"/>
    <col min="5123" max="5124" width="13.28515625" style="3" bestFit="1" customWidth="1"/>
    <col min="5125" max="5125" width="12.28515625" style="3" bestFit="1" customWidth="1"/>
    <col min="5126" max="5126" width="14.7109375" style="3" customWidth="1"/>
    <col min="5127" max="5127" width="12.7109375" style="3" bestFit="1" customWidth="1"/>
    <col min="5128" max="5128" width="13.7109375" style="3" customWidth="1"/>
    <col min="5129" max="5129" width="12.28515625" style="3" customWidth="1"/>
    <col min="5130" max="5130" width="21" style="3" customWidth="1"/>
    <col min="5131" max="5131" width="11.28515625" style="3" bestFit="1" customWidth="1"/>
    <col min="5132" max="5132" width="14" style="3" bestFit="1" customWidth="1"/>
    <col min="5133" max="5133" width="11.85546875" style="3" bestFit="1" customWidth="1"/>
    <col min="5134" max="5134" width="17.7109375" style="3" customWidth="1"/>
    <col min="5135" max="5135" width="3" style="3" customWidth="1"/>
    <col min="5136" max="5136" width="4.42578125" style="3" customWidth="1"/>
    <col min="5137" max="5138" width="3.85546875" style="3" bestFit="1" customWidth="1"/>
    <col min="5139" max="5376" width="9.140625" style="3"/>
    <col min="5377" max="5377" width="4.28515625" style="3" customWidth="1"/>
    <col min="5378" max="5378" width="42.5703125" style="3" customWidth="1"/>
    <col min="5379" max="5380" width="13.28515625" style="3" bestFit="1" customWidth="1"/>
    <col min="5381" max="5381" width="12.28515625" style="3" bestFit="1" customWidth="1"/>
    <col min="5382" max="5382" width="14.7109375" style="3" customWidth="1"/>
    <col min="5383" max="5383" width="12.7109375" style="3" bestFit="1" customWidth="1"/>
    <col min="5384" max="5384" width="13.7109375" style="3" customWidth="1"/>
    <col min="5385" max="5385" width="12.28515625" style="3" customWidth="1"/>
    <col min="5386" max="5386" width="21" style="3" customWidth="1"/>
    <col min="5387" max="5387" width="11.28515625" style="3" bestFit="1" customWidth="1"/>
    <col min="5388" max="5388" width="14" style="3" bestFit="1" customWidth="1"/>
    <col min="5389" max="5389" width="11.85546875" style="3" bestFit="1" customWidth="1"/>
    <col min="5390" max="5390" width="17.7109375" style="3" customWidth="1"/>
    <col min="5391" max="5391" width="3" style="3" customWidth="1"/>
    <col min="5392" max="5392" width="4.42578125" style="3" customWidth="1"/>
    <col min="5393" max="5394" width="3.85546875" style="3" bestFit="1" customWidth="1"/>
    <col min="5395" max="5632" width="9.140625" style="3"/>
    <col min="5633" max="5633" width="4.28515625" style="3" customWidth="1"/>
    <col min="5634" max="5634" width="42.5703125" style="3" customWidth="1"/>
    <col min="5635" max="5636" width="13.28515625" style="3" bestFit="1" customWidth="1"/>
    <col min="5637" max="5637" width="12.28515625" style="3" bestFit="1" customWidth="1"/>
    <col min="5638" max="5638" width="14.7109375" style="3" customWidth="1"/>
    <col min="5639" max="5639" width="12.7109375" style="3" bestFit="1" customWidth="1"/>
    <col min="5640" max="5640" width="13.7109375" style="3" customWidth="1"/>
    <col min="5641" max="5641" width="12.28515625" style="3" customWidth="1"/>
    <col min="5642" max="5642" width="21" style="3" customWidth="1"/>
    <col min="5643" max="5643" width="11.28515625" style="3" bestFit="1" customWidth="1"/>
    <col min="5644" max="5644" width="14" style="3" bestFit="1" customWidth="1"/>
    <col min="5645" max="5645" width="11.85546875" style="3" bestFit="1" customWidth="1"/>
    <col min="5646" max="5646" width="17.7109375" style="3" customWidth="1"/>
    <col min="5647" max="5647" width="3" style="3" customWidth="1"/>
    <col min="5648" max="5648" width="4.42578125" style="3" customWidth="1"/>
    <col min="5649" max="5650" width="3.85546875" style="3" bestFit="1" customWidth="1"/>
    <col min="5651" max="5888" width="9.140625" style="3"/>
    <col min="5889" max="5889" width="4.28515625" style="3" customWidth="1"/>
    <col min="5890" max="5890" width="42.5703125" style="3" customWidth="1"/>
    <col min="5891" max="5892" width="13.28515625" style="3" bestFit="1" customWidth="1"/>
    <col min="5893" max="5893" width="12.28515625" style="3" bestFit="1" customWidth="1"/>
    <col min="5894" max="5894" width="14.7109375" style="3" customWidth="1"/>
    <col min="5895" max="5895" width="12.7109375" style="3" bestFit="1" customWidth="1"/>
    <col min="5896" max="5896" width="13.7109375" style="3" customWidth="1"/>
    <col min="5897" max="5897" width="12.28515625" style="3" customWidth="1"/>
    <col min="5898" max="5898" width="21" style="3" customWidth="1"/>
    <col min="5899" max="5899" width="11.28515625" style="3" bestFit="1" customWidth="1"/>
    <col min="5900" max="5900" width="14" style="3" bestFit="1" customWidth="1"/>
    <col min="5901" max="5901" width="11.85546875" style="3" bestFit="1" customWidth="1"/>
    <col min="5902" max="5902" width="17.7109375" style="3" customWidth="1"/>
    <col min="5903" max="5903" width="3" style="3" customWidth="1"/>
    <col min="5904" max="5904" width="4.42578125" style="3" customWidth="1"/>
    <col min="5905" max="5906" width="3.85546875" style="3" bestFit="1" customWidth="1"/>
    <col min="5907" max="6144" width="9.140625" style="3"/>
    <col min="6145" max="6145" width="4.28515625" style="3" customWidth="1"/>
    <col min="6146" max="6146" width="42.5703125" style="3" customWidth="1"/>
    <col min="6147" max="6148" width="13.28515625" style="3" bestFit="1" customWidth="1"/>
    <col min="6149" max="6149" width="12.28515625" style="3" bestFit="1" customWidth="1"/>
    <col min="6150" max="6150" width="14.7109375" style="3" customWidth="1"/>
    <col min="6151" max="6151" width="12.7109375" style="3" bestFit="1" customWidth="1"/>
    <col min="6152" max="6152" width="13.7109375" style="3" customWidth="1"/>
    <col min="6153" max="6153" width="12.28515625" style="3" customWidth="1"/>
    <col min="6154" max="6154" width="21" style="3" customWidth="1"/>
    <col min="6155" max="6155" width="11.28515625" style="3" bestFit="1" customWidth="1"/>
    <col min="6156" max="6156" width="14" style="3" bestFit="1" customWidth="1"/>
    <col min="6157" max="6157" width="11.85546875" style="3" bestFit="1" customWidth="1"/>
    <col min="6158" max="6158" width="17.7109375" style="3" customWidth="1"/>
    <col min="6159" max="6159" width="3" style="3" customWidth="1"/>
    <col min="6160" max="6160" width="4.42578125" style="3" customWidth="1"/>
    <col min="6161" max="6162" width="3.85546875" style="3" bestFit="1" customWidth="1"/>
    <col min="6163" max="6400" width="9.140625" style="3"/>
    <col min="6401" max="6401" width="4.28515625" style="3" customWidth="1"/>
    <col min="6402" max="6402" width="42.5703125" style="3" customWidth="1"/>
    <col min="6403" max="6404" width="13.28515625" style="3" bestFit="1" customWidth="1"/>
    <col min="6405" max="6405" width="12.28515625" style="3" bestFit="1" customWidth="1"/>
    <col min="6406" max="6406" width="14.7109375" style="3" customWidth="1"/>
    <col min="6407" max="6407" width="12.7109375" style="3" bestFit="1" customWidth="1"/>
    <col min="6408" max="6408" width="13.7109375" style="3" customWidth="1"/>
    <col min="6409" max="6409" width="12.28515625" style="3" customWidth="1"/>
    <col min="6410" max="6410" width="21" style="3" customWidth="1"/>
    <col min="6411" max="6411" width="11.28515625" style="3" bestFit="1" customWidth="1"/>
    <col min="6412" max="6412" width="14" style="3" bestFit="1" customWidth="1"/>
    <col min="6413" max="6413" width="11.85546875" style="3" bestFit="1" customWidth="1"/>
    <col min="6414" max="6414" width="17.7109375" style="3" customWidth="1"/>
    <col min="6415" max="6415" width="3" style="3" customWidth="1"/>
    <col min="6416" max="6416" width="4.42578125" style="3" customWidth="1"/>
    <col min="6417" max="6418" width="3.85546875" style="3" bestFit="1" customWidth="1"/>
    <col min="6419" max="6656" width="9.140625" style="3"/>
    <col min="6657" max="6657" width="4.28515625" style="3" customWidth="1"/>
    <col min="6658" max="6658" width="42.5703125" style="3" customWidth="1"/>
    <col min="6659" max="6660" width="13.28515625" style="3" bestFit="1" customWidth="1"/>
    <col min="6661" max="6661" width="12.28515625" style="3" bestFit="1" customWidth="1"/>
    <col min="6662" max="6662" width="14.7109375" style="3" customWidth="1"/>
    <col min="6663" max="6663" width="12.7109375" style="3" bestFit="1" customWidth="1"/>
    <col min="6664" max="6664" width="13.7109375" style="3" customWidth="1"/>
    <col min="6665" max="6665" width="12.28515625" style="3" customWidth="1"/>
    <col min="6666" max="6666" width="21" style="3" customWidth="1"/>
    <col min="6667" max="6667" width="11.28515625" style="3" bestFit="1" customWidth="1"/>
    <col min="6668" max="6668" width="14" style="3" bestFit="1" customWidth="1"/>
    <col min="6669" max="6669" width="11.85546875" style="3" bestFit="1" customWidth="1"/>
    <col min="6670" max="6670" width="17.7109375" style="3" customWidth="1"/>
    <col min="6671" max="6671" width="3" style="3" customWidth="1"/>
    <col min="6672" max="6672" width="4.42578125" style="3" customWidth="1"/>
    <col min="6673" max="6674" width="3.85546875" style="3" bestFit="1" customWidth="1"/>
    <col min="6675" max="6912" width="9.140625" style="3"/>
    <col min="6913" max="6913" width="4.28515625" style="3" customWidth="1"/>
    <col min="6914" max="6914" width="42.5703125" style="3" customWidth="1"/>
    <col min="6915" max="6916" width="13.28515625" style="3" bestFit="1" customWidth="1"/>
    <col min="6917" max="6917" width="12.28515625" style="3" bestFit="1" customWidth="1"/>
    <col min="6918" max="6918" width="14.7109375" style="3" customWidth="1"/>
    <col min="6919" max="6919" width="12.7109375" style="3" bestFit="1" customWidth="1"/>
    <col min="6920" max="6920" width="13.7109375" style="3" customWidth="1"/>
    <col min="6921" max="6921" width="12.28515625" style="3" customWidth="1"/>
    <col min="6922" max="6922" width="21" style="3" customWidth="1"/>
    <col min="6923" max="6923" width="11.28515625" style="3" bestFit="1" customWidth="1"/>
    <col min="6924" max="6924" width="14" style="3" bestFit="1" customWidth="1"/>
    <col min="6925" max="6925" width="11.85546875" style="3" bestFit="1" customWidth="1"/>
    <col min="6926" max="6926" width="17.7109375" style="3" customWidth="1"/>
    <col min="6927" max="6927" width="3" style="3" customWidth="1"/>
    <col min="6928" max="6928" width="4.42578125" style="3" customWidth="1"/>
    <col min="6929" max="6930" width="3.85546875" style="3" bestFit="1" customWidth="1"/>
    <col min="6931" max="7168" width="9.140625" style="3"/>
    <col min="7169" max="7169" width="4.28515625" style="3" customWidth="1"/>
    <col min="7170" max="7170" width="42.5703125" style="3" customWidth="1"/>
    <col min="7171" max="7172" width="13.28515625" style="3" bestFit="1" customWidth="1"/>
    <col min="7173" max="7173" width="12.28515625" style="3" bestFit="1" customWidth="1"/>
    <col min="7174" max="7174" width="14.7109375" style="3" customWidth="1"/>
    <col min="7175" max="7175" width="12.7109375" style="3" bestFit="1" customWidth="1"/>
    <col min="7176" max="7176" width="13.7109375" style="3" customWidth="1"/>
    <col min="7177" max="7177" width="12.28515625" style="3" customWidth="1"/>
    <col min="7178" max="7178" width="21" style="3" customWidth="1"/>
    <col min="7179" max="7179" width="11.28515625" style="3" bestFit="1" customWidth="1"/>
    <col min="7180" max="7180" width="14" style="3" bestFit="1" customWidth="1"/>
    <col min="7181" max="7181" width="11.85546875" style="3" bestFit="1" customWidth="1"/>
    <col min="7182" max="7182" width="17.7109375" style="3" customWidth="1"/>
    <col min="7183" max="7183" width="3" style="3" customWidth="1"/>
    <col min="7184" max="7184" width="4.42578125" style="3" customWidth="1"/>
    <col min="7185" max="7186" width="3.85546875" style="3" bestFit="1" customWidth="1"/>
    <col min="7187" max="7424" width="9.140625" style="3"/>
    <col min="7425" max="7425" width="4.28515625" style="3" customWidth="1"/>
    <col min="7426" max="7426" width="42.5703125" style="3" customWidth="1"/>
    <col min="7427" max="7428" width="13.28515625" style="3" bestFit="1" customWidth="1"/>
    <col min="7429" max="7429" width="12.28515625" style="3" bestFit="1" customWidth="1"/>
    <col min="7430" max="7430" width="14.7109375" style="3" customWidth="1"/>
    <col min="7431" max="7431" width="12.7109375" style="3" bestFit="1" customWidth="1"/>
    <col min="7432" max="7432" width="13.7109375" style="3" customWidth="1"/>
    <col min="7433" max="7433" width="12.28515625" style="3" customWidth="1"/>
    <col min="7434" max="7434" width="21" style="3" customWidth="1"/>
    <col min="7435" max="7435" width="11.28515625" style="3" bestFit="1" customWidth="1"/>
    <col min="7436" max="7436" width="14" style="3" bestFit="1" customWidth="1"/>
    <col min="7437" max="7437" width="11.85546875" style="3" bestFit="1" customWidth="1"/>
    <col min="7438" max="7438" width="17.7109375" style="3" customWidth="1"/>
    <col min="7439" max="7439" width="3" style="3" customWidth="1"/>
    <col min="7440" max="7440" width="4.42578125" style="3" customWidth="1"/>
    <col min="7441" max="7442" width="3.85546875" style="3" bestFit="1" customWidth="1"/>
    <col min="7443" max="7680" width="9.140625" style="3"/>
    <col min="7681" max="7681" width="4.28515625" style="3" customWidth="1"/>
    <col min="7682" max="7682" width="42.5703125" style="3" customWidth="1"/>
    <col min="7683" max="7684" width="13.28515625" style="3" bestFit="1" customWidth="1"/>
    <col min="7685" max="7685" width="12.28515625" style="3" bestFit="1" customWidth="1"/>
    <col min="7686" max="7686" width="14.7109375" style="3" customWidth="1"/>
    <col min="7687" max="7687" width="12.7109375" style="3" bestFit="1" customWidth="1"/>
    <col min="7688" max="7688" width="13.7109375" style="3" customWidth="1"/>
    <col min="7689" max="7689" width="12.28515625" style="3" customWidth="1"/>
    <col min="7690" max="7690" width="21" style="3" customWidth="1"/>
    <col min="7691" max="7691" width="11.28515625" style="3" bestFit="1" customWidth="1"/>
    <col min="7692" max="7692" width="14" style="3" bestFit="1" customWidth="1"/>
    <col min="7693" max="7693" width="11.85546875" style="3" bestFit="1" customWidth="1"/>
    <col min="7694" max="7694" width="17.7109375" style="3" customWidth="1"/>
    <col min="7695" max="7695" width="3" style="3" customWidth="1"/>
    <col min="7696" max="7696" width="4.42578125" style="3" customWidth="1"/>
    <col min="7697" max="7698" width="3.85546875" style="3" bestFit="1" customWidth="1"/>
    <col min="7699" max="7936" width="9.140625" style="3"/>
    <col min="7937" max="7937" width="4.28515625" style="3" customWidth="1"/>
    <col min="7938" max="7938" width="42.5703125" style="3" customWidth="1"/>
    <col min="7939" max="7940" width="13.28515625" style="3" bestFit="1" customWidth="1"/>
    <col min="7941" max="7941" width="12.28515625" style="3" bestFit="1" customWidth="1"/>
    <col min="7942" max="7942" width="14.7109375" style="3" customWidth="1"/>
    <col min="7943" max="7943" width="12.7109375" style="3" bestFit="1" customWidth="1"/>
    <col min="7944" max="7944" width="13.7109375" style="3" customWidth="1"/>
    <col min="7945" max="7945" width="12.28515625" style="3" customWidth="1"/>
    <col min="7946" max="7946" width="21" style="3" customWidth="1"/>
    <col min="7947" max="7947" width="11.28515625" style="3" bestFit="1" customWidth="1"/>
    <col min="7948" max="7948" width="14" style="3" bestFit="1" customWidth="1"/>
    <col min="7949" max="7949" width="11.85546875" style="3" bestFit="1" customWidth="1"/>
    <col min="7950" max="7950" width="17.7109375" style="3" customWidth="1"/>
    <col min="7951" max="7951" width="3" style="3" customWidth="1"/>
    <col min="7952" max="7952" width="4.42578125" style="3" customWidth="1"/>
    <col min="7953" max="7954" width="3.85546875" style="3" bestFit="1" customWidth="1"/>
    <col min="7955" max="8192" width="9.140625" style="3"/>
    <col min="8193" max="8193" width="4.28515625" style="3" customWidth="1"/>
    <col min="8194" max="8194" width="42.5703125" style="3" customWidth="1"/>
    <col min="8195" max="8196" width="13.28515625" style="3" bestFit="1" customWidth="1"/>
    <col min="8197" max="8197" width="12.28515625" style="3" bestFit="1" customWidth="1"/>
    <col min="8198" max="8198" width="14.7109375" style="3" customWidth="1"/>
    <col min="8199" max="8199" width="12.7109375" style="3" bestFit="1" customWidth="1"/>
    <col min="8200" max="8200" width="13.7109375" style="3" customWidth="1"/>
    <col min="8201" max="8201" width="12.28515625" style="3" customWidth="1"/>
    <col min="8202" max="8202" width="21" style="3" customWidth="1"/>
    <col min="8203" max="8203" width="11.28515625" style="3" bestFit="1" customWidth="1"/>
    <col min="8204" max="8204" width="14" style="3" bestFit="1" customWidth="1"/>
    <col min="8205" max="8205" width="11.85546875" style="3" bestFit="1" customWidth="1"/>
    <col min="8206" max="8206" width="17.7109375" style="3" customWidth="1"/>
    <col min="8207" max="8207" width="3" style="3" customWidth="1"/>
    <col min="8208" max="8208" width="4.42578125" style="3" customWidth="1"/>
    <col min="8209" max="8210" width="3.85546875" style="3" bestFit="1" customWidth="1"/>
    <col min="8211" max="8448" width="9.140625" style="3"/>
    <col min="8449" max="8449" width="4.28515625" style="3" customWidth="1"/>
    <col min="8450" max="8450" width="42.5703125" style="3" customWidth="1"/>
    <col min="8451" max="8452" width="13.28515625" style="3" bestFit="1" customWidth="1"/>
    <col min="8453" max="8453" width="12.28515625" style="3" bestFit="1" customWidth="1"/>
    <col min="8454" max="8454" width="14.7109375" style="3" customWidth="1"/>
    <col min="8455" max="8455" width="12.7109375" style="3" bestFit="1" customWidth="1"/>
    <col min="8456" max="8456" width="13.7109375" style="3" customWidth="1"/>
    <col min="8457" max="8457" width="12.28515625" style="3" customWidth="1"/>
    <col min="8458" max="8458" width="21" style="3" customWidth="1"/>
    <col min="8459" max="8459" width="11.28515625" style="3" bestFit="1" customWidth="1"/>
    <col min="8460" max="8460" width="14" style="3" bestFit="1" customWidth="1"/>
    <col min="8461" max="8461" width="11.85546875" style="3" bestFit="1" customWidth="1"/>
    <col min="8462" max="8462" width="17.7109375" style="3" customWidth="1"/>
    <col min="8463" max="8463" width="3" style="3" customWidth="1"/>
    <col min="8464" max="8464" width="4.42578125" style="3" customWidth="1"/>
    <col min="8465" max="8466" width="3.85546875" style="3" bestFit="1" customWidth="1"/>
    <col min="8467" max="8704" width="9.140625" style="3"/>
    <col min="8705" max="8705" width="4.28515625" style="3" customWidth="1"/>
    <col min="8706" max="8706" width="42.5703125" style="3" customWidth="1"/>
    <col min="8707" max="8708" width="13.28515625" style="3" bestFit="1" customWidth="1"/>
    <col min="8709" max="8709" width="12.28515625" style="3" bestFit="1" customWidth="1"/>
    <col min="8710" max="8710" width="14.7109375" style="3" customWidth="1"/>
    <col min="8711" max="8711" width="12.7109375" style="3" bestFit="1" customWidth="1"/>
    <col min="8712" max="8712" width="13.7109375" style="3" customWidth="1"/>
    <col min="8713" max="8713" width="12.28515625" style="3" customWidth="1"/>
    <col min="8714" max="8714" width="21" style="3" customWidth="1"/>
    <col min="8715" max="8715" width="11.28515625" style="3" bestFit="1" customWidth="1"/>
    <col min="8716" max="8716" width="14" style="3" bestFit="1" customWidth="1"/>
    <col min="8717" max="8717" width="11.85546875" style="3" bestFit="1" customWidth="1"/>
    <col min="8718" max="8718" width="17.7109375" style="3" customWidth="1"/>
    <col min="8719" max="8719" width="3" style="3" customWidth="1"/>
    <col min="8720" max="8720" width="4.42578125" style="3" customWidth="1"/>
    <col min="8721" max="8722" width="3.85546875" style="3" bestFit="1" customWidth="1"/>
    <col min="8723" max="8960" width="9.140625" style="3"/>
    <col min="8961" max="8961" width="4.28515625" style="3" customWidth="1"/>
    <col min="8962" max="8962" width="42.5703125" style="3" customWidth="1"/>
    <col min="8963" max="8964" width="13.28515625" style="3" bestFit="1" customWidth="1"/>
    <col min="8965" max="8965" width="12.28515625" style="3" bestFit="1" customWidth="1"/>
    <col min="8966" max="8966" width="14.7109375" style="3" customWidth="1"/>
    <col min="8967" max="8967" width="12.7109375" style="3" bestFit="1" customWidth="1"/>
    <col min="8968" max="8968" width="13.7109375" style="3" customWidth="1"/>
    <col min="8969" max="8969" width="12.28515625" style="3" customWidth="1"/>
    <col min="8970" max="8970" width="21" style="3" customWidth="1"/>
    <col min="8971" max="8971" width="11.28515625" style="3" bestFit="1" customWidth="1"/>
    <col min="8972" max="8972" width="14" style="3" bestFit="1" customWidth="1"/>
    <col min="8973" max="8973" width="11.85546875" style="3" bestFit="1" customWidth="1"/>
    <col min="8974" max="8974" width="17.7109375" style="3" customWidth="1"/>
    <col min="8975" max="8975" width="3" style="3" customWidth="1"/>
    <col min="8976" max="8976" width="4.42578125" style="3" customWidth="1"/>
    <col min="8977" max="8978" width="3.85546875" style="3" bestFit="1" customWidth="1"/>
    <col min="8979" max="9216" width="9.140625" style="3"/>
    <col min="9217" max="9217" width="4.28515625" style="3" customWidth="1"/>
    <col min="9218" max="9218" width="42.5703125" style="3" customWidth="1"/>
    <col min="9219" max="9220" width="13.28515625" style="3" bestFit="1" customWidth="1"/>
    <col min="9221" max="9221" width="12.28515625" style="3" bestFit="1" customWidth="1"/>
    <col min="9222" max="9222" width="14.7109375" style="3" customWidth="1"/>
    <col min="9223" max="9223" width="12.7109375" style="3" bestFit="1" customWidth="1"/>
    <col min="9224" max="9224" width="13.7109375" style="3" customWidth="1"/>
    <col min="9225" max="9225" width="12.28515625" style="3" customWidth="1"/>
    <col min="9226" max="9226" width="21" style="3" customWidth="1"/>
    <col min="9227" max="9227" width="11.28515625" style="3" bestFit="1" customWidth="1"/>
    <col min="9228" max="9228" width="14" style="3" bestFit="1" customWidth="1"/>
    <col min="9229" max="9229" width="11.85546875" style="3" bestFit="1" customWidth="1"/>
    <col min="9230" max="9230" width="17.7109375" style="3" customWidth="1"/>
    <col min="9231" max="9231" width="3" style="3" customWidth="1"/>
    <col min="9232" max="9232" width="4.42578125" style="3" customWidth="1"/>
    <col min="9233" max="9234" width="3.85546875" style="3" bestFit="1" customWidth="1"/>
    <col min="9235" max="9472" width="9.140625" style="3"/>
    <col min="9473" max="9473" width="4.28515625" style="3" customWidth="1"/>
    <col min="9474" max="9474" width="42.5703125" style="3" customWidth="1"/>
    <col min="9475" max="9476" width="13.28515625" style="3" bestFit="1" customWidth="1"/>
    <col min="9477" max="9477" width="12.28515625" style="3" bestFit="1" customWidth="1"/>
    <col min="9478" max="9478" width="14.7109375" style="3" customWidth="1"/>
    <col min="9479" max="9479" width="12.7109375" style="3" bestFit="1" customWidth="1"/>
    <col min="9480" max="9480" width="13.7109375" style="3" customWidth="1"/>
    <col min="9481" max="9481" width="12.28515625" style="3" customWidth="1"/>
    <col min="9482" max="9482" width="21" style="3" customWidth="1"/>
    <col min="9483" max="9483" width="11.28515625" style="3" bestFit="1" customWidth="1"/>
    <col min="9484" max="9484" width="14" style="3" bestFit="1" customWidth="1"/>
    <col min="9485" max="9485" width="11.85546875" style="3" bestFit="1" customWidth="1"/>
    <col min="9486" max="9486" width="17.7109375" style="3" customWidth="1"/>
    <col min="9487" max="9487" width="3" style="3" customWidth="1"/>
    <col min="9488" max="9488" width="4.42578125" style="3" customWidth="1"/>
    <col min="9489" max="9490" width="3.85546875" style="3" bestFit="1" customWidth="1"/>
    <col min="9491" max="9728" width="9.140625" style="3"/>
    <col min="9729" max="9729" width="4.28515625" style="3" customWidth="1"/>
    <col min="9730" max="9730" width="42.5703125" style="3" customWidth="1"/>
    <col min="9731" max="9732" width="13.28515625" style="3" bestFit="1" customWidth="1"/>
    <col min="9733" max="9733" width="12.28515625" style="3" bestFit="1" customWidth="1"/>
    <col min="9734" max="9734" width="14.7109375" style="3" customWidth="1"/>
    <col min="9735" max="9735" width="12.7109375" style="3" bestFit="1" customWidth="1"/>
    <col min="9736" max="9736" width="13.7109375" style="3" customWidth="1"/>
    <col min="9737" max="9737" width="12.28515625" style="3" customWidth="1"/>
    <col min="9738" max="9738" width="21" style="3" customWidth="1"/>
    <col min="9739" max="9739" width="11.28515625" style="3" bestFit="1" customWidth="1"/>
    <col min="9740" max="9740" width="14" style="3" bestFit="1" customWidth="1"/>
    <col min="9741" max="9741" width="11.85546875" style="3" bestFit="1" customWidth="1"/>
    <col min="9742" max="9742" width="17.7109375" style="3" customWidth="1"/>
    <col min="9743" max="9743" width="3" style="3" customWidth="1"/>
    <col min="9744" max="9744" width="4.42578125" style="3" customWidth="1"/>
    <col min="9745" max="9746" width="3.85546875" style="3" bestFit="1" customWidth="1"/>
    <col min="9747" max="9984" width="9.140625" style="3"/>
    <col min="9985" max="9985" width="4.28515625" style="3" customWidth="1"/>
    <col min="9986" max="9986" width="42.5703125" style="3" customWidth="1"/>
    <col min="9987" max="9988" width="13.28515625" style="3" bestFit="1" customWidth="1"/>
    <col min="9989" max="9989" width="12.28515625" style="3" bestFit="1" customWidth="1"/>
    <col min="9990" max="9990" width="14.7109375" style="3" customWidth="1"/>
    <col min="9991" max="9991" width="12.7109375" style="3" bestFit="1" customWidth="1"/>
    <col min="9992" max="9992" width="13.7109375" style="3" customWidth="1"/>
    <col min="9993" max="9993" width="12.28515625" style="3" customWidth="1"/>
    <col min="9994" max="9994" width="21" style="3" customWidth="1"/>
    <col min="9995" max="9995" width="11.28515625" style="3" bestFit="1" customWidth="1"/>
    <col min="9996" max="9996" width="14" style="3" bestFit="1" customWidth="1"/>
    <col min="9997" max="9997" width="11.85546875" style="3" bestFit="1" customWidth="1"/>
    <col min="9998" max="9998" width="17.7109375" style="3" customWidth="1"/>
    <col min="9999" max="9999" width="3" style="3" customWidth="1"/>
    <col min="10000" max="10000" width="4.42578125" style="3" customWidth="1"/>
    <col min="10001" max="10002" width="3.85546875" style="3" bestFit="1" customWidth="1"/>
    <col min="10003" max="10240" width="9.140625" style="3"/>
    <col min="10241" max="10241" width="4.28515625" style="3" customWidth="1"/>
    <col min="10242" max="10242" width="42.5703125" style="3" customWidth="1"/>
    <col min="10243" max="10244" width="13.28515625" style="3" bestFit="1" customWidth="1"/>
    <col min="10245" max="10245" width="12.28515625" style="3" bestFit="1" customWidth="1"/>
    <col min="10246" max="10246" width="14.7109375" style="3" customWidth="1"/>
    <col min="10247" max="10247" width="12.7109375" style="3" bestFit="1" customWidth="1"/>
    <col min="10248" max="10248" width="13.7109375" style="3" customWidth="1"/>
    <col min="10249" max="10249" width="12.28515625" style="3" customWidth="1"/>
    <col min="10250" max="10250" width="21" style="3" customWidth="1"/>
    <col min="10251" max="10251" width="11.28515625" style="3" bestFit="1" customWidth="1"/>
    <col min="10252" max="10252" width="14" style="3" bestFit="1" customWidth="1"/>
    <col min="10253" max="10253" width="11.85546875" style="3" bestFit="1" customWidth="1"/>
    <col min="10254" max="10254" width="17.7109375" style="3" customWidth="1"/>
    <col min="10255" max="10255" width="3" style="3" customWidth="1"/>
    <col min="10256" max="10256" width="4.42578125" style="3" customWidth="1"/>
    <col min="10257" max="10258" width="3.85546875" style="3" bestFit="1" customWidth="1"/>
    <col min="10259" max="10496" width="9.140625" style="3"/>
    <col min="10497" max="10497" width="4.28515625" style="3" customWidth="1"/>
    <col min="10498" max="10498" width="42.5703125" style="3" customWidth="1"/>
    <col min="10499" max="10500" width="13.28515625" style="3" bestFit="1" customWidth="1"/>
    <col min="10501" max="10501" width="12.28515625" style="3" bestFit="1" customWidth="1"/>
    <col min="10502" max="10502" width="14.7109375" style="3" customWidth="1"/>
    <col min="10503" max="10503" width="12.7109375" style="3" bestFit="1" customWidth="1"/>
    <col min="10504" max="10504" width="13.7109375" style="3" customWidth="1"/>
    <col min="10505" max="10505" width="12.28515625" style="3" customWidth="1"/>
    <col min="10506" max="10506" width="21" style="3" customWidth="1"/>
    <col min="10507" max="10507" width="11.28515625" style="3" bestFit="1" customWidth="1"/>
    <col min="10508" max="10508" width="14" style="3" bestFit="1" customWidth="1"/>
    <col min="10509" max="10509" width="11.85546875" style="3" bestFit="1" customWidth="1"/>
    <col min="10510" max="10510" width="17.7109375" style="3" customWidth="1"/>
    <col min="10511" max="10511" width="3" style="3" customWidth="1"/>
    <col min="10512" max="10512" width="4.42578125" style="3" customWidth="1"/>
    <col min="10513" max="10514" width="3.85546875" style="3" bestFit="1" customWidth="1"/>
    <col min="10515" max="10752" width="9.140625" style="3"/>
    <col min="10753" max="10753" width="4.28515625" style="3" customWidth="1"/>
    <col min="10754" max="10754" width="42.5703125" style="3" customWidth="1"/>
    <col min="10755" max="10756" width="13.28515625" style="3" bestFit="1" customWidth="1"/>
    <col min="10757" max="10757" width="12.28515625" style="3" bestFit="1" customWidth="1"/>
    <col min="10758" max="10758" width="14.7109375" style="3" customWidth="1"/>
    <col min="10759" max="10759" width="12.7109375" style="3" bestFit="1" customWidth="1"/>
    <col min="10760" max="10760" width="13.7109375" style="3" customWidth="1"/>
    <col min="10761" max="10761" width="12.28515625" style="3" customWidth="1"/>
    <col min="10762" max="10762" width="21" style="3" customWidth="1"/>
    <col min="10763" max="10763" width="11.28515625" style="3" bestFit="1" customWidth="1"/>
    <col min="10764" max="10764" width="14" style="3" bestFit="1" customWidth="1"/>
    <col min="10765" max="10765" width="11.85546875" style="3" bestFit="1" customWidth="1"/>
    <col min="10766" max="10766" width="17.7109375" style="3" customWidth="1"/>
    <col min="10767" max="10767" width="3" style="3" customWidth="1"/>
    <col min="10768" max="10768" width="4.42578125" style="3" customWidth="1"/>
    <col min="10769" max="10770" width="3.85546875" style="3" bestFit="1" customWidth="1"/>
    <col min="10771" max="11008" width="9.140625" style="3"/>
    <col min="11009" max="11009" width="4.28515625" style="3" customWidth="1"/>
    <col min="11010" max="11010" width="42.5703125" style="3" customWidth="1"/>
    <col min="11011" max="11012" width="13.28515625" style="3" bestFit="1" customWidth="1"/>
    <col min="11013" max="11013" width="12.28515625" style="3" bestFit="1" customWidth="1"/>
    <col min="11014" max="11014" width="14.7109375" style="3" customWidth="1"/>
    <col min="11015" max="11015" width="12.7109375" style="3" bestFit="1" customWidth="1"/>
    <col min="11016" max="11016" width="13.7109375" style="3" customWidth="1"/>
    <col min="11017" max="11017" width="12.28515625" style="3" customWidth="1"/>
    <col min="11018" max="11018" width="21" style="3" customWidth="1"/>
    <col min="11019" max="11019" width="11.28515625" style="3" bestFit="1" customWidth="1"/>
    <col min="11020" max="11020" width="14" style="3" bestFit="1" customWidth="1"/>
    <col min="11021" max="11021" width="11.85546875" style="3" bestFit="1" customWidth="1"/>
    <col min="11022" max="11022" width="17.7109375" style="3" customWidth="1"/>
    <col min="11023" max="11023" width="3" style="3" customWidth="1"/>
    <col min="11024" max="11024" width="4.42578125" style="3" customWidth="1"/>
    <col min="11025" max="11026" width="3.85546875" style="3" bestFit="1" customWidth="1"/>
    <col min="11027" max="11264" width="9.140625" style="3"/>
    <col min="11265" max="11265" width="4.28515625" style="3" customWidth="1"/>
    <col min="11266" max="11266" width="42.5703125" style="3" customWidth="1"/>
    <col min="11267" max="11268" width="13.28515625" style="3" bestFit="1" customWidth="1"/>
    <col min="11269" max="11269" width="12.28515625" style="3" bestFit="1" customWidth="1"/>
    <col min="11270" max="11270" width="14.7109375" style="3" customWidth="1"/>
    <col min="11271" max="11271" width="12.7109375" style="3" bestFit="1" customWidth="1"/>
    <col min="11272" max="11272" width="13.7109375" style="3" customWidth="1"/>
    <col min="11273" max="11273" width="12.28515625" style="3" customWidth="1"/>
    <col min="11274" max="11274" width="21" style="3" customWidth="1"/>
    <col min="11275" max="11275" width="11.28515625" style="3" bestFit="1" customWidth="1"/>
    <col min="11276" max="11276" width="14" style="3" bestFit="1" customWidth="1"/>
    <col min="11277" max="11277" width="11.85546875" style="3" bestFit="1" customWidth="1"/>
    <col min="11278" max="11278" width="17.7109375" style="3" customWidth="1"/>
    <col min="11279" max="11279" width="3" style="3" customWidth="1"/>
    <col min="11280" max="11280" width="4.42578125" style="3" customWidth="1"/>
    <col min="11281" max="11282" width="3.85546875" style="3" bestFit="1" customWidth="1"/>
    <col min="11283" max="11520" width="9.140625" style="3"/>
    <col min="11521" max="11521" width="4.28515625" style="3" customWidth="1"/>
    <col min="11522" max="11522" width="42.5703125" style="3" customWidth="1"/>
    <col min="11523" max="11524" width="13.28515625" style="3" bestFit="1" customWidth="1"/>
    <col min="11525" max="11525" width="12.28515625" style="3" bestFit="1" customWidth="1"/>
    <col min="11526" max="11526" width="14.7109375" style="3" customWidth="1"/>
    <col min="11527" max="11527" width="12.7109375" style="3" bestFit="1" customWidth="1"/>
    <col min="11528" max="11528" width="13.7109375" style="3" customWidth="1"/>
    <col min="11529" max="11529" width="12.28515625" style="3" customWidth="1"/>
    <col min="11530" max="11530" width="21" style="3" customWidth="1"/>
    <col min="11531" max="11531" width="11.28515625" style="3" bestFit="1" customWidth="1"/>
    <col min="11532" max="11532" width="14" style="3" bestFit="1" customWidth="1"/>
    <col min="11533" max="11533" width="11.85546875" style="3" bestFit="1" customWidth="1"/>
    <col min="11534" max="11534" width="17.7109375" style="3" customWidth="1"/>
    <col min="11535" max="11535" width="3" style="3" customWidth="1"/>
    <col min="11536" max="11536" width="4.42578125" style="3" customWidth="1"/>
    <col min="11537" max="11538" width="3.85546875" style="3" bestFit="1" customWidth="1"/>
    <col min="11539" max="11776" width="9.140625" style="3"/>
    <col min="11777" max="11777" width="4.28515625" style="3" customWidth="1"/>
    <col min="11778" max="11778" width="42.5703125" style="3" customWidth="1"/>
    <col min="11779" max="11780" width="13.28515625" style="3" bestFit="1" customWidth="1"/>
    <col min="11781" max="11781" width="12.28515625" style="3" bestFit="1" customWidth="1"/>
    <col min="11782" max="11782" width="14.7109375" style="3" customWidth="1"/>
    <col min="11783" max="11783" width="12.7109375" style="3" bestFit="1" customWidth="1"/>
    <col min="11784" max="11784" width="13.7109375" style="3" customWidth="1"/>
    <col min="11785" max="11785" width="12.28515625" style="3" customWidth="1"/>
    <col min="11786" max="11786" width="21" style="3" customWidth="1"/>
    <col min="11787" max="11787" width="11.28515625" style="3" bestFit="1" customWidth="1"/>
    <col min="11788" max="11788" width="14" style="3" bestFit="1" customWidth="1"/>
    <col min="11789" max="11789" width="11.85546875" style="3" bestFit="1" customWidth="1"/>
    <col min="11790" max="11790" width="17.7109375" style="3" customWidth="1"/>
    <col min="11791" max="11791" width="3" style="3" customWidth="1"/>
    <col min="11792" max="11792" width="4.42578125" style="3" customWidth="1"/>
    <col min="11793" max="11794" width="3.85546875" style="3" bestFit="1" customWidth="1"/>
    <col min="11795" max="12032" width="9.140625" style="3"/>
    <col min="12033" max="12033" width="4.28515625" style="3" customWidth="1"/>
    <col min="12034" max="12034" width="42.5703125" style="3" customWidth="1"/>
    <col min="12035" max="12036" width="13.28515625" style="3" bestFit="1" customWidth="1"/>
    <col min="12037" max="12037" width="12.28515625" style="3" bestFit="1" customWidth="1"/>
    <col min="12038" max="12038" width="14.7109375" style="3" customWidth="1"/>
    <col min="12039" max="12039" width="12.7109375" style="3" bestFit="1" customWidth="1"/>
    <col min="12040" max="12040" width="13.7109375" style="3" customWidth="1"/>
    <col min="12041" max="12041" width="12.28515625" style="3" customWidth="1"/>
    <col min="12042" max="12042" width="21" style="3" customWidth="1"/>
    <col min="12043" max="12043" width="11.28515625" style="3" bestFit="1" customWidth="1"/>
    <col min="12044" max="12044" width="14" style="3" bestFit="1" customWidth="1"/>
    <col min="12045" max="12045" width="11.85546875" style="3" bestFit="1" customWidth="1"/>
    <col min="12046" max="12046" width="17.7109375" style="3" customWidth="1"/>
    <col min="12047" max="12047" width="3" style="3" customWidth="1"/>
    <col min="12048" max="12048" width="4.42578125" style="3" customWidth="1"/>
    <col min="12049" max="12050" width="3.85546875" style="3" bestFit="1" customWidth="1"/>
    <col min="12051" max="12288" width="9.140625" style="3"/>
    <col min="12289" max="12289" width="4.28515625" style="3" customWidth="1"/>
    <col min="12290" max="12290" width="42.5703125" style="3" customWidth="1"/>
    <col min="12291" max="12292" width="13.28515625" style="3" bestFit="1" customWidth="1"/>
    <col min="12293" max="12293" width="12.28515625" style="3" bestFit="1" customWidth="1"/>
    <col min="12294" max="12294" width="14.7109375" style="3" customWidth="1"/>
    <col min="12295" max="12295" width="12.7109375" style="3" bestFit="1" customWidth="1"/>
    <col min="12296" max="12296" width="13.7109375" style="3" customWidth="1"/>
    <col min="12297" max="12297" width="12.28515625" style="3" customWidth="1"/>
    <col min="12298" max="12298" width="21" style="3" customWidth="1"/>
    <col min="12299" max="12299" width="11.28515625" style="3" bestFit="1" customWidth="1"/>
    <col min="12300" max="12300" width="14" style="3" bestFit="1" customWidth="1"/>
    <col min="12301" max="12301" width="11.85546875" style="3" bestFit="1" customWidth="1"/>
    <col min="12302" max="12302" width="17.7109375" style="3" customWidth="1"/>
    <col min="12303" max="12303" width="3" style="3" customWidth="1"/>
    <col min="12304" max="12304" width="4.42578125" style="3" customWidth="1"/>
    <col min="12305" max="12306" width="3.85546875" style="3" bestFit="1" customWidth="1"/>
    <col min="12307" max="12544" width="9.140625" style="3"/>
    <col min="12545" max="12545" width="4.28515625" style="3" customWidth="1"/>
    <col min="12546" max="12546" width="42.5703125" style="3" customWidth="1"/>
    <col min="12547" max="12548" width="13.28515625" style="3" bestFit="1" customWidth="1"/>
    <col min="12549" max="12549" width="12.28515625" style="3" bestFit="1" customWidth="1"/>
    <col min="12550" max="12550" width="14.7109375" style="3" customWidth="1"/>
    <col min="12551" max="12551" width="12.7109375" style="3" bestFit="1" customWidth="1"/>
    <col min="12552" max="12552" width="13.7109375" style="3" customWidth="1"/>
    <col min="12553" max="12553" width="12.28515625" style="3" customWidth="1"/>
    <col min="12554" max="12554" width="21" style="3" customWidth="1"/>
    <col min="12555" max="12555" width="11.28515625" style="3" bestFit="1" customWidth="1"/>
    <col min="12556" max="12556" width="14" style="3" bestFit="1" customWidth="1"/>
    <col min="12557" max="12557" width="11.85546875" style="3" bestFit="1" customWidth="1"/>
    <col min="12558" max="12558" width="17.7109375" style="3" customWidth="1"/>
    <col min="12559" max="12559" width="3" style="3" customWidth="1"/>
    <col min="12560" max="12560" width="4.42578125" style="3" customWidth="1"/>
    <col min="12561" max="12562" width="3.85546875" style="3" bestFit="1" customWidth="1"/>
    <col min="12563" max="12800" width="9.140625" style="3"/>
    <col min="12801" max="12801" width="4.28515625" style="3" customWidth="1"/>
    <col min="12802" max="12802" width="42.5703125" style="3" customWidth="1"/>
    <col min="12803" max="12804" width="13.28515625" style="3" bestFit="1" customWidth="1"/>
    <col min="12805" max="12805" width="12.28515625" style="3" bestFit="1" customWidth="1"/>
    <col min="12806" max="12806" width="14.7109375" style="3" customWidth="1"/>
    <col min="12807" max="12807" width="12.7109375" style="3" bestFit="1" customWidth="1"/>
    <col min="12808" max="12808" width="13.7109375" style="3" customWidth="1"/>
    <col min="12809" max="12809" width="12.28515625" style="3" customWidth="1"/>
    <col min="12810" max="12810" width="21" style="3" customWidth="1"/>
    <col min="12811" max="12811" width="11.28515625" style="3" bestFit="1" customWidth="1"/>
    <col min="12812" max="12812" width="14" style="3" bestFit="1" customWidth="1"/>
    <col min="12813" max="12813" width="11.85546875" style="3" bestFit="1" customWidth="1"/>
    <col min="12814" max="12814" width="17.7109375" style="3" customWidth="1"/>
    <col min="12815" max="12815" width="3" style="3" customWidth="1"/>
    <col min="12816" max="12816" width="4.42578125" style="3" customWidth="1"/>
    <col min="12817" max="12818" width="3.85546875" style="3" bestFit="1" customWidth="1"/>
    <col min="12819" max="13056" width="9.140625" style="3"/>
    <col min="13057" max="13057" width="4.28515625" style="3" customWidth="1"/>
    <col min="13058" max="13058" width="42.5703125" style="3" customWidth="1"/>
    <col min="13059" max="13060" width="13.28515625" style="3" bestFit="1" customWidth="1"/>
    <col min="13061" max="13061" width="12.28515625" style="3" bestFit="1" customWidth="1"/>
    <col min="13062" max="13062" width="14.7109375" style="3" customWidth="1"/>
    <col min="13063" max="13063" width="12.7109375" style="3" bestFit="1" customWidth="1"/>
    <col min="13064" max="13064" width="13.7109375" style="3" customWidth="1"/>
    <col min="13065" max="13065" width="12.28515625" style="3" customWidth="1"/>
    <col min="13066" max="13066" width="21" style="3" customWidth="1"/>
    <col min="13067" max="13067" width="11.28515625" style="3" bestFit="1" customWidth="1"/>
    <col min="13068" max="13068" width="14" style="3" bestFit="1" customWidth="1"/>
    <col min="13069" max="13069" width="11.85546875" style="3" bestFit="1" customWidth="1"/>
    <col min="13070" max="13070" width="17.7109375" style="3" customWidth="1"/>
    <col min="13071" max="13071" width="3" style="3" customWidth="1"/>
    <col min="13072" max="13072" width="4.42578125" style="3" customWidth="1"/>
    <col min="13073" max="13074" width="3.85546875" style="3" bestFit="1" customWidth="1"/>
    <col min="13075" max="13312" width="9.140625" style="3"/>
    <col min="13313" max="13313" width="4.28515625" style="3" customWidth="1"/>
    <col min="13314" max="13314" width="42.5703125" style="3" customWidth="1"/>
    <col min="13315" max="13316" width="13.28515625" style="3" bestFit="1" customWidth="1"/>
    <col min="13317" max="13317" width="12.28515625" style="3" bestFit="1" customWidth="1"/>
    <col min="13318" max="13318" width="14.7109375" style="3" customWidth="1"/>
    <col min="13319" max="13319" width="12.7109375" style="3" bestFit="1" customWidth="1"/>
    <col min="13320" max="13320" width="13.7109375" style="3" customWidth="1"/>
    <col min="13321" max="13321" width="12.28515625" style="3" customWidth="1"/>
    <col min="13322" max="13322" width="21" style="3" customWidth="1"/>
    <col min="13323" max="13323" width="11.28515625" style="3" bestFit="1" customWidth="1"/>
    <col min="13324" max="13324" width="14" style="3" bestFit="1" customWidth="1"/>
    <col min="13325" max="13325" width="11.85546875" style="3" bestFit="1" customWidth="1"/>
    <col min="13326" max="13326" width="17.7109375" style="3" customWidth="1"/>
    <col min="13327" max="13327" width="3" style="3" customWidth="1"/>
    <col min="13328" max="13328" width="4.42578125" style="3" customWidth="1"/>
    <col min="13329" max="13330" width="3.85546875" style="3" bestFit="1" customWidth="1"/>
    <col min="13331" max="13568" width="9.140625" style="3"/>
    <col min="13569" max="13569" width="4.28515625" style="3" customWidth="1"/>
    <col min="13570" max="13570" width="42.5703125" style="3" customWidth="1"/>
    <col min="13571" max="13572" width="13.28515625" style="3" bestFit="1" customWidth="1"/>
    <col min="13573" max="13573" width="12.28515625" style="3" bestFit="1" customWidth="1"/>
    <col min="13574" max="13574" width="14.7109375" style="3" customWidth="1"/>
    <col min="13575" max="13575" width="12.7109375" style="3" bestFit="1" customWidth="1"/>
    <col min="13576" max="13576" width="13.7109375" style="3" customWidth="1"/>
    <col min="13577" max="13577" width="12.28515625" style="3" customWidth="1"/>
    <col min="13578" max="13578" width="21" style="3" customWidth="1"/>
    <col min="13579" max="13579" width="11.28515625" style="3" bestFit="1" customWidth="1"/>
    <col min="13580" max="13580" width="14" style="3" bestFit="1" customWidth="1"/>
    <col min="13581" max="13581" width="11.85546875" style="3" bestFit="1" customWidth="1"/>
    <col min="13582" max="13582" width="17.7109375" style="3" customWidth="1"/>
    <col min="13583" max="13583" width="3" style="3" customWidth="1"/>
    <col min="13584" max="13584" width="4.42578125" style="3" customWidth="1"/>
    <col min="13585" max="13586" width="3.85546875" style="3" bestFit="1" customWidth="1"/>
    <col min="13587" max="13824" width="9.140625" style="3"/>
    <col min="13825" max="13825" width="4.28515625" style="3" customWidth="1"/>
    <col min="13826" max="13826" width="42.5703125" style="3" customWidth="1"/>
    <col min="13827" max="13828" width="13.28515625" style="3" bestFit="1" customWidth="1"/>
    <col min="13829" max="13829" width="12.28515625" style="3" bestFit="1" customWidth="1"/>
    <col min="13830" max="13830" width="14.7109375" style="3" customWidth="1"/>
    <col min="13831" max="13831" width="12.7109375" style="3" bestFit="1" customWidth="1"/>
    <col min="13832" max="13832" width="13.7109375" style="3" customWidth="1"/>
    <col min="13833" max="13833" width="12.28515625" style="3" customWidth="1"/>
    <col min="13834" max="13834" width="21" style="3" customWidth="1"/>
    <col min="13835" max="13835" width="11.28515625" style="3" bestFit="1" customWidth="1"/>
    <col min="13836" max="13836" width="14" style="3" bestFit="1" customWidth="1"/>
    <col min="13837" max="13837" width="11.85546875" style="3" bestFit="1" customWidth="1"/>
    <col min="13838" max="13838" width="17.7109375" style="3" customWidth="1"/>
    <col min="13839" max="13839" width="3" style="3" customWidth="1"/>
    <col min="13840" max="13840" width="4.42578125" style="3" customWidth="1"/>
    <col min="13841" max="13842" width="3.85546875" style="3" bestFit="1" customWidth="1"/>
    <col min="13843" max="14080" width="9.140625" style="3"/>
    <col min="14081" max="14081" width="4.28515625" style="3" customWidth="1"/>
    <col min="14082" max="14082" width="42.5703125" style="3" customWidth="1"/>
    <col min="14083" max="14084" width="13.28515625" style="3" bestFit="1" customWidth="1"/>
    <col min="14085" max="14085" width="12.28515625" style="3" bestFit="1" customWidth="1"/>
    <col min="14086" max="14086" width="14.7109375" style="3" customWidth="1"/>
    <col min="14087" max="14087" width="12.7109375" style="3" bestFit="1" customWidth="1"/>
    <col min="14088" max="14088" width="13.7109375" style="3" customWidth="1"/>
    <col min="14089" max="14089" width="12.28515625" style="3" customWidth="1"/>
    <col min="14090" max="14090" width="21" style="3" customWidth="1"/>
    <col min="14091" max="14091" width="11.28515625" style="3" bestFit="1" customWidth="1"/>
    <col min="14092" max="14092" width="14" style="3" bestFit="1" customWidth="1"/>
    <col min="14093" max="14093" width="11.85546875" style="3" bestFit="1" customWidth="1"/>
    <col min="14094" max="14094" width="17.7109375" style="3" customWidth="1"/>
    <col min="14095" max="14095" width="3" style="3" customWidth="1"/>
    <col min="14096" max="14096" width="4.42578125" style="3" customWidth="1"/>
    <col min="14097" max="14098" width="3.85546875" style="3" bestFit="1" customWidth="1"/>
    <col min="14099" max="14336" width="9.140625" style="3"/>
    <col min="14337" max="14337" width="4.28515625" style="3" customWidth="1"/>
    <col min="14338" max="14338" width="42.5703125" style="3" customWidth="1"/>
    <col min="14339" max="14340" width="13.28515625" style="3" bestFit="1" customWidth="1"/>
    <col min="14341" max="14341" width="12.28515625" style="3" bestFit="1" customWidth="1"/>
    <col min="14342" max="14342" width="14.7109375" style="3" customWidth="1"/>
    <col min="14343" max="14343" width="12.7109375" style="3" bestFit="1" customWidth="1"/>
    <col min="14344" max="14344" width="13.7109375" style="3" customWidth="1"/>
    <col min="14345" max="14345" width="12.28515625" style="3" customWidth="1"/>
    <col min="14346" max="14346" width="21" style="3" customWidth="1"/>
    <col min="14347" max="14347" width="11.28515625" style="3" bestFit="1" customWidth="1"/>
    <col min="14348" max="14348" width="14" style="3" bestFit="1" customWidth="1"/>
    <col min="14349" max="14349" width="11.85546875" style="3" bestFit="1" customWidth="1"/>
    <col min="14350" max="14350" width="17.7109375" style="3" customWidth="1"/>
    <col min="14351" max="14351" width="3" style="3" customWidth="1"/>
    <col min="14352" max="14352" width="4.42578125" style="3" customWidth="1"/>
    <col min="14353" max="14354" width="3.85546875" style="3" bestFit="1" customWidth="1"/>
    <col min="14355" max="14592" width="9.140625" style="3"/>
    <col min="14593" max="14593" width="4.28515625" style="3" customWidth="1"/>
    <col min="14594" max="14594" width="42.5703125" style="3" customWidth="1"/>
    <col min="14595" max="14596" width="13.28515625" style="3" bestFit="1" customWidth="1"/>
    <col min="14597" max="14597" width="12.28515625" style="3" bestFit="1" customWidth="1"/>
    <col min="14598" max="14598" width="14.7109375" style="3" customWidth="1"/>
    <col min="14599" max="14599" width="12.7109375" style="3" bestFit="1" customWidth="1"/>
    <col min="14600" max="14600" width="13.7109375" style="3" customWidth="1"/>
    <col min="14601" max="14601" width="12.28515625" style="3" customWidth="1"/>
    <col min="14602" max="14602" width="21" style="3" customWidth="1"/>
    <col min="14603" max="14603" width="11.28515625" style="3" bestFit="1" customWidth="1"/>
    <col min="14604" max="14604" width="14" style="3" bestFit="1" customWidth="1"/>
    <col min="14605" max="14605" width="11.85546875" style="3" bestFit="1" customWidth="1"/>
    <col min="14606" max="14606" width="17.7109375" style="3" customWidth="1"/>
    <col min="14607" max="14607" width="3" style="3" customWidth="1"/>
    <col min="14608" max="14608" width="4.42578125" style="3" customWidth="1"/>
    <col min="14609" max="14610" width="3.85546875" style="3" bestFit="1" customWidth="1"/>
    <col min="14611" max="14848" width="9.140625" style="3"/>
    <col min="14849" max="14849" width="4.28515625" style="3" customWidth="1"/>
    <col min="14850" max="14850" width="42.5703125" style="3" customWidth="1"/>
    <col min="14851" max="14852" width="13.28515625" style="3" bestFit="1" customWidth="1"/>
    <col min="14853" max="14853" width="12.28515625" style="3" bestFit="1" customWidth="1"/>
    <col min="14854" max="14854" width="14.7109375" style="3" customWidth="1"/>
    <col min="14855" max="14855" width="12.7109375" style="3" bestFit="1" customWidth="1"/>
    <col min="14856" max="14856" width="13.7109375" style="3" customWidth="1"/>
    <col min="14857" max="14857" width="12.28515625" style="3" customWidth="1"/>
    <col min="14858" max="14858" width="21" style="3" customWidth="1"/>
    <col min="14859" max="14859" width="11.28515625" style="3" bestFit="1" customWidth="1"/>
    <col min="14860" max="14860" width="14" style="3" bestFit="1" customWidth="1"/>
    <col min="14861" max="14861" width="11.85546875" style="3" bestFit="1" customWidth="1"/>
    <col min="14862" max="14862" width="17.7109375" style="3" customWidth="1"/>
    <col min="14863" max="14863" width="3" style="3" customWidth="1"/>
    <col min="14864" max="14864" width="4.42578125" style="3" customWidth="1"/>
    <col min="14865" max="14866" width="3.85546875" style="3" bestFit="1" customWidth="1"/>
    <col min="14867" max="15104" width="9.140625" style="3"/>
    <col min="15105" max="15105" width="4.28515625" style="3" customWidth="1"/>
    <col min="15106" max="15106" width="42.5703125" style="3" customWidth="1"/>
    <col min="15107" max="15108" width="13.28515625" style="3" bestFit="1" customWidth="1"/>
    <col min="15109" max="15109" width="12.28515625" style="3" bestFit="1" customWidth="1"/>
    <col min="15110" max="15110" width="14.7109375" style="3" customWidth="1"/>
    <col min="15111" max="15111" width="12.7109375" style="3" bestFit="1" customWidth="1"/>
    <col min="15112" max="15112" width="13.7109375" style="3" customWidth="1"/>
    <col min="15113" max="15113" width="12.28515625" style="3" customWidth="1"/>
    <col min="15114" max="15114" width="21" style="3" customWidth="1"/>
    <col min="15115" max="15115" width="11.28515625" style="3" bestFit="1" customWidth="1"/>
    <col min="15116" max="15116" width="14" style="3" bestFit="1" customWidth="1"/>
    <col min="15117" max="15117" width="11.85546875" style="3" bestFit="1" customWidth="1"/>
    <col min="15118" max="15118" width="17.7109375" style="3" customWidth="1"/>
    <col min="15119" max="15119" width="3" style="3" customWidth="1"/>
    <col min="15120" max="15120" width="4.42578125" style="3" customWidth="1"/>
    <col min="15121" max="15122" width="3.85546875" style="3" bestFit="1" customWidth="1"/>
    <col min="15123" max="15360" width="9.140625" style="3"/>
    <col min="15361" max="15361" width="4.28515625" style="3" customWidth="1"/>
    <col min="15362" max="15362" width="42.5703125" style="3" customWidth="1"/>
    <col min="15363" max="15364" width="13.28515625" style="3" bestFit="1" customWidth="1"/>
    <col min="15365" max="15365" width="12.28515625" style="3" bestFit="1" customWidth="1"/>
    <col min="15366" max="15366" width="14.7109375" style="3" customWidth="1"/>
    <col min="15367" max="15367" width="12.7109375" style="3" bestFit="1" customWidth="1"/>
    <col min="15368" max="15368" width="13.7109375" style="3" customWidth="1"/>
    <col min="15369" max="15369" width="12.28515625" style="3" customWidth="1"/>
    <col min="15370" max="15370" width="21" style="3" customWidth="1"/>
    <col min="15371" max="15371" width="11.28515625" style="3" bestFit="1" customWidth="1"/>
    <col min="15372" max="15372" width="14" style="3" bestFit="1" customWidth="1"/>
    <col min="15373" max="15373" width="11.85546875" style="3" bestFit="1" customWidth="1"/>
    <col min="15374" max="15374" width="17.7109375" style="3" customWidth="1"/>
    <col min="15375" max="15375" width="3" style="3" customWidth="1"/>
    <col min="15376" max="15376" width="4.42578125" style="3" customWidth="1"/>
    <col min="15377" max="15378" width="3.85546875" style="3" bestFit="1" customWidth="1"/>
    <col min="15379" max="15616" width="9.140625" style="3"/>
    <col min="15617" max="15617" width="4.28515625" style="3" customWidth="1"/>
    <col min="15618" max="15618" width="42.5703125" style="3" customWidth="1"/>
    <col min="15619" max="15620" width="13.28515625" style="3" bestFit="1" customWidth="1"/>
    <col min="15621" max="15621" width="12.28515625" style="3" bestFit="1" customWidth="1"/>
    <col min="15622" max="15622" width="14.7109375" style="3" customWidth="1"/>
    <col min="15623" max="15623" width="12.7109375" style="3" bestFit="1" customWidth="1"/>
    <col min="15624" max="15624" width="13.7109375" style="3" customWidth="1"/>
    <col min="15625" max="15625" width="12.28515625" style="3" customWidth="1"/>
    <col min="15626" max="15626" width="21" style="3" customWidth="1"/>
    <col min="15627" max="15627" width="11.28515625" style="3" bestFit="1" customWidth="1"/>
    <col min="15628" max="15628" width="14" style="3" bestFit="1" customWidth="1"/>
    <col min="15629" max="15629" width="11.85546875" style="3" bestFit="1" customWidth="1"/>
    <col min="15630" max="15630" width="17.7109375" style="3" customWidth="1"/>
    <col min="15631" max="15631" width="3" style="3" customWidth="1"/>
    <col min="15632" max="15632" width="4.42578125" style="3" customWidth="1"/>
    <col min="15633" max="15634" width="3.85546875" style="3" bestFit="1" customWidth="1"/>
    <col min="15635" max="15872" width="9.140625" style="3"/>
    <col min="15873" max="15873" width="4.28515625" style="3" customWidth="1"/>
    <col min="15874" max="15874" width="42.5703125" style="3" customWidth="1"/>
    <col min="15875" max="15876" width="13.28515625" style="3" bestFit="1" customWidth="1"/>
    <col min="15877" max="15877" width="12.28515625" style="3" bestFit="1" customWidth="1"/>
    <col min="15878" max="15878" width="14.7109375" style="3" customWidth="1"/>
    <col min="15879" max="15879" width="12.7109375" style="3" bestFit="1" customWidth="1"/>
    <col min="15880" max="15880" width="13.7109375" style="3" customWidth="1"/>
    <col min="15881" max="15881" width="12.28515625" style="3" customWidth="1"/>
    <col min="15882" max="15882" width="21" style="3" customWidth="1"/>
    <col min="15883" max="15883" width="11.28515625" style="3" bestFit="1" customWidth="1"/>
    <col min="15884" max="15884" width="14" style="3" bestFit="1" customWidth="1"/>
    <col min="15885" max="15885" width="11.85546875" style="3" bestFit="1" customWidth="1"/>
    <col min="15886" max="15886" width="17.7109375" style="3" customWidth="1"/>
    <col min="15887" max="15887" width="3" style="3" customWidth="1"/>
    <col min="15888" max="15888" width="4.42578125" style="3" customWidth="1"/>
    <col min="15889" max="15890" width="3.85546875" style="3" bestFit="1" customWidth="1"/>
    <col min="15891" max="16128" width="9.140625" style="3"/>
    <col min="16129" max="16129" width="4.28515625" style="3" customWidth="1"/>
    <col min="16130" max="16130" width="42.5703125" style="3" customWidth="1"/>
    <col min="16131" max="16132" width="13.28515625" style="3" bestFit="1" customWidth="1"/>
    <col min="16133" max="16133" width="12.28515625" style="3" bestFit="1" customWidth="1"/>
    <col min="16134" max="16134" width="14.7109375" style="3" customWidth="1"/>
    <col min="16135" max="16135" width="12.7109375" style="3" bestFit="1" customWidth="1"/>
    <col min="16136" max="16136" width="13.7109375" style="3" customWidth="1"/>
    <col min="16137" max="16137" width="12.28515625" style="3" customWidth="1"/>
    <col min="16138" max="16138" width="21" style="3" customWidth="1"/>
    <col min="16139" max="16139" width="11.28515625" style="3" bestFit="1" customWidth="1"/>
    <col min="16140" max="16140" width="14" style="3" bestFit="1" customWidth="1"/>
    <col min="16141" max="16141" width="11.85546875" style="3" bestFit="1" customWidth="1"/>
    <col min="16142" max="16142" width="17.7109375" style="3" customWidth="1"/>
    <col min="16143" max="16143" width="3" style="3" customWidth="1"/>
    <col min="16144" max="16144" width="4.42578125" style="3" customWidth="1"/>
    <col min="16145" max="16146" width="3.85546875" style="3" bestFit="1" customWidth="1"/>
    <col min="16147" max="16384" width="9.140625" style="3"/>
  </cols>
  <sheetData>
    <row r="1" spans="1:16" ht="15.75" x14ac:dyDescent="0.25">
      <c r="B1" s="2" t="s">
        <v>0</v>
      </c>
    </row>
    <row r="2" spans="1:16" ht="15.75" x14ac:dyDescent="0.25">
      <c r="B2" s="2"/>
    </row>
    <row r="3" spans="1:16" ht="15.75" x14ac:dyDescent="0.25"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</row>
    <row r="4" spans="1:16" ht="12.75" customHeight="1" x14ac:dyDescent="0.25">
      <c r="A4" s="4"/>
      <c r="B4" s="2"/>
      <c r="C4" s="78" t="s">
        <v>10</v>
      </c>
      <c r="D4" s="79"/>
      <c r="E4" s="79"/>
      <c r="F4" s="80"/>
      <c r="G4" s="78" t="s">
        <v>11</v>
      </c>
      <c r="H4" s="79"/>
      <c r="I4" s="79"/>
      <c r="J4" s="80"/>
    </row>
    <row r="5" spans="1:16" ht="15.75" thickBot="1" x14ac:dyDescent="0.3">
      <c r="A5" s="5" t="s">
        <v>12</v>
      </c>
      <c r="C5" s="6" t="s">
        <v>13</v>
      </c>
      <c r="D5" s="7" t="s">
        <v>14</v>
      </c>
      <c r="E5" s="7" t="s">
        <v>15</v>
      </c>
      <c r="F5" s="7" t="s">
        <v>16</v>
      </c>
      <c r="G5" s="7" t="s">
        <v>13</v>
      </c>
      <c r="H5" s="7" t="s">
        <v>14</v>
      </c>
      <c r="I5" s="7" t="s">
        <v>15</v>
      </c>
      <c r="J5" s="7" t="s">
        <v>16</v>
      </c>
      <c r="O5" s="8"/>
      <c r="P5" s="9"/>
    </row>
    <row r="6" spans="1:16" x14ac:dyDescent="0.25">
      <c r="A6" s="10"/>
      <c r="B6" s="11" t="s">
        <v>17</v>
      </c>
      <c r="C6" s="12"/>
    </row>
    <row r="7" spans="1:16" x14ac:dyDescent="0.25">
      <c r="A7" s="1">
        <v>1</v>
      </c>
      <c r="B7" s="13" t="s">
        <v>18</v>
      </c>
      <c r="C7" s="14">
        <v>909</v>
      </c>
      <c r="D7" s="15">
        <v>918</v>
      </c>
      <c r="E7" s="16">
        <v>-9</v>
      </c>
      <c r="F7" s="17"/>
      <c r="G7" s="14">
        <v>909</v>
      </c>
      <c r="H7" s="18">
        <v>938</v>
      </c>
      <c r="I7" s="19">
        <v>-29</v>
      </c>
      <c r="J7" s="17"/>
      <c r="K7" s="61"/>
      <c r="L7" s="60"/>
      <c r="O7" s="20"/>
      <c r="P7" s="20"/>
    </row>
    <row r="8" spans="1:16" x14ac:dyDescent="0.25">
      <c r="A8" s="1">
        <f t="shared" ref="A8" si="0">+A7+1</f>
        <v>2</v>
      </c>
      <c r="B8" s="13" t="s">
        <v>19</v>
      </c>
      <c r="C8" s="14">
        <v>936</v>
      </c>
      <c r="D8" s="18">
        <v>942</v>
      </c>
      <c r="E8" s="16">
        <v>-6</v>
      </c>
      <c r="F8" s="17"/>
      <c r="G8" s="14">
        <v>940</v>
      </c>
      <c r="H8" s="18">
        <v>968</v>
      </c>
      <c r="I8" s="19">
        <v>-28</v>
      </c>
      <c r="J8" s="17"/>
      <c r="K8" s="61"/>
      <c r="L8" s="60"/>
      <c r="O8" s="20"/>
      <c r="P8" s="20"/>
    </row>
    <row r="9" spans="1:16" x14ac:dyDescent="0.25">
      <c r="B9" s="13"/>
      <c r="C9" s="14"/>
      <c r="D9" s="18"/>
      <c r="E9" s="16"/>
      <c r="F9" s="17"/>
      <c r="G9" s="14"/>
      <c r="H9" s="18"/>
      <c r="I9" s="19"/>
      <c r="J9" s="17"/>
      <c r="O9" s="20"/>
      <c r="P9" s="20"/>
    </row>
    <row r="10" spans="1:16" x14ac:dyDescent="0.25">
      <c r="B10" s="11" t="s">
        <v>20</v>
      </c>
      <c r="C10" s="17"/>
      <c r="D10" s="17"/>
      <c r="E10" s="16"/>
      <c r="F10" s="17"/>
      <c r="G10" s="17"/>
      <c r="H10" s="17"/>
      <c r="I10" s="19"/>
      <c r="J10" s="17"/>
      <c r="O10" s="20"/>
      <c r="P10" s="20"/>
    </row>
    <row r="11" spans="1:16" x14ac:dyDescent="0.25">
      <c r="A11" s="1">
        <v>3</v>
      </c>
      <c r="B11" s="23" t="s">
        <v>21</v>
      </c>
      <c r="C11" s="14">
        <v>63877445</v>
      </c>
      <c r="D11" s="16">
        <v>63213346.921786942</v>
      </c>
      <c r="E11" s="16">
        <f>+C11-D11</f>
        <v>664098.07821305841</v>
      </c>
      <c r="F11" s="21"/>
      <c r="G11" s="14">
        <v>66047844</v>
      </c>
      <c r="H11" s="14">
        <v>67183613.543379143</v>
      </c>
      <c r="I11" s="16">
        <f>+G11-H11</f>
        <v>-1135769.5433791429</v>
      </c>
      <c r="J11" s="69" t="s">
        <v>29</v>
      </c>
      <c r="K11" s="61"/>
      <c r="L11" s="60"/>
      <c r="O11" s="14"/>
      <c r="P11" s="22"/>
    </row>
    <row r="12" spans="1:16" x14ac:dyDescent="0.25">
      <c r="A12" s="1">
        <f t="shared" ref="A12:A15" si="1">+A11+1</f>
        <v>4</v>
      </c>
      <c r="B12" s="23" t="s">
        <v>22</v>
      </c>
      <c r="C12" s="14">
        <v>5905888</v>
      </c>
      <c r="D12" s="16">
        <v>4800000</v>
      </c>
      <c r="E12" s="16">
        <f t="shared" ref="E12:E14" si="2">+C12-D12</f>
        <v>1105888</v>
      </c>
      <c r="F12" s="21" t="s">
        <v>23</v>
      </c>
      <c r="G12" s="14">
        <v>4238211</v>
      </c>
      <c r="H12" s="14">
        <v>4800000</v>
      </c>
      <c r="I12" s="16">
        <f t="shared" ref="I12:I14" si="3">+G12-H12</f>
        <v>-561789</v>
      </c>
      <c r="J12" s="21" t="s">
        <v>24</v>
      </c>
      <c r="K12" s="61"/>
      <c r="L12" s="60"/>
      <c r="O12" s="24"/>
      <c r="P12" s="22"/>
    </row>
    <row r="13" spans="1:16" x14ac:dyDescent="0.25">
      <c r="A13" s="1">
        <f t="shared" si="1"/>
        <v>5</v>
      </c>
      <c r="B13" s="25" t="s">
        <v>58</v>
      </c>
      <c r="C13" s="14">
        <v>2937910</v>
      </c>
      <c r="D13" s="16">
        <v>1632000</v>
      </c>
      <c r="E13" s="16">
        <f t="shared" si="2"/>
        <v>1305910</v>
      </c>
      <c r="F13" s="21" t="s">
        <v>23</v>
      </c>
      <c r="G13" s="14">
        <v>2382959</v>
      </c>
      <c r="H13" s="14">
        <v>1728000</v>
      </c>
      <c r="I13" s="16">
        <f t="shared" si="3"/>
        <v>654959</v>
      </c>
      <c r="J13" s="21"/>
      <c r="O13" s="24"/>
      <c r="P13" s="22"/>
    </row>
    <row r="14" spans="1:16" x14ac:dyDescent="0.25">
      <c r="A14" s="1">
        <f t="shared" si="1"/>
        <v>6</v>
      </c>
      <c r="B14" s="25" t="s">
        <v>26</v>
      </c>
      <c r="C14" s="14">
        <v>1606264</v>
      </c>
      <c r="D14" s="16">
        <v>1556724</v>
      </c>
      <c r="E14" s="16">
        <f t="shared" si="2"/>
        <v>49540</v>
      </c>
      <c r="F14" s="21"/>
      <c r="G14" s="14">
        <v>1443456</v>
      </c>
      <c r="H14" s="14">
        <v>1555680</v>
      </c>
      <c r="I14" s="16">
        <f t="shared" si="3"/>
        <v>-112224</v>
      </c>
      <c r="J14" s="21"/>
      <c r="O14" s="24"/>
      <c r="P14" s="22"/>
    </row>
    <row r="15" spans="1:16" x14ac:dyDescent="0.25">
      <c r="A15" s="1">
        <f t="shared" si="1"/>
        <v>7</v>
      </c>
      <c r="B15" s="26" t="s">
        <v>27</v>
      </c>
      <c r="C15" s="27">
        <f>SUM(C11:C14)</f>
        <v>74327507</v>
      </c>
      <c r="D15" s="27">
        <f t="shared" ref="D15:E15" si="4">SUM(D11:D14)</f>
        <v>71202070.921786934</v>
      </c>
      <c r="E15" s="27">
        <f t="shared" si="4"/>
        <v>3125436.0782130584</v>
      </c>
      <c r="F15" s="28"/>
      <c r="G15" s="27">
        <f>SUM(G11:G14)</f>
        <v>74112470</v>
      </c>
      <c r="H15" s="27">
        <f t="shared" ref="H15" si="5">SUM(H11:H14)</f>
        <v>75267293.543379143</v>
      </c>
      <c r="I15" s="27">
        <f t="shared" ref="I15" si="6">SUM(I11:I14)</f>
        <v>-1154823.5433791429</v>
      </c>
      <c r="J15" s="28"/>
      <c r="O15" s="29"/>
      <c r="P15" s="22"/>
    </row>
    <row r="16" spans="1:16" x14ac:dyDescent="0.25">
      <c r="C16" s="30"/>
      <c r="D16" s="31"/>
      <c r="E16" s="32"/>
      <c r="F16" s="28"/>
      <c r="G16" s="31"/>
      <c r="H16" s="31"/>
      <c r="I16" s="30"/>
      <c r="J16" s="28"/>
      <c r="O16" s="29"/>
      <c r="P16" s="22"/>
    </row>
    <row r="17" spans="1:16" ht="31.5" customHeight="1" x14ac:dyDescent="0.25">
      <c r="B17" s="11" t="s">
        <v>28</v>
      </c>
      <c r="C17" s="19"/>
      <c r="D17" s="19"/>
      <c r="E17" s="16"/>
      <c r="F17" s="21"/>
      <c r="G17" s="19"/>
      <c r="H17" s="19"/>
      <c r="I17" s="19"/>
      <c r="J17" s="21"/>
      <c r="O17" s="24"/>
      <c r="P17" s="22"/>
    </row>
    <row r="18" spans="1:16" s="74" customFormat="1" ht="25.5" x14ac:dyDescent="0.25">
      <c r="A18" s="66">
        <v>8</v>
      </c>
      <c r="B18" s="68" t="s">
        <v>52</v>
      </c>
      <c r="C18" s="63">
        <v>29082799.160000004</v>
      </c>
      <c r="D18" s="63">
        <v>30467169</v>
      </c>
      <c r="E18" s="64">
        <f>+C18-D18</f>
        <v>-1384369.8399999961</v>
      </c>
      <c r="F18" s="69" t="s">
        <v>29</v>
      </c>
      <c r="G18" s="63">
        <v>28550865.350000001</v>
      </c>
      <c r="H18" s="63">
        <v>29955283.134800006</v>
      </c>
      <c r="I18" s="64">
        <f>+G18-H18</f>
        <v>-1404417.7848000042</v>
      </c>
      <c r="J18" s="69" t="s">
        <v>56</v>
      </c>
      <c r="K18" s="70"/>
      <c r="L18" s="71"/>
      <c r="M18" s="72"/>
      <c r="N18" s="72"/>
      <c r="O18" s="64"/>
      <c r="P18" s="73"/>
    </row>
    <row r="19" spans="1:16" s="74" customFormat="1" x14ac:dyDescent="0.2">
      <c r="A19" s="66">
        <f t="shared" ref="A19:A24" si="7">+A18+1</f>
        <v>9</v>
      </c>
      <c r="B19" s="23" t="s">
        <v>22</v>
      </c>
      <c r="C19" s="63">
        <v>5905888.2999999998</v>
      </c>
      <c r="D19" s="63">
        <v>4800000</v>
      </c>
      <c r="E19" s="64">
        <f t="shared" ref="E19:E22" si="8">+C19-D19</f>
        <v>1105888.2999999998</v>
      </c>
      <c r="F19" s="65" t="s">
        <v>30</v>
      </c>
      <c r="G19" s="63">
        <v>4238210.9799999995</v>
      </c>
      <c r="H19" s="63">
        <v>4800000</v>
      </c>
      <c r="I19" s="64">
        <f t="shared" ref="I19:I22" si="9">+G19-H19</f>
        <v>-561789.02000000048</v>
      </c>
      <c r="J19" s="65"/>
      <c r="K19" s="70"/>
      <c r="L19" s="71"/>
      <c r="M19" s="72"/>
      <c r="N19" s="72"/>
      <c r="O19" s="64"/>
      <c r="P19" s="73"/>
    </row>
    <row r="20" spans="1:16" ht="17.25" customHeight="1" x14ac:dyDescent="0.25">
      <c r="A20" s="1">
        <f t="shared" si="7"/>
        <v>10</v>
      </c>
      <c r="B20" s="23" t="s">
        <v>25</v>
      </c>
      <c r="C20" s="19">
        <v>0</v>
      </c>
      <c r="D20" s="19">
        <v>0</v>
      </c>
      <c r="E20" s="64">
        <f t="shared" si="8"/>
        <v>0</v>
      </c>
      <c r="F20" s="21"/>
      <c r="G20" s="19">
        <v>0</v>
      </c>
      <c r="H20" s="19">
        <v>0</v>
      </c>
      <c r="I20" s="64">
        <f t="shared" si="9"/>
        <v>0</v>
      </c>
      <c r="J20" s="21"/>
      <c r="K20" s="61"/>
      <c r="L20" s="60"/>
      <c r="O20" s="16"/>
      <c r="P20" s="22"/>
    </row>
    <row r="21" spans="1:16" x14ac:dyDescent="0.25">
      <c r="A21" s="1">
        <f t="shared" si="7"/>
        <v>11</v>
      </c>
      <c r="B21" s="23" t="s">
        <v>26</v>
      </c>
      <c r="C21" s="19">
        <v>1606263.58</v>
      </c>
      <c r="D21" s="19">
        <v>1556724</v>
      </c>
      <c r="E21" s="64">
        <f t="shared" si="8"/>
        <v>49539.580000000075</v>
      </c>
      <c r="F21" s="21"/>
      <c r="G21" s="19">
        <v>1443456.2000000007</v>
      </c>
      <c r="H21" s="19">
        <v>1555680</v>
      </c>
      <c r="I21" s="64">
        <f t="shared" si="9"/>
        <v>-112223.79999999935</v>
      </c>
      <c r="J21" s="21"/>
      <c r="K21" s="61"/>
      <c r="L21" s="60"/>
      <c r="O21" s="16"/>
      <c r="P21" s="22"/>
    </row>
    <row r="22" spans="1:16" s="74" customFormat="1" ht="25.5" x14ac:dyDescent="0.25">
      <c r="A22" s="66">
        <f t="shared" si="7"/>
        <v>12</v>
      </c>
      <c r="B22" s="68" t="s">
        <v>53</v>
      </c>
      <c r="C22" s="63">
        <v>286679.22000000009</v>
      </c>
      <c r="D22" s="63"/>
      <c r="E22" s="64">
        <f t="shared" si="8"/>
        <v>286679.22000000009</v>
      </c>
      <c r="F22" s="65" t="s">
        <v>31</v>
      </c>
      <c r="G22" s="63">
        <v>115113.65000000002</v>
      </c>
      <c r="H22" s="63">
        <v>0</v>
      </c>
      <c r="I22" s="64">
        <f t="shared" si="9"/>
        <v>115113.65000000002</v>
      </c>
      <c r="J22" s="65" t="s">
        <v>31</v>
      </c>
      <c r="K22" s="70"/>
      <c r="L22" s="71"/>
      <c r="M22" s="72"/>
      <c r="N22" s="72"/>
      <c r="O22" s="64"/>
      <c r="P22" s="73"/>
    </row>
    <row r="23" spans="1:16" x14ac:dyDescent="0.25">
      <c r="A23" s="1">
        <f t="shared" si="7"/>
        <v>13</v>
      </c>
      <c r="B23" s="3" t="s">
        <v>32</v>
      </c>
      <c r="C23" s="27">
        <f>SUM(C18:C22)</f>
        <v>36881630.259999998</v>
      </c>
      <c r="D23" s="27">
        <f>SUM(D18:D22)</f>
        <v>36823893</v>
      </c>
      <c r="E23" s="27">
        <f>SUM(E18:E22)</f>
        <v>57737.260000003851</v>
      </c>
      <c r="F23" s="34"/>
      <c r="G23" s="27">
        <f>SUM(G18:G22)</f>
        <v>34347646.18</v>
      </c>
      <c r="H23" s="27">
        <f>SUM(H18:H22)</f>
        <v>36310963.134800002</v>
      </c>
      <c r="I23" s="27">
        <f>SUM(I18:I22)</f>
        <v>-1963316.9548000041</v>
      </c>
      <c r="J23" s="34"/>
      <c r="K23" s="61"/>
      <c r="L23" s="60"/>
      <c r="O23" s="29"/>
      <c r="P23" s="22"/>
    </row>
    <row r="24" spans="1:16" x14ac:dyDescent="0.25">
      <c r="A24" s="1">
        <f t="shared" si="7"/>
        <v>14</v>
      </c>
      <c r="B24" s="3" t="s">
        <v>33</v>
      </c>
      <c r="C24" s="35">
        <f>+C23/C15</f>
        <v>0.49620432258006442</v>
      </c>
      <c r="D24" s="35">
        <f>+D23/D15</f>
        <v>0.51717446590071514</v>
      </c>
      <c r="E24" s="22"/>
      <c r="F24" s="36"/>
      <c r="G24" s="35">
        <f t="shared" ref="G24:H24" si="10">+G23/G15</f>
        <v>0.46345299488736508</v>
      </c>
      <c r="H24" s="35">
        <f t="shared" si="10"/>
        <v>0.48242684737790842</v>
      </c>
      <c r="I24" s="19"/>
      <c r="J24" s="36"/>
      <c r="O24" s="37"/>
      <c r="P24" s="22"/>
    </row>
    <row r="25" spans="1:16" x14ac:dyDescent="0.25">
      <c r="C25" s="35"/>
      <c r="D25" s="35"/>
      <c r="E25" s="22"/>
      <c r="F25" s="36"/>
      <c r="G25" s="35"/>
      <c r="H25" s="35"/>
      <c r="I25" s="19"/>
      <c r="J25" s="36"/>
      <c r="O25" s="37"/>
      <c r="P25" s="22"/>
    </row>
    <row r="26" spans="1:16" ht="30.75" customHeight="1" x14ac:dyDescent="0.25">
      <c r="B26" s="11" t="s">
        <v>34</v>
      </c>
      <c r="C26" s="12"/>
      <c r="D26" s="38"/>
      <c r="E26" s="39"/>
      <c r="F26" s="40"/>
      <c r="G26" s="12"/>
      <c r="H26" s="38"/>
      <c r="I26" s="19"/>
      <c r="J26" s="40"/>
      <c r="O26" s="41"/>
    </row>
    <row r="27" spans="1:16" s="74" customFormat="1" ht="25.5" x14ac:dyDescent="0.25">
      <c r="A27" s="66">
        <f>+A24+1</f>
        <v>15</v>
      </c>
      <c r="B27" s="68" t="s">
        <v>54</v>
      </c>
      <c r="C27" s="63">
        <v>8462222.9600000009</v>
      </c>
      <c r="D27" s="63">
        <v>10185666.235644169</v>
      </c>
      <c r="E27" s="64">
        <f>+C27-D27</f>
        <v>-1723443.2756441683</v>
      </c>
      <c r="F27" s="75" t="s">
        <v>35</v>
      </c>
      <c r="G27" s="63">
        <v>10416257</v>
      </c>
      <c r="H27" s="63">
        <v>10933153.018566053</v>
      </c>
      <c r="I27" s="64">
        <f>+G27-H27</f>
        <v>-516896.01856605336</v>
      </c>
      <c r="J27" s="75" t="s">
        <v>35</v>
      </c>
      <c r="K27" s="70"/>
      <c r="L27" s="71"/>
      <c r="M27" s="72"/>
      <c r="N27" s="72"/>
      <c r="O27" s="62"/>
      <c r="P27" s="76"/>
    </row>
    <row r="28" spans="1:16" ht="15" customHeight="1" x14ac:dyDescent="0.25">
      <c r="A28" s="1">
        <f t="shared" ref="A28:A34" si="11">+A27+1</f>
        <v>16</v>
      </c>
      <c r="B28" s="23" t="s">
        <v>36</v>
      </c>
      <c r="C28" s="19">
        <v>10536625.069999998</v>
      </c>
      <c r="D28" s="19">
        <v>9724097.196428366</v>
      </c>
      <c r="E28" s="64">
        <f t="shared" ref="E28:E33" si="12">+C28-D28</f>
        <v>812527.87357163243</v>
      </c>
      <c r="F28" s="42" t="s">
        <v>37</v>
      </c>
      <c r="G28" s="19">
        <v>12024451.290000001</v>
      </c>
      <c r="H28" s="19">
        <v>9814465.702118516</v>
      </c>
      <c r="I28" s="64">
        <f t="shared" ref="I28:I33" si="13">+G28-H28</f>
        <v>2209985.587881485</v>
      </c>
      <c r="J28" s="42" t="s">
        <v>37</v>
      </c>
      <c r="K28" s="61"/>
      <c r="L28" s="60"/>
      <c r="O28" s="14"/>
      <c r="P28" s="43"/>
    </row>
    <row r="29" spans="1:16" x14ac:dyDescent="0.25">
      <c r="A29" s="1">
        <f t="shared" si="11"/>
        <v>17</v>
      </c>
      <c r="B29" s="23" t="s">
        <v>38</v>
      </c>
      <c r="C29" s="19">
        <v>3705100</v>
      </c>
      <c r="D29" s="19">
        <v>3843948.67</v>
      </c>
      <c r="E29" s="64">
        <f t="shared" si="12"/>
        <v>-138848.66999999993</v>
      </c>
      <c r="F29" s="42"/>
      <c r="G29" s="19">
        <v>3965248.0200000005</v>
      </c>
      <c r="H29" s="19">
        <v>3959267.1301000002</v>
      </c>
      <c r="I29" s="64">
        <f t="shared" si="13"/>
        <v>5980.8899000003003</v>
      </c>
      <c r="J29" s="42"/>
      <c r="K29" s="61"/>
      <c r="L29" s="60"/>
      <c r="O29" s="14"/>
      <c r="P29" s="43"/>
    </row>
    <row r="30" spans="1:16" x14ac:dyDescent="0.25">
      <c r="A30" s="1">
        <f t="shared" si="11"/>
        <v>18</v>
      </c>
      <c r="B30" s="23" t="s">
        <v>39</v>
      </c>
      <c r="C30" s="19">
        <v>861411.96000000031</v>
      </c>
      <c r="D30" s="19">
        <v>861412</v>
      </c>
      <c r="E30" s="64">
        <f t="shared" si="12"/>
        <v>-3.9999999688006938E-2</v>
      </c>
      <c r="F30" s="42"/>
      <c r="G30" s="19">
        <v>896812.95999999961</v>
      </c>
      <c r="H30" s="19">
        <v>896813</v>
      </c>
      <c r="I30" s="64">
        <f t="shared" si="13"/>
        <v>-4.0000000386498868E-2</v>
      </c>
      <c r="J30" s="42"/>
      <c r="K30" s="61"/>
      <c r="L30" s="60"/>
      <c r="O30" s="14"/>
      <c r="P30" s="43"/>
    </row>
    <row r="31" spans="1:16" ht="15" customHeight="1" x14ac:dyDescent="0.25">
      <c r="A31" s="1">
        <f t="shared" si="11"/>
        <v>19</v>
      </c>
      <c r="B31" s="23" t="s">
        <v>40</v>
      </c>
      <c r="C31" s="19">
        <v>4718176.45</v>
      </c>
      <c r="D31" s="19">
        <v>5213217.0492439931</v>
      </c>
      <c r="E31" s="64">
        <f t="shared" si="12"/>
        <v>-495040.59924399294</v>
      </c>
      <c r="F31" s="33" t="s">
        <v>29</v>
      </c>
      <c r="G31" s="19">
        <v>4794062.24</v>
      </c>
      <c r="H31" s="19">
        <v>4780921.9324550442</v>
      </c>
      <c r="I31" s="64">
        <f t="shared" si="13"/>
        <v>13140.307544955984</v>
      </c>
      <c r="J31" s="42"/>
      <c r="K31" s="61"/>
      <c r="L31" s="60"/>
      <c r="O31" s="14"/>
      <c r="P31" s="43"/>
    </row>
    <row r="32" spans="1:16" ht="15" customHeight="1" x14ac:dyDescent="0.25">
      <c r="A32" s="1">
        <f t="shared" si="11"/>
        <v>20</v>
      </c>
      <c r="B32" s="23" t="s">
        <v>41</v>
      </c>
      <c r="C32" s="19">
        <v>10465467.620000001</v>
      </c>
      <c r="D32" s="19">
        <v>10538831.921786942</v>
      </c>
      <c r="E32" s="64">
        <f t="shared" si="12"/>
        <v>-73364.301786940545</v>
      </c>
      <c r="F32" s="42"/>
      <c r="G32" s="19">
        <v>10806005.140000001</v>
      </c>
      <c r="H32" s="19">
        <v>11200823.543379139</v>
      </c>
      <c r="I32" s="64">
        <f t="shared" si="13"/>
        <v>-394818.40337913856</v>
      </c>
      <c r="J32" s="33" t="s">
        <v>29</v>
      </c>
      <c r="K32" s="61"/>
      <c r="L32" s="60"/>
      <c r="O32" s="14"/>
      <c r="P32" s="43"/>
    </row>
    <row r="33" spans="1:16" s="74" customFormat="1" ht="25.5" x14ac:dyDescent="0.25">
      <c r="A33" s="66">
        <f t="shared" si="11"/>
        <v>21</v>
      </c>
      <c r="B33" s="67" t="s">
        <v>55</v>
      </c>
      <c r="C33" s="62">
        <v>1930077.5799999982</v>
      </c>
      <c r="D33" s="63">
        <v>2583995.33</v>
      </c>
      <c r="E33" s="64">
        <f t="shared" si="12"/>
        <v>-653917.75000000186</v>
      </c>
      <c r="F33" s="75" t="s">
        <v>42</v>
      </c>
      <c r="G33" s="62">
        <v>2982108.7799999993</v>
      </c>
      <c r="H33" s="62">
        <v>2314153</v>
      </c>
      <c r="I33" s="64">
        <f t="shared" si="13"/>
        <v>667955.77999999933</v>
      </c>
      <c r="J33" s="75" t="s">
        <v>43</v>
      </c>
      <c r="K33" s="70"/>
      <c r="L33" s="71"/>
      <c r="M33" s="72"/>
      <c r="N33" s="77"/>
      <c r="O33" s="62"/>
      <c r="P33" s="76"/>
    </row>
    <row r="34" spans="1:16" x14ac:dyDescent="0.25">
      <c r="A34" s="1">
        <f t="shared" si="11"/>
        <v>22</v>
      </c>
      <c r="B34" s="44" t="s">
        <v>44</v>
      </c>
      <c r="C34" s="45">
        <f>SUM(C27:C33)</f>
        <v>40679081.640000001</v>
      </c>
      <c r="D34" s="45">
        <f t="shared" ref="D34:E34" si="14">SUM(D27:D33)</f>
        <v>42951168.403103471</v>
      </c>
      <c r="E34" s="45">
        <f t="shared" si="14"/>
        <v>-2272086.7631034707</v>
      </c>
      <c r="F34" s="42"/>
      <c r="G34" s="45">
        <f t="shared" ref="G34:I34" si="15">SUM(G27:G33)</f>
        <v>45884945.43</v>
      </c>
      <c r="H34" s="45">
        <f t="shared" si="15"/>
        <v>43899597.326618753</v>
      </c>
      <c r="I34" s="45">
        <f t="shared" si="15"/>
        <v>1985348.1033812482</v>
      </c>
      <c r="J34" s="42"/>
      <c r="K34" s="61"/>
      <c r="L34" s="60"/>
      <c r="O34" s="14"/>
      <c r="P34" s="43"/>
    </row>
    <row r="35" spans="1:16" x14ac:dyDescent="0.25">
      <c r="C35" s="19"/>
      <c r="D35" s="19"/>
      <c r="E35" s="16"/>
      <c r="F35" s="42"/>
      <c r="G35" s="19"/>
      <c r="H35" s="19"/>
      <c r="I35" s="19"/>
      <c r="J35" s="42"/>
      <c r="O35" s="14"/>
      <c r="P35" s="43"/>
    </row>
    <row r="36" spans="1:16" ht="15.75" thickBot="1" x14ac:dyDescent="0.3">
      <c r="A36" s="1">
        <f>+A34+1</f>
        <v>23</v>
      </c>
      <c r="B36" s="46" t="s">
        <v>45</v>
      </c>
      <c r="C36" s="47">
        <v>19732880.859999999</v>
      </c>
      <c r="D36" s="47">
        <v>21827941</v>
      </c>
      <c r="E36" s="48">
        <v>-2095060.1400000006</v>
      </c>
      <c r="F36" s="33"/>
      <c r="G36" s="47">
        <v>21750070.41</v>
      </c>
      <c r="H36" s="47">
        <v>21481663</v>
      </c>
      <c r="I36" s="47">
        <v>268407.41000000015</v>
      </c>
      <c r="J36" s="33"/>
      <c r="K36" s="61"/>
      <c r="L36" s="60"/>
      <c r="O36" s="14"/>
      <c r="P36" s="43"/>
    </row>
    <row r="37" spans="1:16" ht="15.75" thickTop="1" x14ac:dyDescent="0.25">
      <c r="A37" s="1">
        <f t="shared" ref="A37:A38" si="16">+A36+1</f>
        <v>24</v>
      </c>
      <c r="B37" s="3" t="s">
        <v>46</v>
      </c>
      <c r="C37" s="35">
        <f>+C36/C34</f>
        <v>0.48508668496086527</v>
      </c>
      <c r="D37" s="35">
        <f>+D36/D34</f>
        <v>0.50820366037871989</v>
      </c>
      <c r="E37" s="22"/>
      <c r="F37" s="49"/>
      <c r="G37" s="35">
        <f>+G36/G34</f>
        <v>0.47401321296504373</v>
      </c>
      <c r="H37" s="35">
        <f>+H36/H34</f>
        <v>0.48933621965080032</v>
      </c>
      <c r="I37" s="19"/>
      <c r="J37" s="33"/>
      <c r="O37" s="50"/>
      <c r="P37" s="51"/>
    </row>
    <row r="38" spans="1:16" x14ac:dyDescent="0.25">
      <c r="A38" s="1">
        <f t="shared" si="16"/>
        <v>25</v>
      </c>
      <c r="B38" s="3" t="s">
        <v>47</v>
      </c>
      <c r="C38" s="35">
        <f>C36/(C34-C31)</f>
        <v>0.54873148369711544</v>
      </c>
      <c r="D38" s="35">
        <f>D36/(D34-D31)</f>
        <v>0.57840821287103727</v>
      </c>
      <c r="E38" s="22"/>
      <c r="F38" s="49"/>
      <c r="G38" s="35">
        <f>G36/(G34-G31)</f>
        <v>0.52931620645460264</v>
      </c>
      <c r="H38" s="35">
        <f>H36/(H34-H31)</f>
        <v>0.54914085877266039</v>
      </c>
      <c r="I38" s="35"/>
      <c r="J38" s="36"/>
      <c r="O38" s="22"/>
    </row>
    <row r="39" spans="1:16" x14ac:dyDescent="0.25">
      <c r="C39" s="12"/>
      <c r="D39" s="12"/>
      <c r="F39" s="40"/>
      <c r="G39" s="12"/>
      <c r="H39" s="12"/>
      <c r="I39" s="19"/>
      <c r="J39" s="40"/>
      <c r="O39" s="41"/>
    </row>
    <row r="40" spans="1:16" x14ac:dyDescent="0.25">
      <c r="A40" s="1">
        <f>+A38+1</f>
        <v>26</v>
      </c>
      <c r="B40" s="3" t="s">
        <v>48</v>
      </c>
      <c r="C40" s="19">
        <v>9324482.9000000004</v>
      </c>
      <c r="D40" s="19">
        <v>11059873.970000001</v>
      </c>
      <c r="E40" s="16">
        <v>-1735391.0700000003</v>
      </c>
      <c r="F40" s="42" t="s">
        <v>57</v>
      </c>
      <c r="G40" s="19">
        <v>10258924.940000001</v>
      </c>
      <c r="H40" s="19">
        <v>10115914</v>
      </c>
      <c r="I40" s="19">
        <v>143010.94000000134</v>
      </c>
      <c r="J40" s="52"/>
      <c r="K40" s="61"/>
      <c r="L40" s="60"/>
      <c r="O40" s="14"/>
    </row>
    <row r="41" spans="1:16" x14ac:dyDescent="0.25">
      <c r="A41" s="1">
        <f t="shared" ref="A41:A42" si="17">+A40+1</f>
        <v>27</v>
      </c>
      <c r="B41" s="3" t="s">
        <v>49</v>
      </c>
      <c r="C41" s="19">
        <v>6665195.4100000001</v>
      </c>
      <c r="D41" s="19">
        <v>8233175.2400000002</v>
      </c>
      <c r="E41" s="16">
        <v>-1567979.83</v>
      </c>
      <c r="F41" s="21" t="s">
        <v>50</v>
      </c>
      <c r="G41" s="19">
        <v>8400814.4199999999</v>
      </c>
      <c r="H41" s="19">
        <v>6710327.8847500002</v>
      </c>
      <c r="I41" s="19">
        <v>1690486.5352499997</v>
      </c>
      <c r="J41" s="21" t="s">
        <v>37</v>
      </c>
      <c r="K41" s="61"/>
      <c r="L41" s="60"/>
      <c r="O41" s="14"/>
    </row>
    <row r="42" spans="1:16" ht="15.75" thickBot="1" x14ac:dyDescent="0.3">
      <c r="A42" s="1">
        <f t="shared" si="17"/>
        <v>28</v>
      </c>
      <c r="B42" s="46" t="s">
        <v>51</v>
      </c>
      <c r="C42" s="47">
        <f>+C40+C41+C36+C23</f>
        <v>72604189.430000007</v>
      </c>
      <c r="D42" s="47">
        <f>+D40+D41+D36+D23</f>
        <v>77944883.210000008</v>
      </c>
      <c r="E42" s="47">
        <f>+E40+E41+E36+E23</f>
        <v>-5340693.7799999975</v>
      </c>
      <c r="F42" s="53"/>
      <c r="G42" s="47">
        <f>+G40+G41+G36+G23</f>
        <v>74757455.949999988</v>
      </c>
      <c r="H42" s="47">
        <f>+H40+H41+H36+H23</f>
        <v>74618868.019549996</v>
      </c>
      <c r="I42" s="47">
        <f>+I40+I41+I36+I23</f>
        <v>138587.93044999707</v>
      </c>
      <c r="J42" s="54"/>
      <c r="K42" s="61"/>
      <c r="L42" s="60"/>
      <c r="O42" s="14"/>
    </row>
    <row r="43" spans="1:16" ht="15.75" thickTop="1" x14ac:dyDescent="0.25">
      <c r="B43" s="26"/>
      <c r="C43" s="24"/>
      <c r="D43" s="24"/>
      <c r="E43" s="24"/>
      <c r="F43" s="54"/>
      <c r="G43" s="24"/>
      <c r="H43" s="24"/>
      <c r="I43" s="24"/>
      <c r="J43" s="54"/>
      <c r="O43" s="14"/>
    </row>
    <row r="44" spans="1:16" ht="135" customHeight="1" x14ac:dyDescent="0.25">
      <c r="B44" s="26"/>
      <c r="C44" s="24"/>
      <c r="D44" s="24"/>
      <c r="E44" s="24"/>
      <c r="F44" s="54"/>
      <c r="G44" s="24"/>
      <c r="H44" s="24"/>
      <c r="I44" s="24"/>
      <c r="J44" s="54"/>
      <c r="K44" s="55"/>
      <c r="L44" s="55"/>
      <c r="M44" s="55"/>
      <c r="O44" s="14"/>
    </row>
    <row r="45" spans="1:16" x14ac:dyDescent="0.25">
      <c r="B45" s="26"/>
      <c r="C45" s="24"/>
      <c r="D45" s="24"/>
      <c r="E45" s="24"/>
      <c r="F45" s="24"/>
      <c r="G45" s="24"/>
      <c r="H45" s="24"/>
      <c r="I45" s="56"/>
      <c r="J45" s="24"/>
      <c r="O45" s="14"/>
    </row>
    <row r="46" spans="1:16" x14ac:dyDescent="0.25">
      <c r="B46" s="26"/>
      <c r="C46" s="24"/>
      <c r="D46" s="24"/>
      <c r="E46" s="24"/>
      <c r="F46" s="24"/>
      <c r="G46" s="24"/>
      <c r="H46" s="24"/>
      <c r="I46" s="56"/>
      <c r="J46" s="24"/>
      <c r="O46" s="14"/>
    </row>
    <row r="47" spans="1:16" x14ac:dyDescent="0.25">
      <c r="D47" s="15"/>
      <c r="E47" s="15"/>
      <c r="F47" s="15"/>
      <c r="G47" s="39"/>
      <c r="H47" s="15"/>
      <c r="I47" s="15"/>
      <c r="J47" s="15"/>
      <c r="O47" s="41"/>
    </row>
    <row r="48" spans="1:16" s="58" customFormat="1" x14ac:dyDescent="0.25">
      <c r="A48" s="57"/>
      <c r="C48" s="59"/>
      <c r="D48" s="15"/>
      <c r="E48" s="59"/>
      <c r="F48" s="59"/>
      <c r="G48" s="59"/>
      <c r="H48" s="15"/>
      <c r="I48" s="59"/>
      <c r="J48" s="59"/>
      <c r="N48"/>
      <c r="O48" s="59"/>
    </row>
    <row r="49" spans="4:15" x14ac:dyDescent="0.25">
      <c r="D49" s="15"/>
      <c r="H49" s="15"/>
      <c r="O49" s="41"/>
    </row>
    <row r="50" spans="4:15" x14ac:dyDescent="0.25">
      <c r="D50" s="15"/>
      <c r="H50" s="15"/>
      <c r="O50" s="12"/>
    </row>
    <row r="51" spans="4:15" x14ac:dyDescent="0.25">
      <c r="D51" s="15"/>
      <c r="H51" s="15"/>
    </row>
    <row r="52" spans="4:15" x14ac:dyDescent="0.25">
      <c r="D52" s="15"/>
      <c r="H52" s="15"/>
    </row>
    <row r="53" spans="4:15" x14ac:dyDescent="0.25">
      <c r="D53" s="15"/>
      <c r="H53" s="15"/>
    </row>
    <row r="54" spans="4:15" x14ac:dyDescent="0.25">
      <c r="D54" s="15"/>
      <c r="H54" s="15"/>
    </row>
    <row r="55" spans="4:15" x14ac:dyDescent="0.25">
      <c r="D55" s="15"/>
      <c r="H55" s="15"/>
    </row>
  </sheetData>
  <mergeCells count="2">
    <mergeCell ref="C4:F4"/>
    <mergeCell ref="G4:J4"/>
  </mergeCells>
  <pageMargins left="0.7" right="0.7" top="0.75" bottom="0.75" header="0.3" footer="0.3"/>
  <pageSetup scale="66" orientation="landscape" r:id="rId1"/>
  <headerFooter>
    <oddHeader xml:space="preserve">&amp;RP.S.C.U. Docket No. 16-057-03
 Data Request No.  MDR_22 B.03_Attach1  
Requested by R746-700-22   
Date of QGC Response: July 1, 2016 
</oddHeader>
    <oddFooter>&amp;R &amp;P of 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signed0 xmlns="2637952a-45ea-46a8-9480-25fcfa922258">
      <UserInfo>
        <DisplayName/>
        <AccountId xsi:nil="true"/>
        <AccountType/>
      </UserInfo>
    </Assigned0>
    <ivej xmlns="2637952a-45ea-46a8-9480-25fcfa922258" xsi:nil="true"/>
    <EmailTo xmlns="http://schemas.microsoft.com/sharepoint/v3" xsi:nil="true"/>
    <EmailHeaders xmlns="http://schemas.microsoft.com/sharepoint/v4" xsi:nil="true"/>
    <MDR xmlns="2637952a-45ea-46a8-9480-25fcfa922258">22</MDR>
    <EmailSender xmlns="http://schemas.microsoft.com/sharepoint/v3" xsi:nil="true"/>
    <EmailFrom xmlns="http://schemas.microsoft.com/sharepoint/v3" xsi:nil="true"/>
    <EmailSubject xmlns="http://schemas.microsoft.com/sharepoint/v3" xsi:nil="true"/>
    <DUE_x0020_Date xmlns="2637952a-45ea-46a8-9480-25fcfa922258" xsi:nil="true"/>
    <RCVD_x0020_Date xmlns="2637952a-45ea-46a8-9480-25fcfa922258" xsi:nil="true"/>
    <Agency xmlns="2637952a-45ea-46a8-9480-25fcfa922258">Division</Agency>
    <EmailCc xmlns="http://schemas.microsoft.com/sharepoint/v3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60E0741032F343A9F0E6A319723B8A" ma:contentTypeVersion="18" ma:contentTypeDescription="Create a new document." ma:contentTypeScope="" ma:versionID="de7c8e11f2d8ca15ce4e4c24e3d6788c">
  <xsd:schema xmlns:xsd="http://www.w3.org/2001/XMLSchema" xmlns:xs="http://www.w3.org/2001/XMLSchema" xmlns:p="http://schemas.microsoft.com/office/2006/metadata/properties" xmlns:ns1="http://schemas.microsoft.com/sharepoint/v3" xmlns:ns2="2637952a-45ea-46a8-9480-25fcfa922258" xmlns:ns3="http://schemas.microsoft.com/sharepoint/v4" targetNamespace="http://schemas.microsoft.com/office/2006/metadata/properties" ma:root="true" ma:fieldsID="917aaaa603cb8635806e29d7a00c6038" ns1:_="" ns2:_="" ns3:_="">
    <xsd:import namespace="http://schemas.microsoft.com/sharepoint/v3"/>
    <xsd:import namespace="2637952a-45ea-46a8-9480-25fcfa922258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RCVD_x0020_Date" minOccurs="0"/>
                <xsd:element ref="ns2:DUE_x0020_Date" minOccurs="0"/>
                <xsd:element ref="ns2:Assigned0" minOccurs="0"/>
                <xsd:element ref="ns2:Agency" minOccurs="0"/>
                <xsd:element ref="ns2:MDR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3:EmailHeaders" minOccurs="0"/>
                <xsd:element ref="ns2:ivej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4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5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6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7" nillable="true" ma:displayName="E-Mail From" ma:hidden="true" ma:internalName="EmailFrom">
      <xsd:simpleType>
        <xsd:restriction base="dms:Text"/>
      </xsd:simpleType>
    </xsd:element>
    <xsd:element name="EmailSubject" ma:index="18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37952a-45ea-46a8-9480-25fcfa922258" elementFormDefault="qualified">
    <xsd:import namespace="http://schemas.microsoft.com/office/2006/documentManagement/types"/>
    <xsd:import namespace="http://schemas.microsoft.com/office/infopath/2007/PartnerControls"/>
    <xsd:element name="RCVD_x0020_Date" ma:index="8" nillable="true" ma:displayName="RCVD Date" ma:format="DateOnly" ma:internalName="RCVD_x0020_Date">
      <xsd:simpleType>
        <xsd:restriction base="dms:DateTime"/>
      </xsd:simpleType>
    </xsd:element>
    <xsd:element name="DUE_x0020_Date" ma:index="9" nillable="true" ma:displayName="DUE Date" ma:format="DateOnly" ma:internalName="DUE_x0020_Date">
      <xsd:simpleType>
        <xsd:restriction base="dms:DateTime"/>
      </xsd:simpleType>
    </xsd:element>
    <xsd:element name="Assigned0" ma:index="10" nillable="true" ma:displayName="Assigned" ma:list="UserInfo" ma:SharePointGroup="0" ma:internalName="Assigned0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gency" ma:index="11" nillable="true" ma:displayName="Agency" ma:default="Division" ma:format="Dropdown" ma:internalName="Agency">
      <xsd:simpleType>
        <xsd:union memberTypes="dms:Text">
          <xsd:simpleType>
            <xsd:restriction base="dms:Choice">
              <xsd:enumeration value="Division"/>
              <xsd:enumeration value="Commission"/>
              <xsd:enumeration value="Intervener"/>
            </xsd:restriction>
          </xsd:simpleType>
        </xsd:union>
      </xsd:simpleType>
    </xsd:element>
    <xsd:element name="MDR" ma:index="12" nillable="true" ma:displayName="MDR" ma:default="20" ma:description="Master Data Request" ma:format="Dropdown" ma:internalName="MDR">
      <xsd:simpleType>
        <xsd:restriction base="dms:Choice">
          <xsd:enumeration value="20"/>
          <xsd:enumeration value="22"/>
        </xsd:restriction>
      </xsd:simpleType>
    </xsd:element>
    <xsd:element name="ivej" ma:index="21" nillable="true" ma:displayName="NOTES" ma:internalName="ivej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9" nillable="true" ma:displayName="E-Mail Headers" ma:hidden="true" ma:internalName="EmailHeader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7E89A86-687C-45C3-AAB0-F03F3AA95C52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196E99A3-ECBA-4BCA-B780-4A3E2FDA87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8C13A3B-04DB-458C-8949-A6D48D2A394F}">
  <ds:schemaRefs>
    <ds:schemaRef ds:uri="http://schemas.microsoft.com/office/2006/documentManagement/types"/>
    <ds:schemaRef ds:uri="http://www.w3.org/XML/1998/namespace"/>
    <ds:schemaRef ds:uri="http://purl.org/dc/dcmitype/"/>
    <ds:schemaRef ds:uri="2637952a-45ea-46a8-9480-25fcfa922258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sharepoint/v3"/>
    <ds:schemaRef ds:uri="http://schemas.microsoft.com/office/infopath/2007/PartnerControls"/>
    <ds:schemaRef ds:uri="http://schemas.microsoft.com/sharepoint/v4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CBC4010F-DF58-4862-BB37-704C0E3E86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637952a-45ea-46a8-9480-25fcfa922258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</vt:lpstr>
    </vt:vector>
  </TitlesOfParts>
  <Company>Questar Corp.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RR: Labor Costs</dc:title>
  <dc:creator>Rory McDonald</dc:creator>
  <cp:lastModifiedBy>laurieharris</cp:lastModifiedBy>
  <cp:lastPrinted>2016-06-24T21:27:30Z</cp:lastPrinted>
  <dcterms:created xsi:type="dcterms:W3CDTF">2016-04-06T14:09:12Z</dcterms:created>
  <dcterms:modified xsi:type="dcterms:W3CDTF">2016-07-06T12:58:25Z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{5F3F985B-A0A0-4B1D-9D35-C2D99BD8DCE9}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0x010100E160E0741032F343A9F0E6A319723B8A</vt:lpwstr>
  </property>
</Properties>
</file>