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7\"/>
    </mc:Choice>
  </mc:AlternateContent>
  <bookViews>
    <workbookView xWindow="0" yWindow="0" windowWidth="19200" windowHeight="12180"/>
  </bookViews>
  <sheets>
    <sheet name="VARIANCE EXHIBIT" sheetId="1" r:id="rId1"/>
  </sheets>
  <calcPr calcId="152511" iterateDelta="1E-4"/>
</workbook>
</file>

<file path=xl/calcChain.xml><?xml version="1.0" encoding="utf-8"?>
<calcChain xmlns="http://schemas.openxmlformats.org/spreadsheetml/2006/main">
  <c r="G54" i="1" l="1"/>
  <c r="G55" i="1"/>
  <c r="G56" i="1"/>
  <c r="G57" i="1"/>
  <c r="G58" i="1"/>
  <c r="G53" i="1"/>
  <c r="G63" i="1"/>
  <c r="G64" i="1"/>
  <c r="G65" i="1"/>
  <c r="G66" i="1"/>
  <c r="G67" i="1"/>
  <c r="G68" i="1"/>
  <c r="G69" i="1"/>
  <c r="G70" i="1"/>
  <c r="G71" i="1"/>
  <c r="G72" i="1"/>
  <c r="G62" i="1"/>
  <c r="G76" i="1" l="1"/>
  <c r="H76" i="1" s="1"/>
  <c r="H64" i="1"/>
  <c r="H65" i="1"/>
  <c r="H66" i="1"/>
  <c r="H67" i="1"/>
  <c r="H68" i="1"/>
  <c r="H69" i="1"/>
  <c r="H70" i="1"/>
  <c r="H71" i="1"/>
  <c r="H72" i="1"/>
  <c r="H62" i="1"/>
  <c r="G73" i="1"/>
  <c r="H73" i="1" s="1"/>
  <c r="G59" i="1"/>
  <c r="H59" i="1" s="1"/>
  <c r="G16" i="1" l="1"/>
  <c r="H16" i="1" s="1"/>
  <c r="G20" i="1"/>
  <c r="H20" i="1" s="1"/>
  <c r="G30" i="1"/>
  <c r="H30" i="1" s="1"/>
  <c r="G31" i="1"/>
  <c r="H31" i="1" s="1"/>
  <c r="G32" i="1"/>
  <c r="H32" i="1" s="1"/>
  <c r="G33" i="1"/>
  <c r="H33" i="1" s="1"/>
  <c r="G34" i="1"/>
  <c r="H34" i="1" s="1"/>
  <c r="G38" i="1"/>
  <c r="H38" i="1" s="1"/>
  <c r="G39" i="1"/>
  <c r="H39" i="1" s="1"/>
  <c r="G40" i="1"/>
  <c r="H40" i="1" s="1"/>
  <c r="H53" i="1"/>
  <c r="H54" i="1"/>
  <c r="H55" i="1"/>
  <c r="H56" i="1"/>
  <c r="H57" i="1"/>
  <c r="G35" i="1"/>
  <c r="H35" i="1" s="1"/>
  <c r="G41" i="1"/>
  <c r="H41" i="1" s="1"/>
  <c r="G21" i="1" l="1"/>
  <c r="G27" i="1"/>
  <c r="H21" i="1" l="1"/>
  <c r="H58" i="1"/>
  <c r="G44" i="1"/>
  <c r="H44" i="1" s="1"/>
  <c r="G47" i="1" l="1"/>
  <c r="H47" i="1" s="1"/>
</calcChain>
</file>

<file path=xl/sharedStrings.xml><?xml version="1.0" encoding="utf-8"?>
<sst xmlns="http://schemas.openxmlformats.org/spreadsheetml/2006/main" count="76" uniqueCount="73">
  <si>
    <t>(A)</t>
  </si>
  <si>
    <t>(B)</t>
  </si>
  <si>
    <t>(C)</t>
  </si>
  <si>
    <t>(D)</t>
  </si>
  <si>
    <t>(E)</t>
  </si>
  <si>
    <t>Forecast</t>
  </si>
  <si>
    <t>Historical</t>
  </si>
  <si>
    <t>12 Months</t>
  </si>
  <si>
    <t>Difference</t>
  </si>
  <si>
    <t>Description</t>
  </si>
  <si>
    <t>($)</t>
  </si>
  <si>
    <t>(%)</t>
  </si>
  <si>
    <t>NET INCOME SUMMARY</t>
  </si>
  <si>
    <t>Utility Operating Revenue</t>
  </si>
  <si>
    <t>System Distribution Non-Gas Revenue</t>
  </si>
  <si>
    <t>System Supplier Non-Gas Revenue</t>
  </si>
  <si>
    <t>System Commodity Revenue</t>
  </si>
  <si>
    <t>Pass-Through Related Other Revenue</t>
  </si>
  <si>
    <t>General Related Other Revenue</t>
  </si>
  <si>
    <t>Total Utility Operating Revenue</t>
  </si>
  <si>
    <t>Utility Operating Expenses</t>
  </si>
  <si>
    <t>Gas Purchase Expenses</t>
  </si>
  <si>
    <t>Utah</t>
  </si>
  <si>
    <t>Wyoming</t>
  </si>
  <si>
    <t>Total</t>
  </si>
  <si>
    <t>O&amp;M Expenses</t>
  </si>
  <si>
    <t>Production</t>
  </si>
  <si>
    <t>Distribution</t>
  </si>
  <si>
    <t>Customer Accounts</t>
  </si>
  <si>
    <t>Customer Service &amp; Information</t>
  </si>
  <si>
    <t>Administrative &amp; General</t>
  </si>
  <si>
    <t>Total O&amp;M Expense</t>
  </si>
  <si>
    <t>Other Operating Expenses</t>
  </si>
  <si>
    <t>Depreciation, Depletion, Amortization</t>
  </si>
  <si>
    <t>Taxes Other Than Income Taxes</t>
  </si>
  <si>
    <t>Income Taxes</t>
  </si>
  <si>
    <t>Total Other Operating Expenses</t>
  </si>
  <si>
    <t>Total Utility Operating Expenses</t>
  </si>
  <si>
    <t>NET OPERATING INCOME</t>
  </si>
  <si>
    <t>RATE BASE SUMMARY</t>
  </si>
  <si>
    <t>Net Utility Plant</t>
  </si>
  <si>
    <t>Gas Plant In Service</t>
  </si>
  <si>
    <t>Gas Plant Held For Future Use</t>
  </si>
  <si>
    <t>Completed Construction Not Classified</t>
  </si>
  <si>
    <t>Accumulated Depreciation</t>
  </si>
  <si>
    <t>Accumulated Amort &amp; Depletion</t>
  </si>
  <si>
    <t>Total Net Utility Plant</t>
  </si>
  <si>
    <t>Other Rate Base Accounts</t>
  </si>
  <si>
    <t>Materials &amp; Supplies</t>
  </si>
  <si>
    <t>164-1</t>
  </si>
  <si>
    <t>Gas Stored Underground</t>
  </si>
  <si>
    <t>Prepayments</t>
  </si>
  <si>
    <t>190008</t>
  </si>
  <si>
    <t>Accum Deferred Income Tax Federal</t>
  </si>
  <si>
    <t>Accum Deferred Income Tax State</t>
  </si>
  <si>
    <t>235-1</t>
  </si>
  <si>
    <t>Customer Deposits</t>
  </si>
  <si>
    <t>Contributions in Aid  of Construction</t>
  </si>
  <si>
    <t>253-1</t>
  </si>
  <si>
    <t>Unclaimed Customer Deposits</t>
  </si>
  <si>
    <t>Deferred Investment Tax Credits</t>
  </si>
  <si>
    <t>Accum Deferred Income Taxes</t>
  </si>
  <si>
    <t>Working Capital - Cash</t>
  </si>
  <si>
    <t>Total Other Rate Base Accounts</t>
  </si>
  <si>
    <t>TOTAL RATE BASE</t>
  </si>
  <si>
    <t>RETURN ON RATE BASE</t>
  </si>
  <si>
    <t>RETURN ON EQUITY</t>
  </si>
  <si>
    <t>Other Regulatory Liabilities ARC</t>
  </si>
  <si>
    <t>2014 Forecast of 2015 &amp; Actual 12 months ending December 2015</t>
  </si>
  <si>
    <t>DPU Action Request Response</t>
  </si>
  <si>
    <t>Docket No. 16-057-07</t>
  </si>
  <si>
    <t>Questar Gas Company ROO 2015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</si>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</sst>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8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37" fontId="3" fillId="0" borderId="0" xfId="1" quotePrefix="1" applyNumberFormat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7" fontId="3" fillId="0" borderId="1" xfId="1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3" fillId="0" borderId="0" xfId="1" applyNumberFormat="1" applyFont="1" applyFill="1" applyBorder="1" applyAlignment="1">
      <alignment horizontal="center"/>
    </xf>
    <xf numFmtId="37" fontId="3" fillId="0" borderId="0" xfId="1" quotePrefix="1" applyNumberFormat="1" applyFont="1" applyFill="1" applyAlignment="1">
      <alignment horizontal="left"/>
    </xf>
    <xf numFmtId="37" fontId="3" fillId="0" borderId="0" xfId="0" applyNumberFormat="1" applyFont="1" applyFill="1" applyAlignment="1">
      <alignment horizontal="center"/>
    </xf>
    <xf numFmtId="37" fontId="3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0" fillId="0" borderId="0" xfId="1" applyNumberFormat="1" applyFont="1" applyFill="1"/>
    <xf numFmtId="37" fontId="0" fillId="0" borderId="0" xfId="1" quotePrefix="1" applyNumberFormat="1" applyFont="1" applyFill="1" applyAlignment="1">
      <alignment horizontal="right"/>
    </xf>
    <xf numFmtId="37" fontId="0" fillId="0" borderId="0" xfId="2" applyNumberFormat="1" applyFont="1" applyFill="1" applyAlignment="1">
      <alignment horizontal="right"/>
    </xf>
    <xf numFmtId="10" fontId="0" fillId="0" borderId="0" xfId="3" applyNumberFormat="1" applyFont="1" applyFill="1" applyAlignment="1">
      <alignment horizontal="right"/>
    </xf>
    <xf numFmtId="37" fontId="0" fillId="0" borderId="0" xfId="1" applyNumberFormat="1" applyFont="1" applyFill="1" applyAlignment="1">
      <alignment horizontal="right"/>
    </xf>
    <xf numFmtId="37" fontId="0" fillId="0" borderId="0" xfId="2" quotePrefix="1" applyNumberFormat="1" applyFont="1" applyFill="1" applyAlignment="1">
      <alignment horizontal="right"/>
    </xf>
    <xf numFmtId="37" fontId="5" fillId="0" borderId="2" xfId="1" applyNumberFormat="1" applyFont="1" applyFill="1" applyBorder="1"/>
    <xf numFmtId="37" fontId="0" fillId="0" borderId="2" xfId="2" applyNumberFormat="1" applyFont="1" applyFill="1" applyBorder="1"/>
    <xf numFmtId="10" fontId="0" fillId="0" borderId="2" xfId="3" applyNumberFormat="1" applyFont="1" applyFill="1" applyBorder="1"/>
    <xf numFmtId="37" fontId="0" fillId="0" borderId="0" xfId="2" applyNumberFormat="1" applyFont="1" applyFill="1"/>
    <xf numFmtId="10" fontId="0" fillId="0" borderId="0" xfId="3" applyNumberFormat="1" applyFont="1" applyFill="1"/>
    <xf numFmtId="37" fontId="0" fillId="0" borderId="2" xfId="1" applyNumberFormat="1" applyFont="1" applyFill="1" applyBorder="1"/>
    <xf numFmtId="37" fontId="0" fillId="0" borderId="0" xfId="1" applyNumberFormat="1" applyFont="1" applyFill="1" applyBorder="1"/>
    <xf numFmtId="37" fontId="0" fillId="0" borderId="0" xfId="2" applyNumberFormat="1" applyFont="1" applyFill="1" applyBorder="1"/>
    <xf numFmtId="10" fontId="0" fillId="0" borderId="0" xfId="3" applyNumberFormat="1" applyFont="1" applyFill="1" applyBorder="1"/>
    <xf numFmtId="37" fontId="0" fillId="0" borderId="3" xfId="1" applyNumberFormat="1" applyFont="1" applyFill="1" applyBorder="1"/>
    <xf numFmtId="37" fontId="0" fillId="0" borderId="3" xfId="2" applyNumberFormat="1" applyFont="1" applyFill="1" applyBorder="1"/>
    <xf numFmtId="10" fontId="0" fillId="0" borderId="3" xfId="3" applyNumberFormat="1" applyFont="1" applyFill="1" applyBorder="1"/>
    <xf numFmtId="37" fontId="0" fillId="0" borderId="1" xfId="1" applyNumberFormat="1" applyFont="1" applyFill="1" applyBorder="1"/>
    <xf numFmtId="37" fontId="0" fillId="0" borderId="1" xfId="2" applyNumberFormat="1" applyFont="1" applyFill="1" applyBorder="1"/>
    <xf numFmtId="10" fontId="0" fillId="0" borderId="1" xfId="3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37" fontId="0" fillId="0" borderId="0" xfId="0" applyNumberFormat="1" applyFont="1" applyFill="1"/>
    <xf numFmtId="9" fontId="0" fillId="0" borderId="0" xfId="3" applyFont="1" applyFill="1"/>
    <xf numFmtId="0" fontId="0" fillId="0" borderId="0" xfId="4" applyFont="1" applyFill="1"/>
    <xf numFmtId="37" fontId="0" fillId="0" borderId="0" xfId="1" applyNumberFormat="1" applyFont="1" applyFill="1" applyAlignment="1">
      <alignment horizontal="left"/>
    </xf>
    <xf numFmtId="37" fontId="5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left"/>
    </xf>
    <xf numFmtId="49" fontId="5" fillId="0" borderId="0" xfId="1" quotePrefix="1" applyNumberFormat="1" applyFont="1" applyFill="1" applyAlignment="1">
      <alignment horizontal="left"/>
    </xf>
    <xf numFmtId="165" fontId="5" fillId="0" borderId="0" xfId="1" quotePrefix="1" applyNumberFormat="1" applyFont="1" applyFill="1" applyAlignment="1">
      <alignment horizontal="left"/>
    </xf>
    <xf numFmtId="165" fontId="5" fillId="0" borderId="0" xfId="1" applyNumberFormat="1" applyFont="1" applyFill="1"/>
    <xf numFmtId="0" fontId="0" fillId="0" borderId="0" xfId="1" applyNumberFormat="1" applyFont="1" applyFill="1" applyAlignment="1">
      <alignment horizontal="left"/>
    </xf>
    <xf numFmtId="37" fontId="6" fillId="0" borderId="0" xfId="1" quotePrefix="1" applyNumberFormat="1" applyFont="1" applyFill="1" applyAlignment="1">
      <alignment horizontal="left"/>
    </xf>
    <xf numFmtId="37" fontId="6" fillId="0" borderId="0" xfId="1" applyNumberFormat="1" applyFont="1" applyFill="1"/>
    <xf numFmtId="10" fontId="6" fillId="0" borderId="0" xfId="5" applyNumberFormat="1" applyFont="1" applyFill="1"/>
    <xf numFmtId="10" fontId="0" fillId="0" borderId="0" xfId="5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3" fillId="0" borderId="1" xfId="1" applyNumberFormat="1" applyFont="1" applyFill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workbookViewId="0">
      <selection activeCell="H4" sqref="H4"/>
    </sheetView>
  </sheetViews>
  <sheetFormatPr defaultRowHeight="15" x14ac:dyDescent="0.25"/>
  <cols>
    <col min="1" max="1" width="6.5703125" customWidth="1"/>
    <col min="2" max="2" width="3.7109375" customWidth="1"/>
    <col min="3" max="3" width="6.7109375" customWidth="1"/>
    <col min="4" max="4" width="39.140625" customWidth="1"/>
    <col min="5" max="5" width="14.7109375" customWidth="1"/>
    <col min="6" max="6" width="15.140625" bestFit="1" customWidth="1"/>
    <col min="7" max="7" width="14.28515625" bestFit="1" customWidth="1"/>
    <col min="8" max="8" width="10.42578125" bestFit="1" customWidth="1"/>
    <col min="9" max="9" width="2.85546875" bestFit="1" customWidth="1"/>
  </cols>
  <sheetData>
    <row r="1" spans="1:9" ht="11.1" customHeight="1" x14ac:dyDescent="0.25">
      <c r="H1" s="53" t="s">
        <v>69</v>
      </c>
    </row>
    <row r="2" spans="1:9" ht="11.1" customHeight="1" x14ac:dyDescent="0.25">
      <c r="H2" s="53" t="s">
        <v>70</v>
      </c>
    </row>
    <row r="3" spans="1:9" ht="11.1" customHeight="1" x14ac:dyDescent="0.25">
      <c r="H3" s="53" t="s">
        <v>71</v>
      </c>
    </row>
    <row r="5" spans="1:9" x14ac:dyDescent="0.25">
      <c r="G5" s="52" t="s">
        <v>72</v>
      </c>
    </row>
    <row r="6" spans="1:9" x14ac:dyDescent="0.25">
      <c r="A6" s="54" t="s">
        <v>68</v>
      </c>
      <c r="B6" s="54"/>
      <c r="C6" s="54"/>
      <c r="D6" s="54"/>
      <c r="E6" s="54"/>
      <c r="F6" s="54"/>
      <c r="G6" s="54"/>
      <c r="H6" s="54"/>
      <c r="I6" s="1"/>
    </row>
    <row r="7" spans="1:9" x14ac:dyDescent="0.25">
      <c r="A7" s="51"/>
      <c r="B7" s="51"/>
      <c r="C7" s="51"/>
      <c r="D7" s="51"/>
      <c r="E7" s="51"/>
      <c r="F7" s="51"/>
      <c r="G7" s="51"/>
      <c r="H7" s="51"/>
      <c r="I7" s="1"/>
    </row>
    <row r="8" spans="1:9" x14ac:dyDescent="0.25">
      <c r="A8" s="1"/>
      <c r="B8" s="1"/>
      <c r="C8" s="1"/>
      <c r="D8" s="51" t="s">
        <v>0</v>
      </c>
      <c r="E8" s="3" t="s">
        <v>1</v>
      </c>
      <c r="F8" s="3" t="s">
        <v>2</v>
      </c>
      <c r="G8" s="51" t="s">
        <v>3</v>
      </c>
      <c r="H8" s="51" t="s">
        <v>4</v>
      </c>
      <c r="I8" s="1"/>
    </row>
    <row r="9" spans="1:9" x14ac:dyDescent="0.25">
      <c r="A9" s="1"/>
      <c r="B9" s="1"/>
      <c r="C9" s="1"/>
      <c r="D9" s="1"/>
      <c r="E9" s="4" t="s">
        <v>5</v>
      </c>
      <c r="F9" s="4" t="s">
        <v>6</v>
      </c>
      <c r="G9" s="1"/>
      <c r="H9" s="1"/>
      <c r="I9" s="1"/>
    </row>
    <row r="10" spans="1:9" x14ac:dyDescent="0.25">
      <c r="A10" s="1"/>
      <c r="B10" s="1"/>
      <c r="C10" s="1"/>
      <c r="D10" s="1"/>
      <c r="E10" s="4" t="s">
        <v>7</v>
      </c>
      <c r="F10" s="4" t="s">
        <v>7</v>
      </c>
      <c r="G10" s="51" t="s">
        <v>8</v>
      </c>
      <c r="H10" s="51" t="s">
        <v>8</v>
      </c>
      <c r="I10" s="1"/>
    </row>
    <row r="11" spans="1:9" ht="15.75" thickBot="1" x14ac:dyDescent="0.3">
      <c r="A11" s="5"/>
      <c r="B11" s="55" t="s">
        <v>9</v>
      </c>
      <c r="C11" s="55"/>
      <c r="D11" s="55"/>
      <c r="E11" s="6">
        <v>42369</v>
      </c>
      <c r="F11" s="6">
        <v>42369</v>
      </c>
      <c r="G11" s="7" t="s">
        <v>10</v>
      </c>
      <c r="H11" s="7" t="s">
        <v>11</v>
      </c>
      <c r="I11" s="1"/>
    </row>
    <row r="12" spans="1:9" x14ac:dyDescent="0.25">
      <c r="A12" s="5"/>
      <c r="B12" s="4"/>
      <c r="C12" s="4"/>
      <c r="D12" s="4"/>
      <c r="E12" s="8"/>
      <c r="F12" s="8"/>
      <c r="G12" s="1"/>
      <c r="H12" s="1"/>
      <c r="I12" s="1"/>
    </row>
    <row r="13" spans="1:9" x14ac:dyDescent="0.25">
      <c r="A13" s="5">
        <v>1</v>
      </c>
      <c r="B13" s="9" t="s">
        <v>12</v>
      </c>
      <c r="C13" s="2"/>
      <c r="D13" s="2"/>
      <c r="E13" s="10"/>
      <c r="F13" s="10"/>
      <c r="G13" s="1"/>
      <c r="H13" s="1"/>
      <c r="I13" s="1"/>
    </row>
    <row r="14" spans="1:9" x14ac:dyDescent="0.25">
      <c r="A14" s="5"/>
      <c r="B14" s="11"/>
      <c r="C14" s="11"/>
      <c r="D14" s="2"/>
      <c r="E14" s="11"/>
      <c r="F14" s="11"/>
      <c r="G14" s="1"/>
      <c r="H14" s="1"/>
      <c r="I14" s="1"/>
    </row>
    <row r="15" spans="1:9" x14ac:dyDescent="0.25">
      <c r="A15" s="5">
        <v>2</v>
      </c>
      <c r="B15" s="12" t="s">
        <v>13</v>
      </c>
      <c r="C15" s="13"/>
      <c r="D15" s="13"/>
      <c r="E15" s="13"/>
      <c r="F15" s="13"/>
      <c r="G15" s="1"/>
      <c r="H15" s="1"/>
      <c r="I15" s="1"/>
    </row>
    <row r="16" spans="1:9" x14ac:dyDescent="0.25">
      <c r="A16" s="5">
        <v>3</v>
      </c>
      <c r="B16" s="12"/>
      <c r="C16" s="13"/>
      <c r="D16" s="13" t="s">
        <v>14</v>
      </c>
      <c r="E16" s="14">
        <v>316102211.45009905</v>
      </c>
      <c r="F16" s="14">
        <v>317847286.30323589</v>
      </c>
      <c r="G16" s="15">
        <f>F16-E16</f>
        <v>1745074.8531368375</v>
      </c>
      <c r="H16" s="16">
        <f>G16/F16</f>
        <v>5.4902933840749657E-3</v>
      </c>
      <c r="I16" s="1"/>
    </row>
    <row r="17" spans="1:9" x14ac:dyDescent="0.25">
      <c r="A17" s="5">
        <v>4</v>
      </c>
      <c r="B17" s="13"/>
      <c r="C17" s="13"/>
      <c r="D17" s="13" t="s">
        <v>15</v>
      </c>
      <c r="E17" s="17"/>
      <c r="F17" s="17"/>
      <c r="G17" s="15"/>
      <c r="H17" s="16"/>
      <c r="I17" s="1"/>
    </row>
    <row r="18" spans="1:9" x14ac:dyDescent="0.25">
      <c r="A18" s="5">
        <v>5</v>
      </c>
      <c r="B18" s="12"/>
      <c r="C18" s="13"/>
      <c r="D18" s="13" t="s">
        <v>16</v>
      </c>
      <c r="E18" s="17"/>
      <c r="F18" s="17"/>
      <c r="G18" s="15"/>
      <c r="H18" s="16"/>
      <c r="I18" s="1"/>
    </row>
    <row r="19" spans="1:9" x14ac:dyDescent="0.25">
      <c r="A19" s="5">
        <v>6</v>
      </c>
      <c r="B19" s="12"/>
      <c r="C19" s="13"/>
      <c r="D19" s="13" t="s">
        <v>17</v>
      </c>
      <c r="E19" s="14"/>
      <c r="F19" s="14"/>
      <c r="G19" s="18"/>
      <c r="H19" s="16"/>
      <c r="I19" s="1"/>
    </row>
    <row r="20" spans="1:9" ht="15.75" thickBot="1" x14ac:dyDescent="0.3">
      <c r="A20" s="5">
        <v>7</v>
      </c>
      <c r="B20" s="12"/>
      <c r="C20" s="13"/>
      <c r="D20" s="13" t="s">
        <v>18</v>
      </c>
      <c r="E20" s="14">
        <v>4684769.7400000012</v>
      </c>
      <c r="F20" s="14">
        <v>4601764.01</v>
      </c>
      <c r="G20" s="18">
        <f t="shared" ref="G20:G21" si="0">F20-E20</f>
        <v>-83005.730000001378</v>
      </c>
      <c r="H20" s="16">
        <f t="shared" ref="H20" si="1">G20/F20</f>
        <v>-1.8037806767062223E-2</v>
      </c>
      <c r="I20" s="1"/>
    </row>
    <row r="21" spans="1:9" x14ac:dyDescent="0.25">
      <c r="A21" s="5">
        <v>8</v>
      </c>
      <c r="B21" s="12"/>
      <c r="C21" s="12" t="s">
        <v>19</v>
      </c>
      <c r="D21" s="13"/>
      <c r="E21" s="19">
        <v>320786981.19009906</v>
      </c>
      <c r="F21" s="19">
        <v>322449050.31323588</v>
      </c>
      <c r="G21" s="20">
        <f t="shared" si="0"/>
        <v>1662069.1231368184</v>
      </c>
      <c r="H21" s="21">
        <f t="shared" ref="H21" si="2">G21/F21</f>
        <v>5.1545170361712613E-3</v>
      </c>
      <c r="I21" s="1"/>
    </row>
    <row r="22" spans="1:9" x14ac:dyDescent="0.25">
      <c r="A22" s="5"/>
      <c r="B22" s="12"/>
      <c r="C22" s="13"/>
      <c r="D22" s="13"/>
      <c r="E22" s="13"/>
      <c r="F22" s="13"/>
      <c r="G22" s="22"/>
      <c r="H22" s="23"/>
      <c r="I22" s="1"/>
    </row>
    <row r="23" spans="1:9" x14ac:dyDescent="0.25">
      <c r="A23" s="5">
        <v>9</v>
      </c>
      <c r="B23" s="12" t="s">
        <v>20</v>
      </c>
      <c r="C23" s="13"/>
      <c r="D23" s="13"/>
      <c r="E23" s="13"/>
      <c r="F23" s="13"/>
      <c r="G23" s="22"/>
      <c r="H23" s="23"/>
      <c r="I23" s="1"/>
    </row>
    <row r="24" spans="1:9" x14ac:dyDescent="0.25">
      <c r="A24" s="5">
        <v>10</v>
      </c>
      <c r="B24" s="12"/>
      <c r="C24" s="13" t="s">
        <v>21</v>
      </c>
      <c r="D24" s="13"/>
      <c r="E24" s="13"/>
      <c r="F24" s="13"/>
      <c r="G24" s="22"/>
      <c r="H24" s="23"/>
      <c r="I24" s="1"/>
    </row>
    <row r="25" spans="1:9" x14ac:dyDescent="0.25">
      <c r="A25" s="5">
        <v>11</v>
      </c>
      <c r="B25" s="12"/>
      <c r="C25" s="13"/>
      <c r="D25" s="13" t="s">
        <v>22</v>
      </c>
      <c r="E25" s="13"/>
      <c r="F25" s="13"/>
      <c r="G25" s="22"/>
      <c r="H25" s="16"/>
      <c r="I25" s="1"/>
    </row>
    <row r="26" spans="1:9" ht="15.75" thickBot="1" x14ac:dyDescent="0.3">
      <c r="A26" s="5">
        <v>12</v>
      </c>
      <c r="B26" s="12"/>
      <c r="C26" s="13"/>
      <c r="D26" s="13" t="s">
        <v>23</v>
      </c>
      <c r="E26" s="13"/>
      <c r="F26" s="13"/>
      <c r="G26" s="22"/>
      <c r="H26" s="16"/>
      <c r="I26" s="1"/>
    </row>
    <row r="27" spans="1:9" x14ac:dyDescent="0.25">
      <c r="A27" s="5">
        <v>13</v>
      </c>
      <c r="B27" s="12"/>
      <c r="C27" s="13"/>
      <c r="D27" s="13" t="s">
        <v>24</v>
      </c>
      <c r="E27" s="24">
        <v>0</v>
      </c>
      <c r="F27" s="24">
        <v>0</v>
      </c>
      <c r="G27" s="20">
        <f t="shared" ref="G27" si="3">F27-E27</f>
        <v>0</v>
      </c>
      <c r="H27" s="21">
        <v>0</v>
      </c>
      <c r="I27" s="1"/>
    </row>
    <row r="28" spans="1:9" x14ac:dyDescent="0.25">
      <c r="A28" s="5"/>
      <c r="B28" s="12"/>
      <c r="C28" s="13"/>
      <c r="D28" s="13"/>
      <c r="E28" s="25"/>
      <c r="F28" s="25"/>
      <c r="G28" s="26"/>
      <c r="H28" s="27"/>
      <c r="I28" s="1"/>
    </row>
    <row r="29" spans="1:9" x14ac:dyDescent="0.25">
      <c r="A29" s="5">
        <v>14</v>
      </c>
      <c r="B29" s="12"/>
      <c r="C29" s="13" t="s">
        <v>25</v>
      </c>
      <c r="D29" s="13"/>
      <c r="E29" s="13"/>
      <c r="F29" s="13"/>
      <c r="G29" s="22"/>
      <c r="H29" s="23"/>
      <c r="I29" s="1"/>
    </row>
    <row r="30" spans="1:9" x14ac:dyDescent="0.25">
      <c r="A30" s="5">
        <v>15</v>
      </c>
      <c r="B30" s="12"/>
      <c r="C30" s="13"/>
      <c r="D30" s="13" t="s">
        <v>26</v>
      </c>
      <c r="E30" s="13">
        <v>-1170249.620166071</v>
      </c>
      <c r="F30" s="13">
        <v>-479415.54576355539</v>
      </c>
      <c r="G30" s="22">
        <f t="shared" ref="G30:G35" si="4">F30-E30</f>
        <v>690834.07440251554</v>
      </c>
      <c r="H30" s="23">
        <f t="shared" ref="H30:H35" si="5">G30/F30</f>
        <v>-1.4409922258616754</v>
      </c>
      <c r="I30" s="1"/>
    </row>
    <row r="31" spans="1:9" x14ac:dyDescent="0.25">
      <c r="A31" s="5">
        <v>16</v>
      </c>
      <c r="B31" s="12"/>
      <c r="C31" s="13"/>
      <c r="D31" s="13" t="s">
        <v>27</v>
      </c>
      <c r="E31" s="13">
        <v>54947303.481938109</v>
      </c>
      <c r="F31" s="13">
        <v>55394622.630000003</v>
      </c>
      <c r="G31" s="22">
        <f t="shared" si="4"/>
        <v>447319.14806189388</v>
      </c>
      <c r="H31" s="23">
        <f t="shared" si="5"/>
        <v>8.0751366617242692E-3</v>
      </c>
      <c r="I31" s="1"/>
    </row>
    <row r="32" spans="1:9" x14ac:dyDescent="0.25">
      <c r="A32" s="5">
        <v>17</v>
      </c>
      <c r="B32" s="12"/>
      <c r="C32" s="13"/>
      <c r="D32" s="13" t="s">
        <v>28</v>
      </c>
      <c r="E32" s="13">
        <v>23007441.200528763</v>
      </c>
      <c r="F32" s="13">
        <v>22824341.190895598</v>
      </c>
      <c r="G32" s="22">
        <f t="shared" si="4"/>
        <v>-183100.00963316485</v>
      </c>
      <c r="H32" s="23">
        <f t="shared" si="5"/>
        <v>-8.0221377739569371E-3</v>
      </c>
      <c r="I32" s="1"/>
    </row>
    <row r="33" spans="1:9" x14ac:dyDescent="0.25">
      <c r="A33" s="5">
        <v>18</v>
      </c>
      <c r="B33" s="12"/>
      <c r="C33" s="13"/>
      <c r="D33" s="13" t="s">
        <v>29</v>
      </c>
      <c r="E33" s="13">
        <v>4840625.1162076425</v>
      </c>
      <c r="F33" s="13">
        <v>4997444.7830228452</v>
      </c>
      <c r="G33" s="22">
        <f t="shared" si="4"/>
        <v>156819.66681520268</v>
      </c>
      <c r="H33" s="23">
        <f t="shared" si="5"/>
        <v>3.1379969889401338E-2</v>
      </c>
      <c r="I33" s="1"/>
    </row>
    <row r="34" spans="1:9" ht="15.75" thickBot="1" x14ac:dyDescent="0.3">
      <c r="A34" s="5">
        <v>19</v>
      </c>
      <c r="B34" s="12"/>
      <c r="C34" s="13"/>
      <c r="D34" s="13" t="s">
        <v>30</v>
      </c>
      <c r="E34" s="13">
        <v>48712452.243082643</v>
      </c>
      <c r="F34" s="13">
        <v>49589369.822279684</v>
      </c>
      <c r="G34" s="22">
        <f t="shared" si="4"/>
        <v>876917.57919704169</v>
      </c>
      <c r="H34" s="23">
        <f t="shared" si="5"/>
        <v>1.7683579814379031E-2</v>
      </c>
      <c r="I34" s="1"/>
    </row>
    <row r="35" spans="1:9" x14ac:dyDescent="0.25">
      <c r="A35" s="5">
        <v>20</v>
      </c>
      <c r="B35" s="12"/>
      <c r="C35" s="13"/>
      <c r="D35" s="13" t="s">
        <v>31</v>
      </c>
      <c r="E35" s="19">
        <v>130337572.42159109</v>
      </c>
      <c r="F35" s="19">
        <v>132326362.88043457</v>
      </c>
      <c r="G35" s="20">
        <f t="shared" si="4"/>
        <v>1988790.4588434845</v>
      </c>
      <c r="H35" s="21">
        <f t="shared" si="5"/>
        <v>1.5029434917972357E-2</v>
      </c>
      <c r="I35" s="1"/>
    </row>
    <row r="36" spans="1:9" x14ac:dyDescent="0.25">
      <c r="A36" s="5"/>
      <c r="B36" s="12"/>
      <c r="C36" s="13"/>
      <c r="D36" s="13"/>
      <c r="E36" s="13"/>
      <c r="F36" s="13"/>
      <c r="G36" s="22"/>
      <c r="H36" s="23"/>
      <c r="I36" s="1"/>
    </row>
    <row r="37" spans="1:9" x14ac:dyDescent="0.25">
      <c r="A37" s="5">
        <v>21</v>
      </c>
      <c r="B37" s="12"/>
      <c r="C37" s="13" t="s">
        <v>32</v>
      </c>
      <c r="D37" s="13"/>
      <c r="E37" s="13"/>
      <c r="F37" s="13"/>
      <c r="G37" s="22"/>
      <c r="H37" s="23"/>
      <c r="I37" s="1"/>
    </row>
    <row r="38" spans="1:9" x14ac:dyDescent="0.25">
      <c r="A38" s="5">
        <v>22</v>
      </c>
      <c r="B38" s="12"/>
      <c r="C38" s="13"/>
      <c r="D38" s="13" t="s">
        <v>33</v>
      </c>
      <c r="E38" s="13">
        <v>52856147.880841464</v>
      </c>
      <c r="F38" s="13">
        <v>53244026.088557474</v>
      </c>
      <c r="G38" s="22">
        <f t="shared" ref="G38:G41" si="6">F38-E38</f>
        <v>387878.20771601051</v>
      </c>
      <c r="H38" s="23">
        <f t="shared" ref="H38:H41" si="7">G38/F38</f>
        <v>7.2849150639149041E-3</v>
      </c>
      <c r="I38" s="1"/>
    </row>
    <row r="39" spans="1:9" x14ac:dyDescent="0.25">
      <c r="A39" s="5">
        <v>23</v>
      </c>
      <c r="B39" s="12"/>
      <c r="C39" s="13"/>
      <c r="D39" s="13" t="s">
        <v>34</v>
      </c>
      <c r="E39" s="13">
        <v>19140921.645447575</v>
      </c>
      <c r="F39" s="13">
        <v>18459002.288963754</v>
      </c>
      <c r="G39" s="22">
        <f t="shared" si="6"/>
        <v>-681919.35648382083</v>
      </c>
      <c r="H39" s="23">
        <f t="shared" si="7"/>
        <v>-3.6942373472239394E-2</v>
      </c>
      <c r="I39" s="1"/>
    </row>
    <row r="40" spans="1:9" ht="15.75" thickBot="1" x14ac:dyDescent="0.3">
      <c r="A40" s="5">
        <v>24</v>
      </c>
      <c r="B40" s="12"/>
      <c r="C40" s="13"/>
      <c r="D40" s="13" t="s">
        <v>35</v>
      </c>
      <c r="E40" s="13">
        <v>34625957.510801375</v>
      </c>
      <c r="F40" s="13">
        <v>34843412.015633695</v>
      </c>
      <c r="G40" s="22">
        <f t="shared" si="6"/>
        <v>217454.50483231992</v>
      </c>
      <c r="H40" s="23">
        <f t="shared" si="7"/>
        <v>6.2409073122560868E-3</v>
      </c>
      <c r="I40" s="1"/>
    </row>
    <row r="41" spans="1:9" x14ac:dyDescent="0.25">
      <c r="A41" s="5">
        <v>25</v>
      </c>
      <c r="B41" s="12"/>
      <c r="C41" s="13"/>
      <c r="D41" s="13" t="s">
        <v>36</v>
      </c>
      <c r="E41" s="19">
        <v>106623027.03709042</v>
      </c>
      <c r="F41" s="19">
        <v>106546440.39315492</v>
      </c>
      <c r="G41" s="20">
        <f t="shared" si="6"/>
        <v>-76586.643935501575</v>
      </c>
      <c r="H41" s="21">
        <f t="shared" si="7"/>
        <v>-7.1880997293666401E-4</v>
      </c>
      <c r="I41" s="1"/>
    </row>
    <row r="42" spans="1:9" ht="15.75" thickBot="1" x14ac:dyDescent="0.3">
      <c r="A42" s="5"/>
      <c r="B42" s="12"/>
      <c r="C42" s="13"/>
      <c r="D42" s="13"/>
      <c r="E42" s="28"/>
      <c r="F42" s="28"/>
      <c r="G42" s="29"/>
      <c r="H42" s="30"/>
      <c r="I42" s="1"/>
    </row>
    <row r="43" spans="1:9" ht="15.75" thickTop="1" x14ac:dyDescent="0.25">
      <c r="A43" s="5"/>
      <c r="B43" s="12"/>
      <c r="C43" s="13"/>
      <c r="D43" s="13"/>
      <c r="E43" s="13"/>
      <c r="F43" s="13"/>
      <c r="G43" s="22"/>
      <c r="H43" s="23"/>
      <c r="I43" s="1"/>
    </row>
    <row r="44" spans="1:9" x14ac:dyDescent="0.25">
      <c r="A44" s="5">
        <v>26</v>
      </c>
      <c r="B44" s="12"/>
      <c r="C44" s="12" t="s">
        <v>37</v>
      </c>
      <c r="D44" s="13"/>
      <c r="E44" s="13">
        <v>236960599.45868152</v>
      </c>
      <c r="F44" s="13">
        <v>238872803.27358949</v>
      </c>
      <c r="G44" s="13">
        <f t="shared" ref="G44" si="8">+G27+G35+G41</f>
        <v>1912203.8149079829</v>
      </c>
      <c r="H44" s="23">
        <f>G44/F44</f>
        <v>8.0051131342812106E-3</v>
      </c>
      <c r="I44" s="1"/>
    </row>
    <row r="45" spans="1:9" ht="15.75" thickBot="1" x14ac:dyDescent="0.3">
      <c r="A45" s="5"/>
      <c r="B45" s="12"/>
      <c r="C45" s="13"/>
      <c r="D45" s="13"/>
      <c r="E45" s="28"/>
      <c r="F45" s="28"/>
      <c r="G45" s="28"/>
      <c r="H45" s="30"/>
      <c r="I45" s="1"/>
    </row>
    <row r="46" spans="1:9" ht="15.75" thickTop="1" x14ac:dyDescent="0.25">
      <c r="A46" s="5"/>
      <c r="B46" s="12"/>
      <c r="C46" s="13"/>
      <c r="D46" s="13"/>
      <c r="E46" s="13"/>
      <c r="F46" s="13"/>
      <c r="G46" s="13"/>
      <c r="H46" s="23"/>
      <c r="I46" s="1"/>
    </row>
    <row r="47" spans="1:9" x14ac:dyDescent="0.25">
      <c r="A47" s="5">
        <v>27</v>
      </c>
      <c r="B47" s="12" t="s">
        <v>38</v>
      </c>
      <c r="C47" s="13"/>
      <c r="D47" s="13"/>
      <c r="E47" s="13">
        <v>83826381.731417537</v>
      </c>
      <c r="F47" s="13">
        <v>83576247.039646387</v>
      </c>
      <c r="G47" s="13">
        <f t="shared" ref="G47" si="9">+G21-G44</f>
        <v>-250134.69177116454</v>
      </c>
      <c r="H47" s="23">
        <f>G47/F47</f>
        <v>-2.9928921270239279E-3</v>
      </c>
      <c r="I47" s="1"/>
    </row>
    <row r="48" spans="1:9" ht="15.75" thickBot="1" x14ac:dyDescent="0.3">
      <c r="A48" s="25"/>
      <c r="B48" s="31"/>
      <c r="C48" s="31"/>
      <c r="D48" s="31"/>
      <c r="E48" s="31"/>
      <c r="F48" s="31"/>
      <c r="G48" s="32"/>
      <c r="H48" s="33"/>
      <c r="I48" s="1"/>
    </row>
    <row r="49" spans="1:9" x14ac:dyDescent="0.25">
      <c r="A49" s="34"/>
      <c r="B49" s="35"/>
      <c r="C49" s="35"/>
      <c r="D49" s="35"/>
      <c r="E49" s="36"/>
      <c r="F49" s="36"/>
      <c r="G49" s="37"/>
      <c r="H49" s="23"/>
      <c r="I49" s="1"/>
    </row>
    <row r="50" spans="1:9" x14ac:dyDescent="0.25">
      <c r="A50" s="5">
        <v>28</v>
      </c>
      <c r="B50" s="13" t="s">
        <v>39</v>
      </c>
      <c r="C50" s="13"/>
      <c r="D50" s="13"/>
      <c r="E50" s="13"/>
      <c r="F50" s="13"/>
      <c r="G50" s="38"/>
      <c r="H50" s="23"/>
      <c r="I50" s="1"/>
    </row>
    <row r="51" spans="1:9" x14ac:dyDescent="0.25">
      <c r="A51" s="5"/>
      <c r="B51" s="2"/>
      <c r="C51" s="2"/>
      <c r="D51" s="2"/>
      <c r="E51" s="13"/>
      <c r="F51" s="13"/>
      <c r="G51" s="38"/>
      <c r="H51" s="23"/>
      <c r="I51" s="1"/>
    </row>
    <row r="52" spans="1:9" x14ac:dyDescent="0.25">
      <c r="A52" s="5">
        <v>29</v>
      </c>
      <c r="B52" s="12" t="s">
        <v>40</v>
      </c>
      <c r="C52" s="13"/>
      <c r="D52" s="13"/>
      <c r="E52" s="13"/>
      <c r="F52" s="13"/>
      <c r="G52" s="38"/>
      <c r="H52" s="23"/>
      <c r="I52" s="1"/>
    </row>
    <row r="53" spans="1:9" x14ac:dyDescent="0.25">
      <c r="A53" s="5">
        <v>30</v>
      </c>
      <c r="B53" s="35"/>
      <c r="C53" s="39">
        <v>101</v>
      </c>
      <c r="D53" s="13" t="s">
        <v>41</v>
      </c>
      <c r="E53" s="13">
        <v>2293927649.4708824</v>
      </c>
      <c r="F53" s="13">
        <v>2284888069.1144428</v>
      </c>
      <c r="G53" s="22">
        <f>F53-E53</f>
        <v>-9039580.3564395905</v>
      </c>
      <c r="H53" s="23">
        <f t="shared" ref="H53:H59" si="10">G53/F53</f>
        <v>-3.9562464694137397E-3</v>
      </c>
      <c r="I53" s="1"/>
    </row>
    <row r="54" spans="1:9" x14ac:dyDescent="0.25">
      <c r="A54" s="5">
        <v>31</v>
      </c>
      <c r="B54" s="35"/>
      <c r="C54" s="39">
        <v>105</v>
      </c>
      <c r="D54" s="13" t="s">
        <v>42</v>
      </c>
      <c r="E54" s="13">
        <v>5036.83</v>
      </c>
      <c r="F54" s="13">
        <v>5036.83</v>
      </c>
      <c r="G54" s="22">
        <f t="shared" ref="G54:G58" si="11">F54-E54</f>
        <v>0</v>
      </c>
      <c r="H54" s="23">
        <f t="shared" si="10"/>
        <v>0</v>
      </c>
      <c r="I54" s="1"/>
    </row>
    <row r="55" spans="1:9" x14ac:dyDescent="0.25">
      <c r="A55" s="5">
        <v>32</v>
      </c>
      <c r="B55" s="35"/>
      <c r="C55" s="39">
        <v>106</v>
      </c>
      <c r="D55" s="13" t="s">
        <v>43</v>
      </c>
      <c r="E55" s="13">
        <v>497681.24575078115</v>
      </c>
      <c r="F55" s="13">
        <v>12054335.949625423</v>
      </c>
      <c r="G55" s="22">
        <f t="shared" si="11"/>
        <v>11556654.703874642</v>
      </c>
      <c r="H55" s="23">
        <f t="shared" si="10"/>
        <v>0.95871350791693788</v>
      </c>
      <c r="I55" s="1"/>
    </row>
    <row r="56" spans="1:9" x14ac:dyDescent="0.25">
      <c r="A56" s="5">
        <v>33</v>
      </c>
      <c r="B56" s="35"/>
      <c r="C56" s="39">
        <v>108</v>
      </c>
      <c r="D56" s="13" t="s">
        <v>44</v>
      </c>
      <c r="E56" s="13">
        <v>-755186621.79979587</v>
      </c>
      <c r="F56" s="13">
        <v>-754230397.69276464</v>
      </c>
      <c r="G56" s="22">
        <f t="shared" si="11"/>
        <v>956224.10703122616</v>
      </c>
      <c r="H56" s="23">
        <f t="shared" si="10"/>
        <v>-1.2678143309476418E-3</v>
      </c>
      <c r="I56" s="1"/>
    </row>
    <row r="57" spans="1:9" x14ac:dyDescent="0.25">
      <c r="A57" s="5">
        <v>34</v>
      </c>
      <c r="B57" s="35"/>
      <c r="C57" s="39">
        <v>111</v>
      </c>
      <c r="D57" s="13" t="s">
        <v>45</v>
      </c>
      <c r="E57" s="13">
        <v>-5567610.2907983856</v>
      </c>
      <c r="F57" s="13">
        <v>-5571058.1296095634</v>
      </c>
      <c r="G57" s="22">
        <f t="shared" si="11"/>
        <v>-3447.8388111777604</v>
      </c>
      <c r="H57" s="23">
        <f t="shared" si="10"/>
        <v>6.188840128687358E-4</v>
      </c>
      <c r="I57" s="1"/>
    </row>
    <row r="58" spans="1:9" ht="15.75" thickBot="1" x14ac:dyDescent="0.3">
      <c r="A58" s="5">
        <v>35</v>
      </c>
      <c r="B58" s="35"/>
      <c r="C58" s="39">
        <v>254</v>
      </c>
      <c r="D58" s="13" t="s">
        <v>67</v>
      </c>
      <c r="E58" s="13">
        <v>-58750167.759999998</v>
      </c>
      <c r="F58" s="13">
        <v>-63078005.226774998</v>
      </c>
      <c r="G58" s="22">
        <f t="shared" si="11"/>
        <v>-4327837.4667750001</v>
      </c>
      <c r="H58" s="23">
        <f t="shared" si="10"/>
        <v>6.8610880309479788E-2</v>
      </c>
      <c r="I58" s="13"/>
    </row>
    <row r="59" spans="1:9" x14ac:dyDescent="0.25">
      <c r="A59" s="5">
        <v>36</v>
      </c>
      <c r="B59" s="35"/>
      <c r="C59" s="9" t="s">
        <v>46</v>
      </c>
      <c r="D59" s="13"/>
      <c r="E59" s="24">
        <v>1474925967.696039</v>
      </c>
      <c r="F59" s="24">
        <v>1474067980.844919</v>
      </c>
      <c r="G59" s="20">
        <f t="shared" ref="G59" si="12">F59-E59</f>
        <v>-857986.85111999512</v>
      </c>
      <c r="H59" s="21">
        <f t="shared" si="10"/>
        <v>-5.820537873892402E-4</v>
      </c>
      <c r="I59" s="1"/>
    </row>
    <row r="60" spans="1:9" x14ac:dyDescent="0.25">
      <c r="A60" s="5"/>
      <c r="B60" s="40"/>
      <c r="C60" s="13"/>
      <c r="D60" s="13"/>
      <c r="E60" s="13"/>
      <c r="F60" s="13"/>
      <c r="G60" s="22"/>
      <c r="H60" s="23"/>
      <c r="I60" s="1"/>
    </row>
    <row r="61" spans="1:9" x14ac:dyDescent="0.25">
      <c r="A61" s="5">
        <v>37</v>
      </c>
      <c r="B61" s="12" t="s">
        <v>47</v>
      </c>
      <c r="C61" s="13"/>
      <c r="D61" s="13"/>
      <c r="E61" s="13"/>
      <c r="F61" s="40"/>
      <c r="I61" s="1"/>
    </row>
    <row r="62" spans="1:9" x14ac:dyDescent="0.25">
      <c r="A62" s="41">
        <v>38</v>
      </c>
      <c r="B62" s="35"/>
      <c r="C62" s="42">
        <v>154</v>
      </c>
      <c r="D62" s="40" t="s">
        <v>48</v>
      </c>
      <c r="E62" s="40">
        <v>15063663.743881583</v>
      </c>
      <c r="F62" s="40">
        <v>19269214.964740369</v>
      </c>
      <c r="G62" s="22">
        <f>F62-E62</f>
        <v>4205551.2208587863</v>
      </c>
      <c r="H62" s="23">
        <f t="shared" ref="H62" si="13">G62/F62</f>
        <v>0.21825233817538925</v>
      </c>
      <c r="I62" s="1"/>
    </row>
    <row r="63" spans="1:9" x14ac:dyDescent="0.25">
      <c r="A63" s="5">
        <v>39</v>
      </c>
      <c r="B63" s="35"/>
      <c r="C63" s="42" t="s">
        <v>49</v>
      </c>
      <c r="D63" s="40" t="s">
        <v>50</v>
      </c>
      <c r="E63" s="40">
        <v>0</v>
      </c>
      <c r="F63" s="40">
        <v>0</v>
      </c>
      <c r="G63" s="22">
        <f t="shared" ref="G63:G72" si="14">F63-E63</f>
        <v>0</v>
      </c>
      <c r="H63" s="23">
        <v>0</v>
      </c>
      <c r="I63" s="1"/>
    </row>
    <row r="64" spans="1:9" x14ac:dyDescent="0.25">
      <c r="A64" s="41">
        <v>40</v>
      </c>
      <c r="B64" s="35"/>
      <c r="C64" s="42">
        <v>165</v>
      </c>
      <c r="D64" s="40" t="s">
        <v>51</v>
      </c>
      <c r="E64" s="40">
        <v>3062765.5077525298</v>
      </c>
      <c r="F64" s="40">
        <v>2983419.6417141701</v>
      </c>
      <c r="G64" s="22">
        <f t="shared" si="14"/>
        <v>-79345.866038359702</v>
      </c>
      <c r="H64" s="23">
        <f t="shared" ref="H64:H72" si="15">G64/F64</f>
        <v>-2.6595610261776752E-2</v>
      </c>
      <c r="I64" s="1"/>
    </row>
    <row r="65" spans="1:9" x14ac:dyDescent="0.25">
      <c r="A65" s="5">
        <v>41</v>
      </c>
      <c r="B65" s="35"/>
      <c r="C65" s="43" t="s">
        <v>52</v>
      </c>
      <c r="D65" s="44" t="s">
        <v>53</v>
      </c>
      <c r="E65" s="45">
        <v>3204138.5999657833</v>
      </c>
      <c r="F65" s="45">
        <v>2802377.4577875002</v>
      </c>
      <c r="G65" s="22">
        <f t="shared" si="14"/>
        <v>-401761.14217828307</v>
      </c>
      <c r="H65" s="23">
        <f t="shared" si="15"/>
        <v>-0.14336439263805553</v>
      </c>
      <c r="I65" s="1"/>
    </row>
    <row r="66" spans="1:9" x14ac:dyDescent="0.25">
      <c r="A66" s="41">
        <v>42</v>
      </c>
      <c r="B66" s="35"/>
      <c r="C66" s="43" t="s">
        <v>52</v>
      </c>
      <c r="D66" s="44" t="s">
        <v>54</v>
      </c>
      <c r="E66" s="40">
        <v>284188.32305845449</v>
      </c>
      <c r="F66" s="40">
        <v>248645.12749999994</v>
      </c>
      <c r="G66" s="22">
        <f t="shared" si="14"/>
        <v>-35543.19555845455</v>
      </c>
      <c r="H66" s="23">
        <f t="shared" si="15"/>
        <v>-0.14294748469766236</v>
      </c>
      <c r="I66" s="1"/>
    </row>
    <row r="67" spans="1:9" x14ac:dyDescent="0.25">
      <c r="A67" s="5">
        <v>43</v>
      </c>
      <c r="B67" s="35"/>
      <c r="C67" s="39" t="s">
        <v>55</v>
      </c>
      <c r="D67" s="13" t="s">
        <v>56</v>
      </c>
      <c r="E67" s="13">
        <v>-5365761.91</v>
      </c>
      <c r="F67" s="13">
        <v>-5763786.0650000004</v>
      </c>
      <c r="G67" s="22">
        <f t="shared" si="14"/>
        <v>-398024.15500000026</v>
      </c>
      <c r="H67" s="23">
        <f t="shared" si="15"/>
        <v>6.905602506952177E-2</v>
      </c>
      <c r="I67" s="1"/>
    </row>
    <row r="68" spans="1:9" x14ac:dyDescent="0.25">
      <c r="A68" s="41">
        <v>44</v>
      </c>
      <c r="B68" s="35"/>
      <c r="C68" s="46">
        <v>252</v>
      </c>
      <c r="D68" s="13" t="s">
        <v>57</v>
      </c>
      <c r="E68" s="13">
        <v>-26982761.729860503</v>
      </c>
      <c r="F68" s="13">
        <v>-27261448.575000003</v>
      </c>
      <c r="G68" s="22">
        <f t="shared" si="14"/>
        <v>-278686.84513949975</v>
      </c>
      <c r="H68" s="23">
        <f t="shared" si="15"/>
        <v>1.022274529443268E-2</v>
      </c>
      <c r="I68" s="1"/>
    </row>
    <row r="69" spans="1:9" x14ac:dyDescent="0.25">
      <c r="A69" s="5">
        <v>45</v>
      </c>
      <c r="B69" s="35"/>
      <c r="C69" s="39" t="s">
        <v>58</v>
      </c>
      <c r="D69" s="13" t="s">
        <v>59</v>
      </c>
      <c r="E69" s="13">
        <v>-70575.758384335524</v>
      </c>
      <c r="F69" s="13">
        <v>-61871.936682451204</v>
      </c>
      <c r="G69" s="22">
        <f t="shared" si="14"/>
        <v>8703.8217018843206</v>
      </c>
      <c r="H69" s="23">
        <f t="shared" si="15"/>
        <v>-0.14067479003535044</v>
      </c>
      <c r="I69" s="1"/>
    </row>
    <row r="70" spans="1:9" x14ac:dyDescent="0.25">
      <c r="A70" s="41">
        <v>46</v>
      </c>
      <c r="B70" s="35"/>
      <c r="C70" s="39">
        <v>255</v>
      </c>
      <c r="D70" s="13" t="s">
        <v>60</v>
      </c>
      <c r="E70" s="13">
        <v>-279365.05817440833</v>
      </c>
      <c r="F70" s="13">
        <v>-279284.91394722986</v>
      </c>
      <c r="G70" s="22">
        <f t="shared" si="14"/>
        <v>80.144227178476285</v>
      </c>
      <c r="H70" s="23">
        <f t="shared" si="15"/>
        <v>-2.8696224957435162E-4</v>
      </c>
      <c r="I70" s="1"/>
    </row>
    <row r="71" spans="1:9" x14ac:dyDescent="0.25">
      <c r="A71" s="5">
        <v>47</v>
      </c>
      <c r="B71" s="35"/>
      <c r="C71" s="39">
        <v>282</v>
      </c>
      <c r="D71" s="13" t="s">
        <v>61</v>
      </c>
      <c r="E71" s="13">
        <v>-365738953.35181046</v>
      </c>
      <c r="F71" s="13">
        <v>-369494098.86588991</v>
      </c>
      <c r="G71" s="22">
        <f t="shared" si="14"/>
        <v>-3755145.5140794516</v>
      </c>
      <c r="H71" s="23">
        <f t="shared" si="15"/>
        <v>1.0162937718370447E-2</v>
      </c>
      <c r="I71" s="1"/>
    </row>
    <row r="72" spans="1:9" ht="15.75" thickBot="1" x14ac:dyDescent="0.3">
      <c r="A72" s="41">
        <v>48</v>
      </c>
      <c r="B72" s="35"/>
      <c r="C72" s="13"/>
      <c r="D72" s="13" t="s">
        <v>62</v>
      </c>
      <c r="E72" s="13">
        <v>2385031.5697529172</v>
      </c>
      <c r="F72" s="13">
        <v>2016353.9690612548</v>
      </c>
      <c r="G72" s="22">
        <f t="shared" si="14"/>
        <v>-368677.6006916624</v>
      </c>
      <c r="H72" s="23">
        <f t="shared" si="15"/>
        <v>-0.18284369031857339</v>
      </c>
      <c r="I72" s="1"/>
    </row>
    <row r="73" spans="1:9" x14ac:dyDescent="0.25">
      <c r="A73" s="5">
        <v>49</v>
      </c>
      <c r="B73" s="35"/>
      <c r="C73" s="9" t="s">
        <v>63</v>
      </c>
      <c r="D73" s="13"/>
      <c r="E73" s="24">
        <v>-374437630.0638184</v>
      </c>
      <c r="F73" s="24">
        <v>-375540479.19571632</v>
      </c>
      <c r="G73" s="20">
        <f t="shared" ref="G73" si="16">F73-E73</f>
        <v>-1102849.1318979263</v>
      </c>
      <c r="H73" s="21">
        <f t="shared" ref="H73" si="17">G73/F73</f>
        <v>2.9366984199942041E-3</v>
      </c>
      <c r="I73" s="1"/>
    </row>
    <row r="74" spans="1:9" ht="7.5" customHeight="1" thickBot="1" x14ac:dyDescent="0.3">
      <c r="A74" s="5"/>
      <c r="B74" s="12"/>
      <c r="C74" s="13"/>
      <c r="D74" s="13"/>
      <c r="E74" s="28"/>
      <c r="F74" s="28"/>
      <c r="G74" s="28"/>
      <c r="H74" s="28"/>
      <c r="I74" s="1"/>
    </row>
    <row r="75" spans="1:9" ht="7.5" customHeight="1" thickTop="1" x14ac:dyDescent="0.25">
      <c r="A75" s="5"/>
      <c r="B75" s="12"/>
      <c r="C75" s="13"/>
      <c r="D75" s="13"/>
      <c r="E75" s="13"/>
      <c r="F75" s="13"/>
      <c r="G75" s="13"/>
      <c r="H75" s="23"/>
      <c r="I75" s="1"/>
    </row>
    <row r="76" spans="1:9" x14ac:dyDescent="0.25">
      <c r="A76" s="5">
        <v>50</v>
      </c>
      <c r="B76" s="9" t="s">
        <v>64</v>
      </c>
      <c r="C76" s="13"/>
      <c r="D76" s="13"/>
      <c r="E76" s="13">
        <v>1100488337.6322205</v>
      </c>
      <c r="F76" s="13">
        <v>1098527501.6492026</v>
      </c>
      <c r="G76" s="13">
        <f t="shared" ref="G76" si="18">F76-E76</f>
        <v>-1960835.9830179214</v>
      </c>
      <c r="H76" s="23">
        <f t="shared" ref="H76" si="19">G76/F76</f>
        <v>-1.784967586222601E-3</v>
      </c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49"/>
      <c r="G78" s="50"/>
      <c r="H78" s="23"/>
      <c r="I78" s="1"/>
    </row>
    <row r="79" spans="1:9" x14ac:dyDescent="0.25">
      <c r="A79" s="5">
        <v>51</v>
      </c>
      <c r="B79" s="47" t="s">
        <v>65</v>
      </c>
      <c r="C79" s="13"/>
      <c r="D79" s="13"/>
      <c r="E79" s="49">
        <v>7.6171985531237885E-2</v>
      </c>
      <c r="F79" s="49">
        <v>7.6080250074918143E-2</v>
      </c>
      <c r="G79" s="49"/>
      <c r="H79" s="49"/>
      <c r="I79" s="1"/>
    </row>
    <row r="80" spans="1:9" x14ac:dyDescent="0.25">
      <c r="A80" s="5"/>
      <c r="B80" s="48"/>
      <c r="C80" s="13"/>
      <c r="D80" s="13"/>
      <c r="E80" s="49"/>
      <c r="F80" s="49"/>
      <c r="G80" s="50"/>
      <c r="H80" s="23"/>
      <c r="I80" s="1"/>
    </row>
    <row r="81" spans="1:9" x14ac:dyDescent="0.25">
      <c r="A81" s="5">
        <v>52</v>
      </c>
      <c r="B81" s="48" t="s">
        <v>66</v>
      </c>
      <c r="C81" s="13"/>
      <c r="D81" s="13"/>
      <c r="E81" s="49">
        <v>9.6822629231474847E-2</v>
      </c>
      <c r="F81" s="49">
        <v>9.5907163662403594E-2</v>
      </c>
      <c r="G81" s="49"/>
      <c r="H81" s="49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</row>
  </sheetData>
  <mergeCells count="2">
    <mergeCell ref="A6:H6"/>
    <mergeCell ref="B11:D11"/>
  </mergeCells>
  <printOptions horizontalCentered="1"/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VARIANCE EXHIBIT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laurieharris</cp:lastModifiedBy>
  <cp:lastPrinted>2015-04-30T17:51:14Z</cp:lastPrinted>
  <dcterms:created xsi:type="dcterms:W3CDTF">2011-03-24T15:47:05Z</dcterms:created>
  <dcterms:modified xsi:type="dcterms:W3CDTF">2016-05-31T18:48:27Z</dcterms:modified>
</cp:coreProperties>
</file>