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6docs\1605717\"/>
    </mc:Choice>
  </mc:AlternateContent>
  <bookViews>
    <workbookView xWindow="0" yWindow="0" windowWidth="11460" windowHeight="3330"/>
  </bookViews>
  <sheets>
    <sheet name="Exhibit 2 Page 1 of 2" sheetId="2" r:id="rId1"/>
    <sheet name="Exhibit 2 Page 2 of 2" sheetId="1" r:id="rId2"/>
  </sheets>
  <definedNames>
    <definedName name="_xlnm.Print_Area" localSheetId="0">'Exhibit 2 Page 1 of 2'!$A$1:$W$42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2" l="1"/>
  <c r="U18" i="2" l="1"/>
  <c r="U15" i="2"/>
  <c r="U4" i="2" s="1"/>
  <c r="U8" i="2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<sst xmlns="http://schemas.openxmlformats.org/spreadsheetml/2006/main" count="124" uniqueCount="59">
  <si>
    <t>IHP Tracker Main Remaining</t>
  </si>
  <si>
    <t>April 2016</t>
  </si>
  <si>
    <t>Salt Lake County</t>
  </si>
  <si>
    <t>Footage</t>
  </si>
  <si>
    <t>Size</t>
  </si>
  <si>
    <t>Material</t>
  </si>
  <si>
    <t>1930-39</t>
  </si>
  <si>
    <t>1940-49</t>
  </si>
  <si>
    <t>1950-59</t>
  </si>
  <si>
    <t>1960-69</t>
  </si>
  <si>
    <t>Total</t>
  </si>
  <si>
    <t>Steel</t>
  </si>
  <si>
    <t>Salt Lake County Footage</t>
  </si>
  <si>
    <t>Salt Lake County Miles</t>
  </si>
  <si>
    <t>Utah County</t>
  </si>
  <si>
    <t>Utah County Footage</t>
  </si>
  <si>
    <t>Utah County Miles</t>
  </si>
  <si>
    <t>Weber County</t>
  </si>
  <si>
    <t>Weber County Footage</t>
  </si>
  <si>
    <t>Weber County Miles</t>
  </si>
  <si>
    <t>Davis County</t>
  </si>
  <si>
    <t>Davis County Footage</t>
  </si>
  <si>
    <t>Davis County Miles</t>
  </si>
  <si>
    <t>Miles</t>
  </si>
  <si>
    <t>Questar Gas Company</t>
  </si>
  <si>
    <t>Exhibit 2</t>
  </si>
  <si>
    <t>Page 2 of 2</t>
  </si>
  <si>
    <t>J</t>
  </si>
  <si>
    <t>Replacement Footages</t>
  </si>
  <si>
    <t>29,000*</t>
  </si>
  <si>
    <t>Mileage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</si>
  <si>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</si>
  <si>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</si>
  <si>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</si>
  <si>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</si>
  <si>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</si>
  <si>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</si>
  <si>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</si>
  <si>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</si>
  <si>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</si>
  <si>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*Davis County proposed retirement will be done in conjunction with the replacement of FL21-50 and is budgeted by the Feeder Line Replacement Team.</t>
  </si>
  <si>
    <t>Estimated 2017 Retirement/</t>
  </si>
  <si>
    <t>Specific vintages from which the pipe will be retired and replaced in 2017 are shown in yellow.</t>
  </si>
  <si>
    <t>53,235*</t>
  </si>
  <si>
    <t>10.1*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</si>
  <si>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</si>
  <si>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</si>
  <si>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</si>
  <si>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</si>
  <si>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</si>
  <si>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</si>
  <si>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</si>
  <si>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</si>
  <si>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</si>
  <si>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1970-2015</t>
  </si>
  <si>
    <t>FL021</t>
  </si>
  <si>
    <t>FL026</t>
  </si>
  <si>
    <t>Docket 16-057-17</t>
  </si>
  <si>
    <t>Anticipated Amount to be Retired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</si>
</sst>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#&quot;''&quot;"/>
    <numFmt numFmtId="165" formatCode="#,##0.0"/>
    <numFmt numFmtId="166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20"/>
      <name val="Arial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0" fontId="3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3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 indent="1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2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indent="2"/>
    </xf>
    <xf numFmtId="0" fontId="3" fillId="0" borderId="0" xfId="0" applyFont="1" applyBorder="1" applyAlignment="1">
      <alignment horizontal="right" indent="1"/>
    </xf>
    <xf numFmtId="0" fontId="0" fillId="0" borderId="0" xfId="0" applyBorder="1" applyAlignment="1">
      <alignment horizontal="right" indent="2"/>
    </xf>
    <xf numFmtId="0" fontId="0" fillId="0" borderId="0" xfId="0" applyBorder="1" applyAlignment="1">
      <alignment horizontal="right" indent="1"/>
    </xf>
    <xf numFmtId="164" fontId="3" fillId="0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right" indent="1"/>
    </xf>
    <xf numFmtId="165" fontId="0" fillId="0" borderId="3" xfId="0" applyNumberFormat="1" applyBorder="1" applyAlignment="1">
      <alignment horizontal="right" indent="2"/>
    </xf>
    <xf numFmtId="0" fontId="4" fillId="0" borderId="0" xfId="0" applyFont="1" applyAlignment="1">
      <alignment horizontal="right" indent="1"/>
    </xf>
    <xf numFmtId="3" fontId="4" fillId="0" borderId="4" xfId="0" applyNumberFormat="1" applyFont="1" applyBorder="1" applyAlignment="1">
      <alignment horizontal="right" indent="1"/>
    </xf>
    <xf numFmtId="165" fontId="4" fillId="0" borderId="4" xfId="0" applyNumberFormat="1" applyFont="1" applyBorder="1" applyAlignment="1">
      <alignment horizontal="right" indent="2"/>
    </xf>
    <xf numFmtId="0" fontId="0" fillId="0" borderId="0" xfId="0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3" fontId="0" fillId="5" borderId="3" xfId="0" applyNumberFormat="1" applyFill="1" applyBorder="1" applyAlignment="1">
      <alignment horizontal="right" indent="1"/>
    </xf>
    <xf numFmtId="3" fontId="3" fillId="5" borderId="3" xfId="0" applyNumberFormat="1" applyFont="1" applyFill="1" applyBorder="1" applyAlignment="1">
      <alignment horizontal="right" indent="1"/>
    </xf>
    <xf numFmtId="3" fontId="4" fillId="5" borderId="0" xfId="0" applyNumberFormat="1" applyFont="1" applyFill="1" applyBorder="1" applyAlignment="1">
      <alignment horizontal="right" indent="1"/>
    </xf>
    <xf numFmtId="165" fontId="4" fillId="5" borderId="0" xfId="0" applyNumberFormat="1" applyFont="1" applyFill="1" applyBorder="1" applyAlignment="1">
      <alignment horizontal="right" indent="2"/>
    </xf>
    <xf numFmtId="0" fontId="3" fillId="5" borderId="7" xfId="0" applyFont="1" applyFill="1" applyBorder="1"/>
    <xf numFmtId="3" fontId="4" fillId="5" borderId="7" xfId="0" applyNumberFormat="1" applyFont="1" applyFill="1" applyBorder="1" applyAlignment="1">
      <alignment horizontal="right" indent="1"/>
    </xf>
    <xf numFmtId="165" fontId="4" fillId="5" borderId="6" xfId="0" applyNumberFormat="1" applyFont="1" applyFill="1" applyBorder="1" applyAlignment="1">
      <alignment horizontal="right" indent="2"/>
    </xf>
    <xf numFmtId="165" fontId="0" fillId="0" borderId="0" xfId="0" applyNumberFormat="1"/>
    <xf numFmtId="0" fontId="3" fillId="0" borderId="0" xfId="0" applyFont="1"/>
    <xf numFmtId="3" fontId="0" fillId="4" borderId="3" xfId="0" applyNumberFormat="1" applyFill="1" applyBorder="1" applyAlignment="1">
      <alignment horizontal="right" inden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6" borderId="3" xfId="0" applyFont="1" applyFill="1" applyBorder="1"/>
    <xf numFmtId="0" fontId="7" fillId="6" borderId="3" xfId="0" applyFont="1" applyFill="1" applyBorder="1" applyAlignment="1">
      <alignment horizontal="center" wrapText="1"/>
    </xf>
    <xf numFmtId="0" fontId="7" fillId="7" borderId="3" xfId="0" applyFont="1" applyFill="1" applyBorder="1"/>
    <xf numFmtId="166" fontId="7" fillId="7" borderId="3" xfId="1" applyNumberFormat="1" applyFont="1" applyFill="1" applyBorder="1"/>
    <xf numFmtId="0" fontId="7" fillId="0" borderId="3" xfId="0" applyFont="1" applyFill="1" applyBorder="1"/>
    <xf numFmtId="166" fontId="7" fillId="0" borderId="3" xfId="1" applyNumberFormat="1" applyFont="1" applyBorder="1"/>
    <xf numFmtId="166" fontId="7" fillId="0" borderId="3" xfId="0" applyNumberFormat="1" applyFont="1" applyBorder="1"/>
    <xf numFmtId="166" fontId="7" fillId="4" borderId="3" xfId="1" applyNumberFormat="1" applyFont="1" applyFill="1" applyBorder="1"/>
    <xf numFmtId="0" fontId="7" fillId="0" borderId="3" xfId="0" applyFont="1" applyBorder="1"/>
    <xf numFmtId="0" fontId="7" fillId="0" borderId="0" xfId="0" applyFont="1" applyFill="1"/>
    <xf numFmtId="0" fontId="7" fillId="4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3" fillId="4" borderId="8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355427</xdr:colOff>
      <xdr:row>31</xdr:row>
      <xdr:rowOff>13271</xdr:rowOff>
    </xdr:from>
    <xdr:ext cx="1845633" cy="3432094"/>
    <xdr:sp macro="" textlink="">
      <xdr:nvSpPr>
        <xdr:cNvPr id="2" name="TextBox 1"/>
        <xdr:cNvSpPr txBox="1"/>
      </xdr:nvSpPr>
      <xdr:spPr>
        <a:xfrm rot="5400000">
          <a:off x="19072572" y="11966626"/>
          <a:ext cx="3432094" cy="1845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2800"/>
            <a:t>Questar Gas Company</a:t>
          </a:r>
        </a:p>
        <a:p>
          <a:pPr algn="r"/>
          <a:r>
            <a:rPr lang="en-US" sz="2800"/>
            <a:t>Docket No. 16-057-17</a:t>
          </a:r>
        </a:p>
        <a:p>
          <a:pPr algn="r"/>
          <a:r>
            <a:rPr lang="en-US" sz="2800"/>
            <a:t>Exhibit</a:t>
          </a:r>
          <a:r>
            <a:rPr lang="en-US" sz="2800" baseline="0"/>
            <a:t> 2</a:t>
          </a:r>
        </a:p>
        <a:p>
          <a:pPr algn="r"/>
          <a:r>
            <a:rPr lang="en-US" sz="2800" baseline="0"/>
            <a:t>Page 1 of 2</a:t>
          </a:r>
          <a:endParaRPr lang="en-US" sz="28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view="pageBreakPreview" zoomScale="57" zoomScaleNormal="100" zoomScaleSheetLayoutView="57" workbookViewId="0">
      <selection activeCell="F3" sqref="F3"/>
    </sheetView>
  </sheetViews>
  <sheetFormatPr defaultRowHeight="25.5" x14ac:dyDescent="0.35"/>
  <cols>
    <col min="1" max="1" width="13" style="45" bestFit="1" customWidth="1"/>
    <col min="2" max="2" width="12" style="45" customWidth="1"/>
    <col min="3" max="3" width="10.7109375" style="45" customWidth="1"/>
    <col min="4" max="4" width="16.140625" style="45" bestFit="1" customWidth="1"/>
    <col min="5" max="6" width="14" style="45" bestFit="1" customWidth="1"/>
    <col min="7" max="7" width="18.42578125" style="45" bestFit="1" customWidth="1"/>
    <col min="8" max="8" width="12.42578125" style="45" bestFit="1" customWidth="1"/>
    <col min="9" max="10" width="11.5703125" style="45" customWidth="1"/>
    <col min="11" max="11" width="16.85546875" style="45" customWidth="1"/>
    <col min="12" max="12" width="11.5703125" style="45" customWidth="1"/>
    <col min="13" max="13" width="18.28515625" style="45" bestFit="1" customWidth="1"/>
    <col min="14" max="14" width="15.5703125" style="45" bestFit="1" customWidth="1"/>
    <col min="15" max="15" width="12" style="45" bestFit="1" customWidth="1"/>
    <col min="16" max="17" width="18.28515625" style="45" bestFit="1" customWidth="1"/>
    <col min="18" max="18" width="15.7109375" style="45" customWidth="1"/>
    <col min="19" max="19" width="20.5703125" style="45" bestFit="1" customWidth="1"/>
    <col min="20" max="20" width="2.7109375" style="45" customWidth="1"/>
    <col min="21" max="21" width="19.85546875" style="45" customWidth="1"/>
    <col min="22" max="22" width="1.5703125" customWidth="1"/>
    <col min="23" max="23" width="34.5703125" customWidth="1"/>
  </cols>
  <sheetData>
    <row r="1" spans="1:22" x14ac:dyDescent="0.35">
      <c r="A1" s="57" t="s">
        <v>42</v>
      </c>
      <c r="B1" s="57"/>
      <c r="C1" s="57"/>
      <c r="D1" s="57"/>
      <c r="E1" s="57"/>
      <c r="F1" s="57"/>
      <c r="G1" s="57"/>
      <c r="H1" s="57"/>
      <c r="I1" s="57"/>
    </row>
    <row r="2" spans="1:22" ht="26.25" x14ac:dyDescent="0.4">
      <c r="B2" s="46" t="s">
        <v>31</v>
      </c>
      <c r="C2" s="46" t="s">
        <v>32</v>
      </c>
      <c r="D2" s="46" t="s">
        <v>33</v>
      </c>
      <c r="E2" s="46" t="s">
        <v>34</v>
      </c>
      <c r="F2" s="46" t="s">
        <v>35</v>
      </c>
      <c r="G2" s="46" t="s">
        <v>36</v>
      </c>
      <c r="H2" s="46" t="s">
        <v>37</v>
      </c>
      <c r="I2" s="46" t="s">
        <v>38</v>
      </c>
      <c r="J2" s="46" t="s">
        <v>39</v>
      </c>
      <c r="K2" s="46" t="s">
        <v>27</v>
      </c>
      <c r="L2" s="46" t="s">
        <v>45</v>
      </c>
      <c r="M2" s="46" t="s">
        <v>46</v>
      </c>
      <c r="N2" s="46" t="s">
        <v>47</v>
      </c>
      <c r="O2" s="46" t="s">
        <v>48</v>
      </c>
      <c r="P2" s="46" t="s">
        <v>49</v>
      </c>
      <c r="Q2" s="46" t="s">
        <v>50</v>
      </c>
      <c r="R2" s="46" t="s">
        <v>51</v>
      </c>
      <c r="S2" s="46" t="s">
        <v>52</v>
      </c>
      <c r="T2" s="46"/>
      <c r="U2" s="46" t="s">
        <v>53</v>
      </c>
      <c r="V2" s="44"/>
    </row>
    <row r="3" spans="1:22" ht="102" x14ac:dyDescent="0.35">
      <c r="A3" s="47"/>
      <c r="B3" s="47">
        <v>1900</v>
      </c>
      <c r="C3" s="47">
        <v>1948</v>
      </c>
      <c r="D3" s="47">
        <v>1949</v>
      </c>
      <c r="E3" s="47">
        <v>1952</v>
      </c>
      <c r="F3" s="47">
        <v>1956</v>
      </c>
      <c r="G3" s="47">
        <v>1957</v>
      </c>
      <c r="H3" s="47">
        <v>1958</v>
      </c>
      <c r="I3" s="47">
        <v>1960</v>
      </c>
      <c r="J3" s="47">
        <v>1961</v>
      </c>
      <c r="K3" s="47">
        <v>1962</v>
      </c>
      <c r="L3" s="47">
        <v>1963</v>
      </c>
      <c r="M3" s="47">
        <v>1964</v>
      </c>
      <c r="N3" s="47">
        <v>1965</v>
      </c>
      <c r="O3" s="47">
        <v>1966</v>
      </c>
      <c r="P3" s="47">
        <v>1967</v>
      </c>
      <c r="Q3" s="47">
        <v>1968</v>
      </c>
      <c r="R3" s="47">
        <v>1969</v>
      </c>
      <c r="S3" s="47" t="s">
        <v>54</v>
      </c>
      <c r="U3" s="48" t="s">
        <v>58</v>
      </c>
    </row>
    <row r="4" spans="1:22" x14ac:dyDescent="0.35">
      <c r="A4" s="49" t="s">
        <v>55</v>
      </c>
      <c r="B4" s="50">
        <v>308</v>
      </c>
      <c r="C4" s="50">
        <v>107</v>
      </c>
      <c r="D4" s="50">
        <v>20956</v>
      </c>
      <c r="E4" s="50">
        <v>5570</v>
      </c>
      <c r="F4" s="50">
        <v>5945</v>
      </c>
      <c r="G4" s="50">
        <v>150289</v>
      </c>
      <c r="H4" s="50">
        <v>58</v>
      </c>
      <c r="I4" s="50">
        <v>477</v>
      </c>
      <c r="J4" s="50">
        <v>0</v>
      </c>
      <c r="K4" s="50">
        <v>235</v>
      </c>
      <c r="L4" s="50">
        <v>97</v>
      </c>
      <c r="M4" s="50">
        <v>15831.5</v>
      </c>
      <c r="N4" s="50">
        <v>5119</v>
      </c>
      <c r="O4" s="50">
        <v>325</v>
      </c>
      <c r="P4" s="50">
        <v>15160</v>
      </c>
      <c r="Q4" s="50">
        <v>19532</v>
      </c>
      <c r="R4" s="50">
        <v>0</v>
      </c>
      <c r="S4" s="50">
        <v>93825.64</v>
      </c>
      <c r="U4" s="50">
        <f>SUM(U5:U16)</f>
        <v>38273</v>
      </c>
    </row>
    <row r="5" spans="1:22" x14ac:dyDescent="0.35">
      <c r="A5" s="51">
        <v>1.05</v>
      </c>
      <c r="B5" s="52">
        <v>0</v>
      </c>
      <c r="C5" s="52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1</v>
      </c>
      <c r="M5" s="52">
        <v>0</v>
      </c>
      <c r="N5" s="52">
        <v>0</v>
      </c>
      <c r="O5" s="52">
        <v>0</v>
      </c>
      <c r="P5" s="52">
        <v>0</v>
      </c>
      <c r="Q5" s="52">
        <v>0</v>
      </c>
      <c r="R5" s="52">
        <v>0</v>
      </c>
      <c r="S5" s="52">
        <v>245</v>
      </c>
      <c r="U5" s="53"/>
    </row>
    <row r="6" spans="1:22" x14ac:dyDescent="0.35">
      <c r="A6" s="51">
        <v>2.375</v>
      </c>
      <c r="B6" s="52">
        <v>308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378.5</v>
      </c>
      <c r="U6" s="53"/>
    </row>
    <row r="7" spans="1:22" x14ac:dyDescent="0.35">
      <c r="A7" s="51">
        <v>3.5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12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3580.5</v>
      </c>
      <c r="U7" s="53"/>
    </row>
    <row r="8" spans="1:22" x14ac:dyDescent="0.35">
      <c r="A8" s="51">
        <v>4.5</v>
      </c>
      <c r="B8" s="52">
        <v>0</v>
      </c>
      <c r="C8" s="52">
        <v>107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223</v>
      </c>
      <c r="L8" s="52">
        <v>18</v>
      </c>
      <c r="M8" s="52">
        <v>338</v>
      </c>
      <c r="N8" s="54">
        <v>1</v>
      </c>
      <c r="O8" s="52">
        <v>2</v>
      </c>
      <c r="P8" s="52">
        <v>8363</v>
      </c>
      <c r="Q8" s="52">
        <v>0</v>
      </c>
      <c r="R8" s="52">
        <v>0</v>
      </c>
      <c r="S8" s="54">
        <v>4180</v>
      </c>
      <c r="U8" s="53">
        <f>20+10</f>
        <v>30</v>
      </c>
    </row>
    <row r="9" spans="1:22" x14ac:dyDescent="0.35">
      <c r="A9" s="51">
        <v>6.625</v>
      </c>
      <c r="B9" s="52">
        <v>0</v>
      </c>
      <c r="C9" s="52">
        <v>0</v>
      </c>
      <c r="D9" s="54">
        <v>1479</v>
      </c>
      <c r="E9" s="54">
        <v>5570</v>
      </c>
      <c r="F9" s="52">
        <v>5945</v>
      </c>
      <c r="G9" s="52">
        <v>4761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3099.5</v>
      </c>
      <c r="N9" s="54">
        <v>2370</v>
      </c>
      <c r="O9" s="54">
        <v>323</v>
      </c>
      <c r="P9" s="52">
        <v>0</v>
      </c>
      <c r="Q9" s="52">
        <v>322</v>
      </c>
      <c r="R9" s="52">
        <v>0</v>
      </c>
      <c r="S9" s="54">
        <v>35614.68</v>
      </c>
      <c r="U9" s="53">
        <f>5603+325+1496+1153</f>
        <v>8577</v>
      </c>
    </row>
    <row r="10" spans="1:22" x14ac:dyDescent="0.35">
      <c r="A10" s="51">
        <v>8.625</v>
      </c>
      <c r="B10" s="52">
        <v>0</v>
      </c>
      <c r="C10" s="52">
        <v>0</v>
      </c>
      <c r="D10" s="52">
        <v>12</v>
      </c>
      <c r="E10" s="52">
        <v>0</v>
      </c>
      <c r="F10" s="52">
        <v>0</v>
      </c>
      <c r="G10" s="52">
        <v>0</v>
      </c>
      <c r="H10" s="52">
        <v>52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10</v>
      </c>
      <c r="Q10" s="52">
        <v>29</v>
      </c>
      <c r="R10" s="52">
        <v>0</v>
      </c>
      <c r="S10" s="52">
        <v>1303.3200000000002</v>
      </c>
      <c r="U10" s="53"/>
    </row>
    <row r="11" spans="1:22" x14ac:dyDescent="0.35">
      <c r="A11" s="51">
        <v>10.75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13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19161</v>
      </c>
      <c r="R11" s="52">
        <v>0</v>
      </c>
      <c r="S11" s="52">
        <v>60</v>
      </c>
      <c r="U11" s="53"/>
    </row>
    <row r="12" spans="1:22" x14ac:dyDescent="0.35">
      <c r="A12" s="51">
        <v>12.75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6787</v>
      </c>
      <c r="Q12" s="52">
        <v>0</v>
      </c>
      <c r="R12" s="52">
        <v>0</v>
      </c>
      <c r="S12" s="52">
        <v>9391</v>
      </c>
      <c r="U12" s="53"/>
    </row>
    <row r="13" spans="1:22" x14ac:dyDescent="0.35">
      <c r="A13" s="51">
        <v>16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52">
        <v>0</v>
      </c>
      <c r="Q13" s="52">
        <v>0</v>
      </c>
      <c r="R13" s="52">
        <v>0</v>
      </c>
      <c r="S13" s="52">
        <v>0</v>
      </c>
      <c r="U13" s="53"/>
    </row>
    <row r="14" spans="1:22" x14ac:dyDescent="0.35">
      <c r="A14" s="51">
        <v>18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  <c r="Q14" s="52">
        <v>0</v>
      </c>
      <c r="R14" s="52">
        <v>0</v>
      </c>
      <c r="S14" s="52">
        <v>0</v>
      </c>
      <c r="U14" s="53"/>
    </row>
    <row r="15" spans="1:22" x14ac:dyDescent="0.35">
      <c r="A15" s="51">
        <v>20</v>
      </c>
      <c r="B15" s="52">
        <v>0</v>
      </c>
      <c r="C15" s="52">
        <v>0</v>
      </c>
      <c r="D15" s="52">
        <v>19465</v>
      </c>
      <c r="E15" s="52">
        <v>0</v>
      </c>
      <c r="F15" s="52">
        <v>0</v>
      </c>
      <c r="G15" s="54">
        <v>145515</v>
      </c>
      <c r="H15" s="52">
        <v>6</v>
      </c>
      <c r="I15" s="52">
        <v>477</v>
      </c>
      <c r="J15" s="52">
        <v>0</v>
      </c>
      <c r="K15" s="52">
        <v>0</v>
      </c>
      <c r="L15" s="52">
        <v>78</v>
      </c>
      <c r="M15" s="52">
        <v>12394</v>
      </c>
      <c r="N15" s="52">
        <v>2748</v>
      </c>
      <c r="O15" s="52">
        <v>0</v>
      </c>
      <c r="P15" s="52">
        <v>0</v>
      </c>
      <c r="Q15" s="52">
        <v>20</v>
      </c>
      <c r="R15" s="52">
        <v>0</v>
      </c>
      <c r="S15" s="54">
        <v>36954.639999999999</v>
      </c>
      <c r="U15" s="53">
        <f>685+28981</f>
        <v>29666</v>
      </c>
    </row>
    <row r="16" spans="1:22" x14ac:dyDescent="0.35">
      <c r="A16" s="51">
        <v>24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2118</v>
      </c>
      <c r="U16" s="53"/>
    </row>
    <row r="18" spans="1:21" x14ac:dyDescent="0.35">
      <c r="A18" s="49" t="s">
        <v>56</v>
      </c>
      <c r="B18" s="50">
        <v>16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97</v>
      </c>
      <c r="K18" s="50">
        <v>50611</v>
      </c>
      <c r="L18" s="50">
        <v>0</v>
      </c>
      <c r="M18" s="50">
        <v>0</v>
      </c>
      <c r="N18" s="50">
        <v>0</v>
      </c>
      <c r="O18" s="50">
        <v>34</v>
      </c>
      <c r="P18" s="50">
        <v>0</v>
      </c>
      <c r="Q18" s="50">
        <v>1581.7</v>
      </c>
      <c r="R18" s="50">
        <v>28</v>
      </c>
      <c r="S18" s="50">
        <v>232260.55000000002</v>
      </c>
      <c r="U18" s="50">
        <f>SUM(U19:U28)</f>
        <v>1690</v>
      </c>
    </row>
    <row r="19" spans="1:21" x14ac:dyDescent="0.35">
      <c r="A19" s="55">
        <v>1.05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34</v>
      </c>
      <c r="P19" s="52">
        <v>0</v>
      </c>
      <c r="Q19" s="52">
        <v>9</v>
      </c>
      <c r="R19" s="52">
        <v>28</v>
      </c>
      <c r="S19" s="52">
        <v>439.5</v>
      </c>
      <c r="U19" s="52">
        <v>0</v>
      </c>
    </row>
    <row r="20" spans="1:21" x14ac:dyDescent="0.35">
      <c r="A20" s="55">
        <v>2.375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  <c r="R20" s="52">
        <v>0</v>
      </c>
      <c r="S20" s="52">
        <v>91.5</v>
      </c>
      <c r="U20" s="52">
        <v>0</v>
      </c>
    </row>
    <row r="21" spans="1:21" x14ac:dyDescent="0.35">
      <c r="A21" s="55">
        <v>3.5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1106.67</v>
      </c>
      <c r="U21" s="52">
        <v>0</v>
      </c>
    </row>
    <row r="22" spans="1:21" x14ac:dyDescent="0.35">
      <c r="A22" s="55">
        <v>4.5</v>
      </c>
      <c r="B22" s="52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97</v>
      </c>
      <c r="K22" s="52">
        <v>50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16141.32</v>
      </c>
      <c r="U22" s="52">
        <v>0</v>
      </c>
    </row>
    <row r="23" spans="1:21" x14ac:dyDescent="0.35">
      <c r="A23" s="55">
        <v>6.625</v>
      </c>
      <c r="B23" s="52">
        <v>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0</v>
      </c>
      <c r="N23" s="52">
        <v>0</v>
      </c>
      <c r="O23" s="52">
        <v>0</v>
      </c>
      <c r="P23" s="52">
        <v>0</v>
      </c>
      <c r="Q23" s="54">
        <v>1572.7</v>
      </c>
      <c r="R23" s="52">
        <v>0</v>
      </c>
      <c r="S23" s="54">
        <v>20707.169999999998</v>
      </c>
      <c r="U23" s="55">
        <v>1690</v>
      </c>
    </row>
    <row r="24" spans="1:21" x14ac:dyDescent="0.35">
      <c r="A24" s="55">
        <v>8.625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  <c r="Q24" s="52">
        <v>0</v>
      </c>
      <c r="R24" s="52">
        <v>0</v>
      </c>
      <c r="S24" s="52">
        <v>656.91000000000008</v>
      </c>
      <c r="U24" s="52">
        <v>0</v>
      </c>
    </row>
    <row r="25" spans="1:21" x14ac:dyDescent="0.35">
      <c r="A25" s="55">
        <v>10.75</v>
      </c>
      <c r="B25" s="52">
        <v>0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0</v>
      </c>
      <c r="Q25" s="52">
        <v>0</v>
      </c>
      <c r="R25" s="52">
        <v>0</v>
      </c>
      <c r="S25" s="52">
        <v>43.11</v>
      </c>
      <c r="U25" s="52">
        <v>0</v>
      </c>
    </row>
    <row r="26" spans="1:21" x14ac:dyDescent="0.35">
      <c r="A26" s="55">
        <v>12.75</v>
      </c>
      <c r="B26" s="52">
        <v>16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  <c r="Q26" s="52">
        <v>0</v>
      </c>
      <c r="R26" s="52">
        <v>0</v>
      </c>
      <c r="S26" s="52">
        <v>191.43</v>
      </c>
      <c r="U26" s="52">
        <v>0</v>
      </c>
    </row>
    <row r="27" spans="1:21" x14ac:dyDescent="0.35">
      <c r="A27" s="55">
        <v>20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50561</v>
      </c>
      <c r="L27" s="52">
        <v>0</v>
      </c>
      <c r="M27" s="52">
        <v>0</v>
      </c>
      <c r="N27" s="52">
        <v>0</v>
      </c>
      <c r="O27" s="52">
        <v>0</v>
      </c>
      <c r="P27" s="52">
        <v>0</v>
      </c>
      <c r="Q27" s="52">
        <v>0</v>
      </c>
      <c r="R27" s="52">
        <v>0</v>
      </c>
      <c r="S27" s="52">
        <v>15708.24</v>
      </c>
      <c r="U27" s="52">
        <v>0</v>
      </c>
    </row>
    <row r="28" spans="1:21" x14ac:dyDescent="0.35">
      <c r="A28" s="55">
        <v>24</v>
      </c>
      <c r="B28" s="52">
        <v>0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>
        <v>177174.7</v>
      </c>
      <c r="U28" s="52">
        <v>0</v>
      </c>
    </row>
    <row r="29" spans="1:21" x14ac:dyDescent="0.3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1" x14ac:dyDescent="0.3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</row>
  </sheetData>
  <mergeCells count="1">
    <mergeCell ref="A1:I1"/>
  </mergeCells>
  <pageMargins left="0.5" right="0.25" top="0.75" bottom="0.75" header="0.3" footer="0.3"/>
  <pageSetup scale="3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>
      <selection activeCell="D17" sqref="D17"/>
    </sheetView>
  </sheetViews>
  <sheetFormatPr defaultRowHeight="12.75" x14ac:dyDescent="0.2"/>
  <cols>
    <col min="1" max="1" width="3" bestFit="1" customWidth="1"/>
    <col min="9" max="9" width="9.42578125" customWidth="1"/>
    <col min="10" max="10" width="9.28515625" bestFit="1" customWidth="1"/>
    <col min="11" max="11" width="24.5703125" bestFit="1" customWidth="1"/>
  </cols>
  <sheetData>
    <row r="1" spans="1:11" x14ac:dyDescent="0.2">
      <c r="B1" s="1"/>
      <c r="C1" s="1"/>
      <c r="D1" s="1"/>
      <c r="E1" s="1"/>
      <c r="F1" s="1"/>
      <c r="G1" s="1"/>
      <c r="H1" s="1"/>
      <c r="I1" s="1"/>
      <c r="K1" s="31" t="s">
        <v>24</v>
      </c>
    </row>
    <row r="2" spans="1:11" ht="15.75" x14ac:dyDescent="0.25">
      <c r="B2" s="58" t="s">
        <v>0</v>
      </c>
      <c r="C2" s="59"/>
      <c r="D2" s="59"/>
      <c r="E2" s="59"/>
      <c r="F2" s="59"/>
      <c r="G2" s="59"/>
      <c r="H2" s="59"/>
      <c r="I2" s="59"/>
      <c r="J2" s="59"/>
      <c r="K2" s="31" t="s">
        <v>57</v>
      </c>
    </row>
    <row r="3" spans="1:11" x14ac:dyDescent="0.2">
      <c r="B3" s="60" t="s">
        <v>1</v>
      </c>
      <c r="C3" s="61"/>
      <c r="D3" s="61"/>
      <c r="E3" s="61"/>
      <c r="F3" s="61"/>
      <c r="G3" s="61"/>
      <c r="H3" s="61"/>
      <c r="I3" s="61"/>
      <c r="J3" s="61"/>
      <c r="K3" s="31" t="s">
        <v>25</v>
      </c>
    </row>
    <row r="4" spans="1:11" x14ac:dyDescent="0.2">
      <c r="B4" s="2"/>
      <c r="C4" s="3"/>
      <c r="D4" s="3"/>
      <c r="E4" s="3"/>
      <c r="F4" s="3"/>
      <c r="G4" s="3"/>
      <c r="H4" s="3"/>
      <c r="I4" s="3"/>
      <c r="J4" s="3"/>
      <c r="K4" s="31" t="s">
        <v>26</v>
      </c>
    </row>
    <row r="5" spans="1:11" x14ac:dyDescent="0.2">
      <c r="B5" s="2"/>
      <c r="C5" s="3"/>
      <c r="D5" s="3"/>
      <c r="E5" s="3"/>
      <c r="F5" s="3"/>
      <c r="G5" s="3"/>
      <c r="H5" s="3"/>
      <c r="I5" s="3"/>
      <c r="J5" s="3"/>
      <c r="K5" s="31"/>
    </row>
    <row r="6" spans="1:11" x14ac:dyDescent="0.2">
      <c r="B6" s="2" t="s">
        <v>31</v>
      </c>
      <c r="C6" s="2" t="s">
        <v>32</v>
      </c>
      <c r="D6" s="2" t="s">
        <v>33</v>
      </c>
      <c r="E6" s="2" t="s">
        <v>34</v>
      </c>
      <c r="F6" s="2" t="s">
        <v>35</v>
      </c>
      <c r="G6" s="2" t="s">
        <v>36</v>
      </c>
      <c r="H6" s="2" t="s">
        <v>37</v>
      </c>
      <c r="I6" s="2" t="s">
        <v>38</v>
      </c>
      <c r="J6" s="2" t="s">
        <v>39</v>
      </c>
      <c r="K6" s="1" t="s">
        <v>27</v>
      </c>
    </row>
    <row r="7" spans="1:11" x14ac:dyDescent="0.2">
      <c r="B7" s="2"/>
      <c r="C7" s="3"/>
      <c r="D7" s="3"/>
      <c r="E7" s="3"/>
      <c r="F7" s="3"/>
      <c r="G7" s="3"/>
      <c r="H7" s="3"/>
      <c r="I7" s="3"/>
      <c r="J7" s="3"/>
    </row>
    <row r="8" spans="1:11" x14ac:dyDescent="0.2">
      <c r="B8" s="66" t="s">
        <v>42</v>
      </c>
      <c r="C8" s="66"/>
      <c r="D8" s="66"/>
      <c r="E8" s="66"/>
      <c r="F8" s="66"/>
      <c r="G8" s="66"/>
      <c r="H8" s="66"/>
      <c r="I8" s="66"/>
      <c r="J8" s="66"/>
    </row>
    <row r="9" spans="1:11" x14ac:dyDescent="0.2">
      <c r="B9" s="62" t="s">
        <v>2</v>
      </c>
      <c r="C9" s="63"/>
      <c r="D9" s="64" t="s">
        <v>3</v>
      </c>
      <c r="E9" s="64"/>
      <c r="F9" s="64"/>
      <c r="G9" s="64"/>
      <c r="H9" s="64"/>
      <c r="I9" s="64"/>
      <c r="J9" s="65"/>
      <c r="K9" s="32" t="s">
        <v>41</v>
      </c>
    </row>
    <row r="10" spans="1:11" x14ac:dyDescent="0.2">
      <c r="A10">
        <v>1</v>
      </c>
      <c r="B10" s="4" t="s">
        <v>4</v>
      </c>
      <c r="C10" s="5" t="s">
        <v>5</v>
      </c>
      <c r="D10" s="5">
        <v>1929</v>
      </c>
      <c r="E10" s="5" t="s">
        <v>6</v>
      </c>
      <c r="F10" s="5" t="s">
        <v>7</v>
      </c>
      <c r="G10" s="5" t="s">
        <v>8</v>
      </c>
      <c r="H10" s="5" t="s">
        <v>9</v>
      </c>
      <c r="I10" s="5">
        <v>1970</v>
      </c>
      <c r="J10" s="6" t="s">
        <v>10</v>
      </c>
      <c r="K10" s="33" t="s">
        <v>28</v>
      </c>
    </row>
    <row r="11" spans="1:11" x14ac:dyDescent="0.2">
      <c r="A11">
        <f>A10+1</f>
        <v>2</v>
      </c>
      <c r="B11" s="7">
        <v>24</v>
      </c>
      <c r="C11" s="8" t="s">
        <v>11</v>
      </c>
      <c r="D11" s="9">
        <v>0</v>
      </c>
      <c r="E11" s="9">
        <v>0</v>
      </c>
      <c r="F11" s="9">
        <v>0</v>
      </c>
      <c r="G11" s="9">
        <v>0</v>
      </c>
      <c r="H11" s="9">
        <v>11497</v>
      </c>
      <c r="I11" s="9">
        <v>0</v>
      </c>
      <c r="J11" s="9">
        <v>11497</v>
      </c>
      <c r="K11" s="34"/>
    </row>
    <row r="12" spans="1:11" x14ac:dyDescent="0.2">
      <c r="A12">
        <f t="shared" ref="A12:A51" si="0">A11+1</f>
        <v>3</v>
      </c>
      <c r="B12" s="7">
        <v>20</v>
      </c>
      <c r="C12" s="8" t="s">
        <v>11</v>
      </c>
      <c r="D12" s="9">
        <v>0</v>
      </c>
      <c r="E12" s="9">
        <v>0</v>
      </c>
      <c r="F12" s="9">
        <v>5572</v>
      </c>
      <c r="G12" s="9">
        <v>0</v>
      </c>
      <c r="H12" s="9">
        <v>2784</v>
      </c>
      <c r="I12" s="9">
        <v>0</v>
      </c>
      <c r="J12" s="9">
        <v>8356</v>
      </c>
      <c r="K12" s="34"/>
    </row>
    <row r="13" spans="1:11" x14ac:dyDescent="0.2">
      <c r="A13">
        <f t="shared" si="0"/>
        <v>4</v>
      </c>
      <c r="B13" s="7">
        <v>16</v>
      </c>
      <c r="C13" s="8" t="s">
        <v>11</v>
      </c>
      <c r="D13" s="43">
        <v>53992</v>
      </c>
      <c r="E13" s="9">
        <v>0</v>
      </c>
      <c r="F13" s="9">
        <v>0</v>
      </c>
      <c r="G13" s="9">
        <v>0</v>
      </c>
      <c r="H13" s="9">
        <v>21</v>
      </c>
      <c r="I13" s="9">
        <v>33</v>
      </c>
      <c r="J13" s="9">
        <v>54046</v>
      </c>
      <c r="K13" s="34">
        <v>9700</v>
      </c>
    </row>
    <row r="14" spans="1:11" x14ac:dyDescent="0.2">
      <c r="A14">
        <f t="shared" si="0"/>
        <v>5</v>
      </c>
      <c r="B14" s="7">
        <v>12</v>
      </c>
      <c r="C14" s="8" t="s">
        <v>11</v>
      </c>
      <c r="D14" s="43">
        <v>14416</v>
      </c>
      <c r="E14" s="9">
        <v>0</v>
      </c>
      <c r="F14" s="9">
        <v>0</v>
      </c>
      <c r="G14" s="9">
        <v>2100</v>
      </c>
      <c r="H14" s="9">
        <v>2686</v>
      </c>
      <c r="I14" s="9">
        <v>0</v>
      </c>
      <c r="J14" s="9">
        <v>19202</v>
      </c>
      <c r="K14" s="34">
        <v>11300</v>
      </c>
    </row>
    <row r="15" spans="1:11" x14ac:dyDescent="0.2">
      <c r="A15">
        <f t="shared" si="0"/>
        <v>6</v>
      </c>
      <c r="B15" s="10">
        <v>10</v>
      </c>
      <c r="C15" s="8" t="s">
        <v>11</v>
      </c>
      <c r="D15" s="9">
        <v>1884</v>
      </c>
      <c r="E15" s="9">
        <v>3431</v>
      </c>
      <c r="F15" s="9">
        <v>7991</v>
      </c>
      <c r="G15" s="9">
        <v>12046</v>
      </c>
      <c r="H15" s="9">
        <v>722</v>
      </c>
      <c r="I15" s="9">
        <v>24</v>
      </c>
      <c r="J15" s="9">
        <v>26098</v>
      </c>
      <c r="K15" s="35"/>
    </row>
    <row r="16" spans="1:11" x14ac:dyDescent="0.2">
      <c r="A16">
        <f t="shared" si="0"/>
        <v>7</v>
      </c>
      <c r="B16" s="10">
        <v>8</v>
      </c>
      <c r="C16" s="8" t="s">
        <v>11</v>
      </c>
      <c r="D16" s="9">
        <v>2408</v>
      </c>
      <c r="E16" s="9">
        <v>0</v>
      </c>
      <c r="F16" s="9">
        <v>9</v>
      </c>
      <c r="G16" s="9">
        <v>13031</v>
      </c>
      <c r="H16" s="9">
        <v>15045</v>
      </c>
      <c r="I16" s="9">
        <v>0</v>
      </c>
      <c r="J16" s="9">
        <v>30493</v>
      </c>
      <c r="K16" s="34"/>
    </row>
    <row r="17" spans="1:11" x14ac:dyDescent="0.2">
      <c r="A17">
        <f t="shared" si="0"/>
        <v>8</v>
      </c>
      <c r="B17" s="11"/>
      <c r="C17" s="12"/>
      <c r="D17" s="13"/>
      <c r="E17" s="13"/>
      <c r="F17" s="13"/>
      <c r="G17" s="13"/>
      <c r="H17" s="13"/>
      <c r="I17" s="14" t="s">
        <v>12</v>
      </c>
      <c r="J17" s="15">
        <v>149692</v>
      </c>
      <c r="K17" s="36">
        <v>21000</v>
      </c>
    </row>
    <row r="18" spans="1:11" x14ac:dyDescent="0.2">
      <c r="A18">
        <f t="shared" si="0"/>
        <v>9</v>
      </c>
      <c r="B18" s="11"/>
      <c r="C18" s="12"/>
      <c r="D18" s="13"/>
      <c r="E18" s="13"/>
      <c r="F18" s="13"/>
      <c r="G18" s="13"/>
      <c r="H18" s="13"/>
      <c r="I18" s="14" t="s">
        <v>13</v>
      </c>
      <c r="J18" s="16">
        <v>28.350757575757576</v>
      </c>
      <c r="K18" s="37">
        <v>4</v>
      </c>
    </row>
    <row r="19" spans="1:11" x14ac:dyDescent="0.2">
      <c r="A19">
        <f t="shared" si="0"/>
        <v>10</v>
      </c>
      <c r="B19" s="11"/>
      <c r="C19" s="17"/>
      <c r="D19" s="18"/>
      <c r="E19" s="18"/>
      <c r="F19" s="18"/>
      <c r="G19" s="18"/>
      <c r="H19" s="18"/>
      <c r="I19" s="18"/>
      <c r="J19" s="19"/>
    </row>
    <row r="20" spans="1:11" x14ac:dyDescent="0.2">
      <c r="A20">
        <f t="shared" si="0"/>
        <v>11</v>
      </c>
      <c r="B20" s="62" t="s">
        <v>14</v>
      </c>
      <c r="C20" s="63"/>
      <c r="D20" s="64" t="s">
        <v>3</v>
      </c>
      <c r="E20" s="64"/>
      <c r="F20" s="64"/>
      <c r="G20" s="64"/>
      <c r="H20" s="64"/>
      <c r="I20" s="64"/>
      <c r="J20" s="65"/>
      <c r="K20" s="32" t="s">
        <v>41</v>
      </c>
    </row>
    <row r="21" spans="1:11" x14ac:dyDescent="0.2">
      <c r="A21">
        <f t="shared" si="0"/>
        <v>12</v>
      </c>
      <c r="B21" s="4" t="s">
        <v>4</v>
      </c>
      <c r="C21" s="5" t="s">
        <v>5</v>
      </c>
      <c r="D21" s="5">
        <v>1929</v>
      </c>
      <c r="E21" s="5" t="s">
        <v>6</v>
      </c>
      <c r="F21" s="5" t="s">
        <v>7</v>
      </c>
      <c r="G21" s="5" t="s">
        <v>8</v>
      </c>
      <c r="H21" s="5" t="s">
        <v>9</v>
      </c>
      <c r="I21" s="5">
        <v>1970</v>
      </c>
      <c r="J21" s="6" t="s">
        <v>10</v>
      </c>
      <c r="K21" s="33" t="s">
        <v>28</v>
      </c>
    </row>
    <row r="22" spans="1:11" x14ac:dyDescent="0.2">
      <c r="A22">
        <f t="shared" si="0"/>
        <v>13</v>
      </c>
      <c r="B22" s="7">
        <v>12</v>
      </c>
      <c r="C22" s="8" t="s">
        <v>11</v>
      </c>
      <c r="D22" s="9">
        <v>0</v>
      </c>
      <c r="E22" s="9">
        <v>0</v>
      </c>
      <c r="F22" s="9">
        <v>154</v>
      </c>
      <c r="G22" s="9">
        <v>0</v>
      </c>
      <c r="H22" s="9">
        <v>0</v>
      </c>
      <c r="I22" s="9">
        <v>0</v>
      </c>
      <c r="J22" s="9">
        <v>154</v>
      </c>
      <c r="K22" s="34"/>
    </row>
    <row r="23" spans="1:11" x14ac:dyDescent="0.2">
      <c r="A23">
        <f t="shared" si="0"/>
        <v>14</v>
      </c>
      <c r="B23" s="10">
        <v>10</v>
      </c>
      <c r="C23" s="8" t="s">
        <v>11</v>
      </c>
      <c r="D23" s="9">
        <v>0</v>
      </c>
      <c r="E23" s="9">
        <v>0</v>
      </c>
      <c r="F23" s="9">
        <v>0</v>
      </c>
      <c r="G23" s="9">
        <v>0</v>
      </c>
      <c r="H23" s="43">
        <v>3235</v>
      </c>
      <c r="I23" s="9">
        <v>0</v>
      </c>
      <c r="J23" s="9">
        <v>3235</v>
      </c>
      <c r="K23" s="34">
        <v>3235</v>
      </c>
    </row>
    <row r="24" spans="1:11" x14ac:dyDescent="0.2">
      <c r="A24">
        <f t="shared" si="0"/>
        <v>15</v>
      </c>
      <c r="B24" s="10">
        <v>8</v>
      </c>
      <c r="C24" s="8" t="s">
        <v>11</v>
      </c>
      <c r="D24" s="9">
        <v>0</v>
      </c>
      <c r="E24" s="9">
        <v>0</v>
      </c>
      <c r="F24" s="9">
        <v>0</v>
      </c>
      <c r="G24" s="9">
        <v>86</v>
      </c>
      <c r="H24" s="9">
        <v>1629</v>
      </c>
      <c r="I24" s="9">
        <v>0</v>
      </c>
      <c r="J24" s="9">
        <v>1715</v>
      </c>
      <c r="K24" s="34"/>
    </row>
    <row r="25" spans="1:11" x14ac:dyDescent="0.2">
      <c r="A25">
        <f t="shared" si="0"/>
        <v>16</v>
      </c>
      <c r="B25" s="11"/>
      <c r="C25" s="12"/>
      <c r="D25" s="13"/>
      <c r="E25" s="13"/>
      <c r="F25" s="13"/>
      <c r="G25" s="13"/>
      <c r="H25" s="13"/>
      <c r="I25" s="14" t="s">
        <v>15</v>
      </c>
      <c r="J25" s="15">
        <v>5104</v>
      </c>
      <c r="K25" s="36">
        <v>3235</v>
      </c>
    </row>
    <row r="26" spans="1:11" x14ac:dyDescent="0.2">
      <c r="A26">
        <f t="shared" si="0"/>
        <v>17</v>
      </c>
      <c r="B26" s="11"/>
      <c r="C26" s="12"/>
      <c r="D26" s="13"/>
      <c r="E26" s="13"/>
      <c r="F26" s="13"/>
      <c r="G26" s="13"/>
      <c r="H26" s="13"/>
      <c r="I26" s="14" t="s">
        <v>16</v>
      </c>
      <c r="J26" s="16">
        <v>0.96666666666666667</v>
      </c>
      <c r="K26" s="37">
        <v>0.6</v>
      </c>
    </row>
    <row r="27" spans="1:11" x14ac:dyDescent="0.2">
      <c r="A27">
        <f t="shared" si="0"/>
        <v>18</v>
      </c>
      <c r="B27" s="11"/>
      <c r="C27" s="12"/>
      <c r="D27" s="20"/>
      <c r="E27" s="20"/>
      <c r="F27" s="20"/>
      <c r="G27" s="20"/>
      <c r="H27" s="20"/>
      <c r="I27" s="20"/>
      <c r="J27" s="21"/>
    </row>
    <row r="28" spans="1:11" x14ac:dyDescent="0.2">
      <c r="A28">
        <f t="shared" si="0"/>
        <v>19</v>
      </c>
      <c r="B28" s="62" t="s">
        <v>17</v>
      </c>
      <c r="C28" s="63"/>
      <c r="D28" s="64" t="s">
        <v>3</v>
      </c>
      <c r="E28" s="64"/>
      <c r="F28" s="64"/>
      <c r="G28" s="64"/>
      <c r="H28" s="64"/>
      <c r="I28" s="64"/>
      <c r="J28" s="65"/>
      <c r="K28" s="32" t="s">
        <v>41</v>
      </c>
    </row>
    <row r="29" spans="1:11" x14ac:dyDescent="0.2">
      <c r="A29">
        <f t="shared" si="0"/>
        <v>20</v>
      </c>
      <c r="B29" s="4" t="s">
        <v>4</v>
      </c>
      <c r="C29" s="5" t="s">
        <v>5</v>
      </c>
      <c r="D29" s="5">
        <v>1929</v>
      </c>
      <c r="E29" s="5" t="s">
        <v>6</v>
      </c>
      <c r="F29" s="5" t="s">
        <v>7</v>
      </c>
      <c r="G29" s="5" t="s">
        <v>8</v>
      </c>
      <c r="H29" s="5" t="s">
        <v>9</v>
      </c>
      <c r="I29" s="5">
        <v>1970</v>
      </c>
      <c r="J29" s="6" t="s">
        <v>10</v>
      </c>
      <c r="K29" s="33" t="s">
        <v>28</v>
      </c>
    </row>
    <row r="30" spans="1:11" x14ac:dyDescent="0.2">
      <c r="A30">
        <f t="shared" si="0"/>
        <v>21</v>
      </c>
      <c r="B30" s="22">
        <v>16</v>
      </c>
      <c r="C30" s="8" t="s">
        <v>11</v>
      </c>
      <c r="D30" s="9">
        <v>0</v>
      </c>
      <c r="E30" s="9">
        <v>0</v>
      </c>
      <c r="F30" s="9">
        <v>0</v>
      </c>
      <c r="G30" s="9">
        <v>0</v>
      </c>
      <c r="H30" s="9">
        <v>17</v>
      </c>
      <c r="I30" s="9">
        <v>0</v>
      </c>
      <c r="J30" s="9">
        <v>17</v>
      </c>
      <c r="K30" s="34"/>
    </row>
    <row r="31" spans="1:11" x14ac:dyDescent="0.2">
      <c r="A31">
        <f t="shared" si="0"/>
        <v>22</v>
      </c>
      <c r="B31" s="7">
        <v>14</v>
      </c>
      <c r="C31" s="8" t="s">
        <v>11</v>
      </c>
      <c r="D31" s="9">
        <v>0</v>
      </c>
      <c r="E31" s="9">
        <v>0</v>
      </c>
      <c r="F31" s="9">
        <v>0</v>
      </c>
      <c r="G31" s="9">
        <v>17753</v>
      </c>
      <c r="H31" s="9">
        <v>36</v>
      </c>
      <c r="I31" s="9">
        <v>0</v>
      </c>
      <c r="J31" s="9">
        <v>17789</v>
      </c>
      <c r="K31" s="34"/>
    </row>
    <row r="32" spans="1:11" x14ac:dyDescent="0.2">
      <c r="A32">
        <f t="shared" si="0"/>
        <v>23</v>
      </c>
      <c r="B32" s="10">
        <v>10</v>
      </c>
      <c r="C32" s="8" t="s">
        <v>11</v>
      </c>
      <c r="D32" s="9">
        <v>1230</v>
      </c>
      <c r="E32" s="9">
        <v>5838</v>
      </c>
      <c r="F32" s="9">
        <v>0</v>
      </c>
      <c r="G32" s="9">
        <v>12827</v>
      </c>
      <c r="H32" s="9">
        <v>2401</v>
      </c>
      <c r="I32" s="9">
        <v>0</v>
      </c>
      <c r="J32" s="9">
        <v>22296</v>
      </c>
      <c r="K32" s="34"/>
    </row>
    <row r="33" spans="1:11" x14ac:dyDescent="0.2">
      <c r="A33">
        <f t="shared" si="0"/>
        <v>24</v>
      </c>
      <c r="B33" s="10">
        <v>8</v>
      </c>
      <c r="C33" s="8" t="s">
        <v>11</v>
      </c>
      <c r="D33" s="9">
        <v>2093</v>
      </c>
      <c r="E33" s="9">
        <v>0</v>
      </c>
      <c r="F33" s="9">
        <v>3983</v>
      </c>
      <c r="G33" s="9">
        <v>12431</v>
      </c>
      <c r="H33" s="9">
        <v>15339</v>
      </c>
      <c r="I33" s="9">
        <v>0</v>
      </c>
      <c r="J33" s="9">
        <v>33846</v>
      </c>
      <c r="K33" s="34"/>
    </row>
    <row r="34" spans="1:11" x14ac:dyDescent="0.2">
      <c r="A34">
        <f t="shared" si="0"/>
        <v>25</v>
      </c>
      <c r="B34" s="11"/>
      <c r="C34" s="12"/>
      <c r="D34" s="13"/>
      <c r="E34" s="13"/>
      <c r="F34" s="13"/>
      <c r="G34" s="13"/>
      <c r="H34" s="13"/>
      <c r="I34" s="14" t="s">
        <v>18</v>
      </c>
      <c r="J34" s="15">
        <v>73948</v>
      </c>
      <c r="K34" s="36">
        <v>0</v>
      </c>
    </row>
    <row r="35" spans="1:11" x14ac:dyDescent="0.2">
      <c r="A35">
        <f t="shared" si="0"/>
        <v>26</v>
      </c>
      <c r="B35" s="11"/>
      <c r="C35" s="12"/>
      <c r="D35" s="13"/>
      <c r="E35" s="13"/>
      <c r="F35" s="13"/>
      <c r="G35" s="13"/>
      <c r="H35" s="13"/>
      <c r="I35" s="14" t="s">
        <v>19</v>
      </c>
      <c r="J35" s="16">
        <v>14.005303030303031</v>
      </c>
      <c r="K35" s="37">
        <v>0</v>
      </c>
    </row>
    <row r="36" spans="1:11" x14ac:dyDescent="0.2">
      <c r="A36">
        <f t="shared" si="0"/>
        <v>27</v>
      </c>
      <c r="B36" s="1"/>
      <c r="C36" s="1"/>
      <c r="D36" s="1"/>
      <c r="E36" s="1"/>
      <c r="F36" s="1"/>
      <c r="G36" s="1"/>
      <c r="H36" s="1"/>
      <c r="I36" s="1"/>
    </row>
    <row r="37" spans="1:11" x14ac:dyDescent="0.2">
      <c r="A37">
        <f t="shared" si="0"/>
        <v>28</v>
      </c>
      <c r="B37" s="62" t="s">
        <v>20</v>
      </c>
      <c r="C37" s="63"/>
      <c r="D37" s="64" t="s">
        <v>3</v>
      </c>
      <c r="E37" s="64"/>
      <c r="F37" s="64"/>
      <c r="G37" s="64"/>
      <c r="H37" s="64"/>
      <c r="I37" s="64"/>
      <c r="J37" s="65"/>
      <c r="K37" s="32" t="s">
        <v>41</v>
      </c>
    </row>
    <row r="38" spans="1:11" x14ac:dyDescent="0.2">
      <c r="A38">
        <f t="shared" si="0"/>
        <v>29</v>
      </c>
      <c r="B38" s="4" t="s">
        <v>4</v>
      </c>
      <c r="C38" s="5" t="s">
        <v>5</v>
      </c>
      <c r="D38" s="5">
        <v>1929</v>
      </c>
      <c r="E38" s="5" t="s">
        <v>6</v>
      </c>
      <c r="F38" s="5" t="s">
        <v>7</v>
      </c>
      <c r="G38" s="5" t="s">
        <v>8</v>
      </c>
      <c r="H38" s="5" t="s">
        <v>9</v>
      </c>
      <c r="I38" s="5">
        <v>1970</v>
      </c>
      <c r="J38" s="6" t="s">
        <v>10</v>
      </c>
      <c r="K38" s="33" t="s">
        <v>28</v>
      </c>
    </row>
    <row r="39" spans="1:11" x14ac:dyDescent="0.2">
      <c r="A39">
        <f t="shared" si="0"/>
        <v>30</v>
      </c>
      <c r="B39" s="7">
        <v>12</v>
      </c>
      <c r="C39" s="8" t="s">
        <v>11</v>
      </c>
      <c r="D39" s="9">
        <v>0</v>
      </c>
      <c r="E39" s="9">
        <v>0</v>
      </c>
      <c r="F39" s="9">
        <v>0</v>
      </c>
      <c r="G39" s="9">
        <v>0</v>
      </c>
      <c r="H39" s="9">
        <v>2901</v>
      </c>
      <c r="I39" s="9">
        <v>0</v>
      </c>
      <c r="J39" s="9">
        <v>2901</v>
      </c>
      <c r="K39" s="34"/>
    </row>
    <row r="40" spans="1:11" x14ac:dyDescent="0.2">
      <c r="A40">
        <f t="shared" si="0"/>
        <v>31</v>
      </c>
      <c r="B40" s="10">
        <v>10</v>
      </c>
      <c r="C40" s="8" t="s">
        <v>11</v>
      </c>
      <c r="D40" s="9">
        <v>418</v>
      </c>
      <c r="E40" s="9">
        <v>0</v>
      </c>
      <c r="F40" s="9">
        <v>0</v>
      </c>
      <c r="G40" s="43">
        <v>64553</v>
      </c>
      <c r="H40" s="9">
        <v>0</v>
      </c>
      <c r="I40" s="9">
        <v>0</v>
      </c>
      <c r="J40" s="9">
        <v>64971</v>
      </c>
      <c r="K40" s="35" t="s">
        <v>29</v>
      </c>
    </row>
    <row r="41" spans="1:11" x14ac:dyDescent="0.2">
      <c r="A41">
        <f t="shared" si="0"/>
        <v>32</v>
      </c>
      <c r="B41" s="10">
        <v>8</v>
      </c>
      <c r="C41" s="8" t="s">
        <v>11</v>
      </c>
      <c r="D41" s="9">
        <v>0</v>
      </c>
      <c r="E41" s="9">
        <v>0</v>
      </c>
      <c r="F41" s="9">
        <v>0</v>
      </c>
      <c r="G41" s="9">
        <v>0</v>
      </c>
      <c r="H41" s="9">
        <v>7336</v>
      </c>
      <c r="I41" s="9">
        <v>0</v>
      </c>
      <c r="J41" s="9">
        <v>7336</v>
      </c>
      <c r="K41" s="34"/>
    </row>
    <row r="42" spans="1:11" x14ac:dyDescent="0.2">
      <c r="A42">
        <f t="shared" si="0"/>
        <v>33</v>
      </c>
      <c r="B42" s="11"/>
      <c r="C42" s="12"/>
      <c r="D42" s="13"/>
      <c r="E42" s="13"/>
      <c r="F42" s="13"/>
      <c r="G42" s="13"/>
      <c r="H42" s="13"/>
      <c r="I42" s="14" t="s">
        <v>21</v>
      </c>
      <c r="J42" s="15">
        <v>75208</v>
      </c>
      <c r="K42" s="36">
        <v>29000</v>
      </c>
    </row>
    <row r="43" spans="1:11" x14ac:dyDescent="0.2">
      <c r="A43">
        <f t="shared" si="0"/>
        <v>34</v>
      </c>
      <c r="B43" s="1"/>
      <c r="C43" s="1"/>
      <c r="D43" s="1"/>
      <c r="E43" s="1"/>
      <c r="F43" s="1"/>
      <c r="G43" s="1"/>
      <c r="H43" s="1"/>
      <c r="I43" s="14" t="s">
        <v>22</v>
      </c>
      <c r="J43" s="16">
        <v>14.243939393939394</v>
      </c>
      <c r="K43" s="37">
        <v>5.5</v>
      </c>
    </row>
    <row r="44" spans="1:11" x14ac:dyDescent="0.2">
      <c r="A44">
        <f t="shared" si="0"/>
        <v>35</v>
      </c>
      <c r="B44" s="1"/>
      <c r="C44" s="1"/>
      <c r="D44" s="1"/>
      <c r="E44" s="1"/>
      <c r="F44" s="1"/>
      <c r="G44" s="1"/>
      <c r="H44" s="1"/>
      <c r="I44" s="1"/>
    </row>
    <row r="45" spans="1:11" x14ac:dyDescent="0.2">
      <c r="A45">
        <f t="shared" si="0"/>
        <v>36</v>
      </c>
      <c r="B45" s="1"/>
      <c r="C45" s="1"/>
      <c r="D45" s="1"/>
      <c r="E45" s="1"/>
      <c r="F45" s="1"/>
      <c r="G45" s="1"/>
      <c r="H45" s="1"/>
      <c r="I45" s="1"/>
      <c r="K45" s="32" t="s">
        <v>41</v>
      </c>
    </row>
    <row r="46" spans="1:11" x14ac:dyDescent="0.2">
      <c r="A46">
        <f t="shared" si="0"/>
        <v>37</v>
      </c>
      <c r="B46" s="1"/>
      <c r="C46" s="1"/>
      <c r="D46" s="1"/>
      <c r="E46" s="1"/>
      <c r="F46" s="1"/>
      <c r="G46" s="1"/>
      <c r="H46" s="23"/>
      <c r="I46" s="24" t="s">
        <v>3</v>
      </c>
      <c r="J46" s="24" t="s">
        <v>23</v>
      </c>
      <c r="K46" s="33" t="s">
        <v>28</v>
      </c>
    </row>
    <row r="47" spans="1:11" x14ac:dyDescent="0.2">
      <c r="A47">
        <f t="shared" si="0"/>
        <v>38</v>
      </c>
      <c r="B47" s="1"/>
      <c r="C47" s="1"/>
      <c r="D47" s="1"/>
      <c r="E47" s="1"/>
      <c r="F47" s="1"/>
      <c r="G47" s="25"/>
      <c r="H47" s="26" t="s">
        <v>2</v>
      </c>
      <c r="I47" s="9">
        <v>149692</v>
      </c>
      <c r="J47" s="27">
        <v>28.350757575757576</v>
      </c>
      <c r="K47" s="38" t="s">
        <v>3</v>
      </c>
    </row>
    <row r="48" spans="1:11" x14ac:dyDescent="0.2">
      <c r="A48">
        <f t="shared" si="0"/>
        <v>39</v>
      </c>
      <c r="B48" s="1"/>
      <c r="C48" s="1"/>
      <c r="D48" s="1"/>
      <c r="E48" s="1"/>
      <c r="F48" s="1"/>
      <c r="G48" s="25"/>
      <c r="H48" s="26" t="s">
        <v>14</v>
      </c>
      <c r="I48" s="9">
        <v>5104</v>
      </c>
      <c r="J48" s="27">
        <v>0.96666666666666667</v>
      </c>
      <c r="K48" s="39" t="s">
        <v>43</v>
      </c>
    </row>
    <row r="49" spans="1:11" x14ac:dyDescent="0.2">
      <c r="A49">
        <f t="shared" si="0"/>
        <v>40</v>
      </c>
      <c r="B49" s="1"/>
      <c r="C49" s="1"/>
      <c r="D49" s="1"/>
      <c r="E49" s="1"/>
      <c r="F49" s="1"/>
      <c r="G49" s="25"/>
      <c r="H49" s="26" t="s">
        <v>17</v>
      </c>
      <c r="I49" s="9">
        <v>73948</v>
      </c>
      <c r="J49" s="27">
        <v>14.005303030303031</v>
      </c>
      <c r="K49" s="38" t="s">
        <v>30</v>
      </c>
    </row>
    <row r="50" spans="1:11" x14ac:dyDescent="0.2">
      <c r="A50">
        <f t="shared" si="0"/>
        <v>41</v>
      </c>
      <c r="B50" s="1"/>
      <c r="C50" s="1"/>
      <c r="D50" s="1"/>
      <c r="E50" s="1"/>
      <c r="F50" s="1"/>
      <c r="G50" s="25"/>
      <c r="H50" s="26" t="s">
        <v>20</v>
      </c>
      <c r="I50" s="9">
        <v>75208</v>
      </c>
      <c r="J50" s="27">
        <v>14.243939393939394</v>
      </c>
      <c r="K50" s="40" t="s">
        <v>44</v>
      </c>
    </row>
    <row r="51" spans="1:11" x14ac:dyDescent="0.2">
      <c r="A51">
        <f t="shared" si="0"/>
        <v>42</v>
      </c>
      <c r="B51" s="1"/>
      <c r="C51" s="1"/>
      <c r="D51" s="1"/>
      <c r="E51" s="1"/>
      <c r="F51" s="1"/>
      <c r="G51" s="1"/>
      <c r="H51" s="28" t="s">
        <v>10</v>
      </c>
      <c r="I51" s="29">
        <v>303952</v>
      </c>
      <c r="J51" s="30">
        <v>57.566666666666663</v>
      </c>
    </row>
    <row r="52" spans="1:11" x14ac:dyDescent="0.2">
      <c r="B52" s="1"/>
      <c r="C52" s="1"/>
      <c r="D52" s="1"/>
      <c r="E52" s="1"/>
      <c r="F52" s="1"/>
      <c r="G52" s="1"/>
      <c r="H52" s="1"/>
      <c r="I52" s="1"/>
    </row>
    <row r="54" spans="1:11" x14ac:dyDescent="0.2">
      <c r="B54" s="42" t="s">
        <v>40</v>
      </c>
    </row>
    <row r="55" spans="1:11" x14ac:dyDescent="0.2">
      <c r="K55" s="41"/>
    </row>
  </sheetData>
  <mergeCells count="11">
    <mergeCell ref="B28:C28"/>
    <mergeCell ref="D28:J28"/>
    <mergeCell ref="B37:C37"/>
    <mergeCell ref="D37:J37"/>
    <mergeCell ref="B8:J8"/>
    <mergeCell ref="B2:J2"/>
    <mergeCell ref="B3:J3"/>
    <mergeCell ref="B9:C9"/>
    <mergeCell ref="D9:J9"/>
    <mergeCell ref="B20:C20"/>
    <mergeCell ref="D20:J20"/>
  </mergeCells>
  <pageMargins left="0.25" right="0.25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2 Page 1 of 2</vt:lpstr>
      <vt:lpstr>Exhibit 2 Page 2 of 2</vt:lpstr>
      <vt:lpstr>'Exhibit 2 Page 1 of 2'!Print_Area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Wall</dc:creator>
  <cp:lastModifiedBy>laurieharris</cp:lastModifiedBy>
  <cp:lastPrinted>2016-11-04T21:04:44Z</cp:lastPrinted>
  <dcterms:created xsi:type="dcterms:W3CDTF">2016-09-26T21:11:18Z</dcterms:created>
  <dcterms:modified xsi:type="dcterms:W3CDTF">2016-12-13T22:12:04Z</dcterms:modified>
</cp:coreProperties>
</file>