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6docs\1605717\"/>
    </mc:Choice>
  </mc:AlternateContent>
  <bookViews>
    <workbookView xWindow="360" yWindow="30" windowWidth="22995" windowHeight="9015"/>
  </bookViews>
  <sheets>
    <sheet name="Sheet1" sheetId="1" r:id="rId1"/>
  </sheets>
  <definedNames>
    <definedName name="_xlnm.Print_Area" localSheetId="0">Sheet1!$A$1:$G$35</definedName>
  </definedNames>
  <calcPr calcId="152511"/>
</workbook>
</file>

<file path=xl/calcChain.xml><?xml version="1.0" encoding="utf-8"?>
<calcChain xmlns="http://schemas.openxmlformats.org/spreadsheetml/2006/main">
  <c r="F14" i="1" l="1"/>
  <c r="G14" i="1" s="1"/>
  <c r="E25" i="1"/>
  <c r="G20" i="1"/>
  <c r="G18" i="1"/>
  <c r="G19" i="1" l="1"/>
  <c r="G13" i="1"/>
  <c r="G12" i="1"/>
  <c r="G11" i="1"/>
  <c r="F21" i="1" l="1"/>
  <c r="G21" i="1" s="1"/>
  <c r="G25" i="1" s="1"/>
  <c r="G23" i="1"/>
  <c r="F25" i="1" l="1"/>
  <c r="B18" i="1"/>
  <c r="B19" i="1" s="1"/>
  <c r="B20" i="1" s="1"/>
  <c r="B21" i="1" s="1"/>
  <c r="B23" i="1" s="1"/>
  <c r="B25" i="1" s="1"/>
  <c r="B12" i="1"/>
  <c r="B11" i="1"/>
  <c r="E21" i="1" l="1"/>
  <c r="E14" i="1" l="1"/>
</calcChain>
</file>

<file path=xl/sharedStrings.xml><?xml version="1.0" encoding="utf-8"?>
<sst xmlns="http://schemas.openxmlformats.org/spreadsheetml/2006/main" count="21" uniqueCount="21">
  <si>
    <t>Total high pressure</t>
  </si>
  <si>
    <t>High Pressure</t>
  </si>
  <si>
    <t>Intermediate High Pressure</t>
  </si>
  <si>
    <t>Salt Lake County Total</t>
  </si>
  <si>
    <t>Pre-engineering (future projects)</t>
  </si>
  <si>
    <t>Total IHP</t>
  </si>
  <si>
    <t>Feeder Line</t>
  </si>
  <si>
    <t>2017 Feeder Line Replacement Budget</t>
  </si>
  <si>
    <t>Utah County Total</t>
  </si>
  <si>
    <t>FL26</t>
  </si>
  <si>
    <t>FL21</t>
  </si>
  <si>
    <t>Davis County Total</t>
  </si>
  <si>
    <t>FL51</t>
  </si>
  <si>
    <t>Change</t>
  </si>
  <si>
    <t>Updated 2017 Projection</t>
  </si>
  <si>
    <t>Original 2017 Projection</t>
  </si>
  <si>
    <t>C</t>
  </si>
  <si>
    <t>B</t>
  </si>
  <si>
    <t>A</t>
  </si>
  <si>
    <t>D</t>
  </si>
  <si>
    <t>Total 2017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</si>
</sst>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3" fontId="0" fillId="0" borderId="0" xfId="0" applyNumberFormat="1"/>
    <xf numFmtId="164" fontId="0" fillId="0" borderId="0" xfId="0" applyNumberFormat="1"/>
    <xf numFmtId="165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1" fillId="0" borderId="0" xfId="1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right"/>
    </xf>
    <xf numFmtId="165" fontId="0" fillId="0" borderId="1" xfId="0" applyNumberFormat="1" applyBorder="1"/>
    <xf numFmtId="165" fontId="0" fillId="0" borderId="0" xfId="0" applyNumberFormat="1"/>
    <xf numFmtId="5" fontId="1" fillId="0" borderId="0" xfId="1" applyNumberFormat="1" applyFont="1" applyBorder="1" applyAlignment="1">
      <alignment horizontal="right"/>
    </xf>
    <xf numFmtId="5" fontId="1" fillId="0" borderId="1" xfId="1" applyNumberFormat="1" applyFont="1" applyBorder="1" applyAlignment="1">
      <alignment horizontal="right"/>
    </xf>
    <xf numFmtId="5" fontId="0" fillId="0" borderId="0" xfId="0" applyNumberFormat="1"/>
    <xf numFmtId="5" fontId="0" fillId="0" borderId="0" xfId="1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16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5"/>
  <sheetViews>
    <sheetView tabSelected="1" view="pageLayout" zoomScaleNormal="130" zoomScaleSheetLayoutView="145" workbookViewId="0">
      <selection activeCell="G3" sqref="G3"/>
    </sheetView>
  </sheetViews>
  <sheetFormatPr defaultRowHeight="15" x14ac:dyDescent="0.25"/>
  <cols>
    <col min="1" max="1" width="3.85546875" customWidth="1"/>
    <col min="2" max="2" width="4.5703125" customWidth="1"/>
    <col min="3" max="3" width="31.140625" bestFit="1" customWidth="1"/>
    <col min="4" max="4" width="5.140625" style="1" customWidth="1"/>
    <col min="5" max="5" width="16" customWidth="1"/>
    <col min="6" max="6" width="15.42578125" customWidth="1"/>
    <col min="7" max="7" width="13.7109375" customWidth="1"/>
  </cols>
  <sheetData>
    <row r="5" spans="1:10" x14ac:dyDescent="0.25">
      <c r="A5" s="25" t="s">
        <v>7</v>
      </c>
      <c r="B5" s="25"/>
      <c r="C5" s="25"/>
      <c r="D5" s="25"/>
      <c r="E5" s="25"/>
      <c r="F5" s="25"/>
      <c r="G5" s="25"/>
    </row>
    <row r="6" spans="1:10" x14ac:dyDescent="0.25">
      <c r="D6"/>
    </row>
    <row r="7" spans="1:10" s="4" customFormat="1" x14ac:dyDescent="0.25">
      <c r="C7" s="21" t="s">
        <v>18</v>
      </c>
      <c r="D7" s="21"/>
      <c r="E7" s="21" t="s">
        <v>17</v>
      </c>
      <c r="F7" s="21" t="s">
        <v>16</v>
      </c>
      <c r="G7" s="21" t="s">
        <v>19</v>
      </c>
    </row>
    <row r="8" spans="1:10" s="5" customFormat="1" ht="30" x14ac:dyDescent="0.25">
      <c r="B8" s="22"/>
      <c r="C8" s="6" t="s">
        <v>6</v>
      </c>
      <c r="D8" s="6"/>
      <c r="E8" s="6" t="s">
        <v>15</v>
      </c>
      <c r="F8" s="13" t="s">
        <v>13</v>
      </c>
      <c r="G8" s="13" t="s">
        <v>14</v>
      </c>
    </row>
    <row r="10" spans="1:10" x14ac:dyDescent="0.25">
      <c r="B10">
        <v>1</v>
      </c>
      <c r="C10" s="3" t="s">
        <v>1</v>
      </c>
    </row>
    <row r="11" spans="1:10" x14ac:dyDescent="0.25">
      <c r="B11">
        <f>B10+1</f>
        <v>2</v>
      </c>
      <c r="C11" t="s">
        <v>10</v>
      </c>
      <c r="E11" s="9">
        <v>46106000</v>
      </c>
      <c r="F11" s="16"/>
      <c r="G11" s="16">
        <f>E11+F11</f>
        <v>46106000</v>
      </c>
    </row>
    <row r="12" spans="1:10" x14ac:dyDescent="0.25">
      <c r="B12">
        <f>B11+1</f>
        <v>3</v>
      </c>
      <c r="C12" t="s">
        <v>9</v>
      </c>
      <c r="E12" s="12">
        <v>400000</v>
      </c>
      <c r="F12" s="17">
        <v>-400000</v>
      </c>
      <c r="G12" s="16">
        <f t="shared" ref="G12:G13" si="0">E12+F12</f>
        <v>0</v>
      </c>
    </row>
    <row r="13" spans="1:10" x14ac:dyDescent="0.25">
      <c r="B13">
        <v>4</v>
      </c>
      <c r="C13" t="s">
        <v>12</v>
      </c>
      <c r="E13" s="14">
        <v>0</v>
      </c>
      <c r="F13" s="18">
        <v>6737000</v>
      </c>
      <c r="G13" s="15">
        <f t="shared" si="0"/>
        <v>6737000</v>
      </c>
    </row>
    <row r="14" spans="1:10" x14ac:dyDescent="0.25">
      <c r="B14">
        <v>5</v>
      </c>
      <c r="C14" s="2" t="s">
        <v>0</v>
      </c>
      <c r="E14" s="9">
        <f>SUM(E11:E12)</f>
        <v>46506000</v>
      </c>
      <c r="F14" s="19">
        <f>SUM(F11:F13)</f>
        <v>6337000</v>
      </c>
      <c r="G14" s="16">
        <f>E14+F14</f>
        <v>52843000</v>
      </c>
    </row>
    <row r="15" spans="1:10" x14ac:dyDescent="0.25">
      <c r="E15" s="10"/>
      <c r="F15" s="19"/>
    </row>
    <row r="16" spans="1:10" x14ac:dyDescent="0.25">
      <c r="E16" s="10"/>
      <c r="F16" s="19"/>
      <c r="J16" s="7"/>
    </row>
    <row r="17" spans="2:7" x14ac:dyDescent="0.25">
      <c r="C17" s="3" t="s">
        <v>2</v>
      </c>
      <c r="E17" s="10"/>
      <c r="F17" s="19"/>
    </row>
    <row r="18" spans="2:7" x14ac:dyDescent="0.25">
      <c r="B18">
        <f>B14+1</f>
        <v>6</v>
      </c>
      <c r="C18" t="s">
        <v>3</v>
      </c>
      <c r="E18" s="9">
        <v>6970000</v>
      </c>
      <c r="F18" s="19">
        <v>-1070000</v>
      </c>
      <c r="G18" s="16">
        <f>E18+F18</f>
        <v>5900000</v>
      </c>
    </row>
    <row r="19" spans="2:7" x14ac:dyDescent="0.25">
      <c r="B19">
        <f>B18+1</f>
        <v>7</v>
      </c>
      <c r="C19" t="s">
        <v>8</v>
      </c>
      <c r="E19" s="9">
        <v>1100000</v>
      </c>
      <c r="F19" s="19"/>
      <c r="G19" s="16">
        <f>E19+F19</f>
        <v>1100000</v>
      </c>
    </row>
    <row r="20" spans="2:7" x14ac:dyDescent="0.25">
      <c r="B20">
        <f>B19+1</f>
        <v>8</v>
      </c>
      <c r="C20" t="s">
        <v>11</v>
      </c>
      <c r="E20" s="14">
        <v>9024000</v>
      </c>
      <c r="F20" s="18"/>
      <c r="G20" s="15">
        <f>E20+F20</f>
        <v>9024000</v>
      </c>
    </row>
    <row r="21" spans="2:7" x14ac:dyDescent="0.25">
      <c r="B21">
        <f>B20+1</f>
        <v>9</v>
      </c>
      <c r="C21" s="2" t="s">
        <v>5</v>
      </c>
      <c r="E21" s="9">
        <f>SUM(E18:E20)</f>
        <v>17094000</v>
      </c>
      <c r="F21" s="20">
        <f>SUM(F18:F20)</f>
        <v>-1070000</v>
      </c>
      <c r="G21" s="20">
        <f>E21+F21</f>
        <v>16024000</v>
      </c>
    </row>
    <row r="22" spans="2:7" x14ac:dyDescent="0.25">
      <c r="E22" s="10"/>
    </row>
    <row r="23" spans="2:7" x14ac:dyDescent="0.25">
      <c r="B23">
        <f>B21+1</f>
        <v>10</v>
      </c>
      <c r="C23" t="s">
        <v>4</v>
      </c>
      <c r="E23" s="9">
        <v>550000</v>
      </c>
      <c r="G23" s="16">
        <f>E23-F23</f>
        <v>550000</v>
      </c>
    </row>
    <row r="24" spans="2:7" x14ac:dyDescent="0.25">
      <c r="E24" s="10"/>
    </row>
    <row r="25" spans="2:7" x14ac:dyDescent="0.25">
      <c r="B25">
        <f>B23+1</f>
        <v>11</v>
      </c>
      <c r="C25" s="3" t="s">
        <v>20</v>
      </c>
      <c r="E25" s="11">
        <f>E23+E21+E14</f>
        <v>64150000</v>
      </c>
      <c r="F25" s="11">
        <f>F23+F21+F14</f>
        <v>5267000</v>
      </c>
      <c r="G25" s="11">
        <f>G23+G21+G14</f>
        <v>69417000</v>
      </c>
    </row>
    <row r="26" spans="2:7" x14ac:dyDescent="0.25">
      <c r="E26" s="8"/>
      <c r="F26" s="8"/>
    </row>
    <row r="27" spans="2:7" ht="15" customHeight="1" x14ac:dyDescent="0.25">
      <c r="C27" s="23"/>
      <c r="D27" s="23"/>
      <c r="E27" s="23"/>
      <c r="F27" s="23"/>
    </row>
    <row r="28" spans="2:7" x14ac:dyDescent="0.25">
      <c r="C28" s="23"/>
      <c r="D28" s="23"/>
      <c r="E28" s="23"/>
      <c r="F28" s="23"/>
    </row>
    <row r="29" spans="2:7" x14ac:dyDescent="0.25">
      <c r="C29" s="23"/>
      <c r="D29" s="23"/>
      <c r="E29" s="23"/>
      <c r="F29" s="23"/>
    </row>
    <row r="32" spans="2:7" ht="15" customHeight="1" x14ac:dyDescent="0.25">
      <c r="B32" s="24"/>
      <c r="C32" s="24"/>
      <c r="D32" s="24"/>
      <c r="E32" s="24"/>
      <c r="F32" s="24"/>
    </row>
    <row r="33" spans="2:6" x14ac:dyDescent="0.25">
      <c r="B33" s="24"/>
      <c r="C33" s="24"/>
      <c r="D33" s="24"/>
      <c r="E33" s="24"/>
      <c r="F33" s="24"/>
    </row>
    <row r="34" spans="2:6" x14ac:dyDescent="0.25">
      <c r="B34" s="24"/>
      <c r="C34" s="24"/>
      <c r="D34" s="24"/>
      <c r="E34" s="24"/>
      <c r="F34" s="24"/>
    </row>
    <row r="35" spans="2:6" x14ac:dyDescent="0.25">
      <c r="B35" s="24"/>
      <c r="C35" s="24"/>
      <c r="D35" s="24"/>
      <c r="E35" s="24"/>
      <c r="F35" s="24"/>
    </row>
  </sheetData>
  <mergeCells count="1">
    <mergeCell ref="A5:G5"/>
  </mergeCells>
  <pageMargins left="0.7" right="0.7" top="0.75" bottom="0.75" header="0.3" footer="0.3"/>
  <pageSetup orientation="portrait" r:id="rId1"/>
  <headerFooter>
    <oddHeader>&amp;RDominion Energy Utah
Docket No. 16-057-17
Attachment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3A08890482274397695FC6801C85F0" ma:contentTypeVersion="0" ma:contentTypeDescription="Create a new document." ma:contentTypeScope="" ma:versionID="f31f342fd6d7d75d13fc56a16693389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0FE767-4DD9-4657-81C1-8AF64FF407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9348B23-7221-401C-A81A-DE44B1A2B6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E570C0-245F-4DDE-A008-26E57351EE3E}">
  <ds:schemaRefs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Keith Johnson</dc:creator>
  <cp:lastModifiedBy>laurieharris</cp:lastModifiedBy>
  <cp:lastPrinted>2017-08-30T21:28:55Z</cp:lastPrinted>
  <dcterms:created xsi:type="dcterms:W3CDTF">2015-11-04T15:56:57Z</dcterms:created>
  <dcterms:modified xsi:type="dcterms:W3CDTF">2017-08-30T22:10:41Z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0x010100993A08890482274397695FC6801C85F0</vt:lpwstr>
  </property>
</Properties>
</file>