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9docs\1905702\"/>
    </mc:Choice>
  </mc:AlternateContent>
  <bookViews>
    <workbookView xWindow="0" yWindow="0" windowWidth="28800" windowHeight="12435"/>
  </bookViews>
  <sheets>
    <sheet name="DEU Exhibit 1.11" sheetId="7" r:id="rId1"/>
  </sheets>
  <definedNames>
    <definedName name="Cumulative_Investment">#REF!</definedName>
    <definedName name="_xlnm.Print_Area" localSheetId="0">'DEU Exhibit 1.11'!$A$1:$D$28</definedName>
  </definedNames>
  <calcPr calcId="152511"/>
</workbook>
</file>

<file path=xl/calcChain.xml><?xml version="1.0" encoding="utf-8"?>
<calcChain xmlns="http://schemas.openxmlformats.org/spreadsheetml/2006/main">
  <c r="A8" i="7" l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C11" i="7" l="1"/>
  <c r="C17" i="7" l="1"/>
  <c r="C14" i="7" l="1"/>
  <c r="C16" i="7" l="1"/>
  <c r="C18" i="7"/>
  <c r="C19" i="7" l="1"/>
</calcChain>
</file>

<file path=xl/sharedStrings.xml><?xml version="1.0" encoding="utf-8"?>
<sst xmlns="http://schemas.openxmlformats.org/spreadsheetml/2006/main" count="22" uniqueCount="22">
  <si>
    <t>Requirement</t>
  </si>
  <si>
    <t>Total Net Investment</t>
  </si>
  <si>
    <t>1/</t>
  </si>
  <si>
    <t>Less: Amount currently in rates</t>
  </si>
  <si>
    <t>2/</t>
  </si>
  <si>
    <t xml:space="preserve">     Replacement Infrastructure in Tracker</t>
  </si>
  <si>
    <t xml:space="preserve">              Less:  Accumulated Depreciation</t>
  </si>
  <si>
    <t xml:space="preserve">                        Accumulated Deferred Income Tax</t>
  </si>
  <si>
    <t xml:space="preserve">     Net Rate Base</t>
  </si>
  <si>
    <t xml:space="preserve">     Current Commission-Allowed Pre-Tax Rate of Return</t>
  </si>
  <si>
    <t xml:space="preserve">               Plus:  Net Depreciation Expense</t>
  </si>
  <si>
    <t xml:space="preserve">                        Net Taxes Other Than Income (1.2% x Line 6)</t>
  </si>
  <si>
    <t>B</t>
  </si>
  <si>
    <t>Total Revenue Requirement</t>
  </si>
  <si>
    <t>Revised Revenue</t>
  </si>
  <si>
    <t>A</t>
  </si>
  <si>
    <t xml:space="preserve">   </t>
  </si>
  <si>
    <t xml:space="preserve">     Allowed Pre-Tax Return (Line 8 x Line 9)</t>
  </si>
  <si>
    <t>Budget Overspend for 2020</t>
  </si>
  <si>
    <t>Budget Underspend for 2021</t>
  </si>
  <si>
    <t>1/ Adjustment for the budget overspend in 2020.</t>
  </si>
  <si>
    <t>2/ Adjustment for the budget underspend in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</si>
</sst>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</numFmts>
  <fonts count="8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 Unicode MS"/>
      <family val="2"/>
    </font>
    <font>
      <b/>
      <sz val="12"/>
      <name val="MS Sans Serif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164" fontId="0" fillId="0" borderId="0"/>
    <xf numFmtId="164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164" fontId="1" fillId="0" borderId="1">
      <alignment horizontal="center"/>
    </xf>
    <xf numFmtId="3" fontId="2" fillId="0" borderId="0" applyFont="0" applyFill="0" applyBorder="0" applyAlignment="0" applyProtection="0"/>
    <xf numFmtId="164" fontId="2" fillId="2" borderId="0" applyNumberFormat="0" applyFon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Protection="0"/>
    <xf numFmtId="0" fontId="4" fillId="0" borderId="0"/>
    <xf numFmtId="9" fontId="4" fillId="0" borderId="0" applyFont="0" applyFill="0" applyBorder="0" applyAlignment="0" applyProtection="0"/>
    <xf numFmtId="0" fontId="6" fillId="0" borderId="0"/>
  </cellStyleXfs>
  <cellXfs count="28">
    <xf numFmtId="164" fontId="0" fillId="0" borderId="0" xfId="0"/>
    <xf numFmtId="43" fontId="0" fillId="0" borderId="0" xfId="7" applyFont="1"/>
    <xf numFmtId="165" fontId="0" fillId="0" borderId="0" xfId="7" applyNumberFormat="1" applyFont="1"/>
    <xf numFmtId="0" fontId="3" fillId="0" borderId="0" xfId="0" applyNumberFormat="1" applyFont="1" applyAlignment="1">
      <alignment horizontal="center"/>
    </xf>
    <xf numFmtId="164" fontId="3" fillId="0" borderId="0" xfId="0" applyFont="1" applyAlignment="1">
      <alignment horizontal="center"/>
    </xf>
    <xf numFmtId="164" fontId="5" fillId="0" borderId="0" xfId="0" applyFont="1"/>
    <xf numFmtId="164" fontId="5" fillId="0" borderId="0" xfId="0" applyFont="1" applyAlignment="1">
      <alignment horizontal="center"/>
    </xf>
    <xf numFmtId="164" fontId="5" fillId="0" borderId="0" xfId="0" applyFont="1" applyAlignment="1"/>
    <xf numFmtId="164" fontId="5" fillId="0" borderId="2" xfId="0" applyFont="1" applyBorder="1" applyAlignment="1">
      <alignment horizontal="center"/>
    </xf>
    <xf numFmtId="164" fontId="5" fillId="0" borderId="0" xfId="0" applyFont="1" applyBorder="1" applyAlignment="1">
      <alignment horizontal="left" vertical="top"/>
    </xf>
    <xf numFmtId="6" fontId="5" fillId="0" borderId="0" xfId="0" applyNumberFormat="1" applyFont="1"/>
    <xf numFmtId="5" fontId="5" fillId="0" borderId="0" xfId="0" applyNumberFormat="1" applyFont="1"/>
    <xf numFmtId="6" fontId="5" fillId="0" borderId="2" xfId="0" applyNumberFormat="1" applyFont="1" applyBorder="1"/>
    <xf numFmtId="10" fontId="5" fillId="0" borderId="0" xfId="8" applyNumberFormat="1" applyFont="1"/>
    <xf numFmtId="164" fontId="5" fillId="0" borderId="0" xfId="0" applyFont="1" applyBorder="1" applyAlignment="1"/>
    <xf numFmtId="0" fontId="5" fillId="0" borderId="0" xfId="0" applyNumberFormat="1" applyFont="1"/>
    <xf numFmtId="0" fontId="0" fillId="0" borderId="0" xfId="0" applyNumberFormat="1"/>
    <xf numFmtId="164" fontId="3" fillId="0" borderId="0" xfId="0" applyFont="1" applyAlignment="1"/>
    <xf numFmtId="164" fontId="5" fillId="0" borderId="0" xfId="0" applyFont="1" applyFill="1" applyBorder="1" applyAlignment="1">
      <alignment horizontal="left" vertical="top"/>
    </xf>
    <xf numFmtId="5" fontId="5" fillId="0" borderId="0" xfId="0" applyNumberFormat="1" applyFont="1" applyFill="1"/>
    <xf numFmtId="165" fontId="5" fillId="0" borderId="2" xfId="0" applyNumberFormat="1" applyFont="1" applyFill="1" applyBorder="1"/>
    <xf numFmtId="164" fontId="5" fillId="0" borderId="0" xfId="0" applyFont="1" applyBorder="1" applyAlignment="1">
      <alignment wrapText="1"/>
    </xf>
    <xf numFmtId="6" fontId="5" fillId="0" borderId="0" xfId="0" applyNumberFormat="1" applyFont="1" applyBorder="1"/>
    <xf numFmtId="164" fontId="3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6" fontId="5" fillId="0" borderId="3" xfId="0" applyNumberFormat="1" applyFont="1" applyBorder="1"/>
    <xf numFmtId="164" fontId="7" fillId="0" borderId="0" xfId="0" applyFont="1" applyAlignment="1">
      <alignment horizontal="center"/>
    </xf>
    <xf numFmtId="164" fontId="3" fillId="0" borderId="0" xfId="0" applyFont="1" applyAlignment="1">
      <alignment horizontal="center"/>
    </xf>
  </cellXfs>
  <cellStyles count="15">
    <cellStyle name="Comma" xfId="7" builtinId="3"/>
    <cellStyle name="Comma 2" xfId="11"/>
    <cellStyle name="Currency 2" xfId="10"/>
    <cellStyle name="Normal" xfId="0" builtinId="0"/>
    <cellStyle name="Normal 2" xfId="14"/>
    <cellStyle name="Normal 3" xfId="9"/>
    <cellStyle name="Normal 4 2" xfId="12"/>
    <cellStyle name="Percent" xfId="8" builtinId="5"/>
    <cellStyle name="Percent 2" xfId="13"/>
    <cellStyle name="PSChar" xfId="1"/>
    <cellStyle name="PSDate" xfId="2"/>
    <cellStyle name="PSDec" xfId="3"/>
    <cellStyle name="PSHeading" xfId="4"/>
    <cellStyle name="PSInt" xfId="5"/>
    <cellStyle name="PSSpacer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29"/>
  <sheetViews>
    <sheetView tabSelected="1" view="pageLayout" zoomScale="145" zoomScaleNormal="100" zoomScalePageLayoutView="145" workbookViewId="0">
      <selection sqref="A1:D1"/>
    </sheetView>
  </sheetViews>
  <sheetFormatPr defaultRowHeight="12.75" x14ac:dyDescent="0.2"/>
  <cols>
    <col min="1" max="1" width="9.85546875" style="16" customWidth="1"/>
    <col min="2" max="2" width="54" bestFit="1" customWidth="1"/>
    <col min="3" max="3" width="19.42578125" customWidth="1"/>
    <col min="4" max="4" width="5.28515625" customWidth="1"/>
    <col min="5" max="5" width="1.7109375" customWidth="1"/>
    <col min="6" max="6" width="15.28515625" customWidth="1"/>
    <col min="7" max="7" width="13.5703125" bestFit="1" customWidth="1"/>
    <col min="8" max="8" width="12.42578125" bestFit="1" customWidth="1"/>
  </cols>
  <sheetData>
    <row r="1" spans="1:8" ht="69.75" customHeight="1" x14ac:dyDescent="0.25">
      <c r="A1" s="26" t="s">
        <v>16</v>
      </c>
      <c r="B1" s="26"/>
      <c r="C1" s="26"/>
      <c r="D1" s="26"/>
      <c r="E1" s="17"/>
      <c r="F1" s="17"/>
    </row>
    <row r="2" spans="1:8" x14ac:dyDescent="0.2">
      <c r="A2" s="27"/>
      <c r="B2" s="27"/>
      <c r="C2" s="27"/>
      <c r="D2" s="27"/>
      <c r="E2" s="17"/>
      <c r="F2" s="17"/>
    </row>
    <row r="3" spans="1:8" x14ac:dyDescent="0.2">
      <c r="A3" s="3"/>
      <c r="B3" s="24" t="s">
        <v>15</v>
      </c>
      <c r="C3" s="24" t="s">
        <v>12</v>
      </c>
      <c r="D3" s="4"/>
      <c r="E3" s="4"/>
      <c r="F3" s="4"/>
    </row>
    <row r="4" spans="1:8" x14ac:dyDescent="0.2">
      <c r="A4" s="3"/>
      <c r="B4" s="23"/>
      <c r="C4" s="24"/>
      <c r="D4" s="23"/>
      <c r="E4" s="23"/>
      <c r="F4" s="23"/>
    </row>
    <row r="5" spans="1:8" x14ac:dyDescent="0.2">
      <c r="A5" s="15"/>
      <c r="B5" s="6"/>
      <c r="C5" s="6" t="s">
        <v>14</v>
      </c>
    </row>
    <row r="6" spans="1:8" x14ac:dyDescent="0.2">
      <c r="A6" s="15"/>
      <c r="B6" s="7"/>
      <c r="C6" s="8" t="s">
        <v>0</v>
      </c>
    </row>
    <row r="7" spans="1:8" x14ac:dyDescent="0.2">
      <c r="A7" s="15">
        <v>1</v>
      </c>
      <c r="B7" s="9" t="s">
        <v>1</v>
      </c>
      <c r="C7" s="10">
        <v>130000000</v>
      </c>
      <c r="D7" s="5"/>
    </row>
    <row r="8" spans="1:8" x14ac:dyDescent="0.2">
      <c r="A8" s="15">
        <f>A7+1</f>
        <v>2</v>
      </c>
      <c r="B8" s="9" t="s">
        <v>3</v>
      </c>
      <c r="C8" s="11">
        <v>-92000000</v>
      </c>
      <c r="D8" s="5"/>
    </row>
    <row r="9" spans="1:8" x14ac:dyDescent="0.2">
      <c r="A9" s="15">
        <f t="shared" ref="A9:A19" si="0">A8+1</f>
        <v>3</v>
      </c>
      <c r="B9" s="9" t="s">
        <v>18</v>
      </c>
      <c r="C9" s="11">
        <v>-2000000</v>
      </c>
      <c r="D9" s="5" t="s">
        <v>2</v>
      </c>
    </row>
    <row r="10" spans="1:8" x14ac:dyDescent="0.2">
      <c r="A10" s="15">
        <f t="shared" si="0"/>
        <v>4</v>
      </c>
      <c r="B10" s="9" t="s">
        <v>19</v>
      </c>
      <c r="C10" s="11">
        <v>1000000</v>
      </c>
      <c r="D10" s="5" t="s">
        <v>4</v>
      </c>
    </row>
    <row r="11" spans="1:8" x14ac:dyDescent="0.2">
      <c r="A11" s="15">
        <f t="shared" si="0"/>
        <v>5</v>
      </c>
      <c r="B11" s="9" t="s">
        <v>5</v>
      </c>
      <c r="C11" s="25">
        <f>SUM(C7:C10)</f>
        <v>37000000</v>
      </c>
      <c r="D11" s="5"/>
      <c r="F11" s="1"/>
      <c r="G11" s="1"/>
      <c r="H11" s="1"/>
    </row>
    <row r="12" spans="1:8" x14ac:dyDescent="0.2">
      <c r="A12" s="15">
        <f t="shared" si="0"/>
        <v>6</v>
      </c>
      <c r="B12" s="9" t="s">
        <v>6</v>
      </c>
      <c r="C12" s="19">
        <v>127382.16764933338</v>
      </c>
      <c r="D12" s="5"/>
    </row>
    <row r="13" spans="1:8" x14ac:dyDescent="0.2">
      <c r="A13" s="15">
        <f t="shared" si="0"/>
        <v>7</v>
      </c>
      <c r="B13" s="9" t="s">
        <v>7</v>
      </c>
      <c r="C13" s="20">
        <v>-1776674.4290485906</v>
      </c>
      <c r="D13" s="5"/>
    </row>
    <row r="14" spans="1:8" x14ac:dyDescent="0.2">
      <c r="A14" s="15">
        <f t="shared" si="0"/>
        <v>8</v>
      </c>
      <c r="B14" s="9" t="s">
        <v>8</v>
      </c>
      <c r="C14" s="12">
        <f>SUM(C11:C13)</f>
        <v>35350707.738600746</v>
      </c>
      <c r="D14" s="5"/>
      <c r="G14" s="1"/>
    </row>
    <row r="15" spans="1:8" x14ac:dyDescent="0.2">
      <c r="A15" s="15">
        <f t="shared" si="0"/>
        <v>9</v>
      </c>
      <c r="B15" s="9" t="s">
        <v>9</v>
      </c>
      <c r="C15" s="13">
        <v>0.10685350160378376</v>
      </c>
      <c r="D15" s="5"/>
    </row>
    <row r="16" spans="1:8" x14ac:dyDescent="0.2">
      <c r="A16" s="15">
        <f t="shared" si="0"/>
        <v>10</v>
      </c>
      <c r="B16" s="9" t="s">
        <v>17</v>
      </c>
      <c r="C16" s="10">
        <f>C14*C15</f>
        <v>3777346.9060414657</v>
      </c>
      <c r="D16" s="5"/>
    </row>
    <row r="17" spans="1:4" x14ac:dyDescent="0.2">
      <c r="A17" s="15">
        <f t="shared" si="0"/>
        <v>11</v>
      </c>
      <c r="B17" s="9" t="s">
        <v>10</v>
      </c>
      <c r="C17" s="10">
        <f>C11*0.021</f>
        <v>777000</v>
      </c>
      <c r="D17" s="5"/>
    </row>
    <row r="18" spans="1:4" x14ac:dyDescent="0.2">
      <c r="A18" s="15">
        <f t="shared" si="0"/>
        <v>12</v>
      </c>
      <c r="B18" s="9" t="s">
        <v>11</v>
      </c>
      <c r="C18" s="12">
        <f>C14*0.012</f>
        <v>424208.49286320899</v>
      </c>
      <c r="D18" s="5"/>
    </row>
    <row r="19" spans="1:4" x14ac:dyDescent="0.2">
      <c r="A19" s="15">
        <f t="shared" si="0"/>
        <v>13</v>
      </c>
      <c r="B19" s="18" t="s">
        <v>13</v>
      </c>
      <c r="C19" s="22">
        <f>SUM(C16:C18)</f>
        <v>4978555.3989046747</v>
      </c>
    </row>
    <row r="20" spans="1:4" x14ac:dyDescent="0.2">
      <c r="B20" s="18"/>
      <c r="C20" s="2"/>
    </row>
    <row r="26" spans="1:4" x14ac:dyDescent="0.2">
      <c r="A26" s="14" t="s">
        <v>20</v>
      </c>
    </row>
    <row r="27" spans="1:4" x14ac:dyDescent="0.2">
      <c r="A27" s="14" t="s">
        <v>21</v>
      </c>
    </row>
    <row r="28" spans="1:4" ht="12.75" customHeight="1" x14ac:dyDescent="0.2">
      <c r="A28" s="14"/>
      <c r="B28" s="21"/>
      <c r="C28" s="21"/>
      <c r="D28" s="21"/>
    </row>
    <row r="29" spans="1:4" x14ac:dyDescent="0.2">
      <c r="C29" s="1"/>
    </row>
  </sheetData>
  <mergeCells count="2">
    <mergeCell ref="A1:D1"/>
    <mergeCell ref="A2:D2"/>
  </mergeCells>
  <pageMargins left="0.7" right="0.7" top="0.89124999999999999" bottom="0.75" header="0.55000000000000004" footer="0.3"/>
  <pageSetup orientation="portrait" r:id="rId1"/>
  <headerFooter scaleWithDoc="0">
    <oddHeader xml:space="preserve">&amp;R&amp;"Times New Roman,Regular"&amp;11Dominion Energy Utah
Docket No. 19-057-02
DEU Exhibit 1.11
Page &amp;P of &amp;N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DEU Exhibit 1.11</vt:lpstr>
      <vt:lpstr>'DEU Exhibit 1.11'!Print_Area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Summers</dc:creator>
  <cp:lastModifiedBy>Fred Nass</cp:lastModifiedBy>
  <cp:lastPrinted>2019-06-27T13:59:35Z</cp:lastPrinted>
  <dcterms:created xsi:type="dcterms:W3CDTF">2011-08-18T22:49:59Z</dcterms:created>
  <dcterms:modified xsi:type="dcterms:W3CDTF">2019-07-17T17:13:11Z</dcterms:modified>
</cp:coreProperties>
</file>