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 activeTab="1"/>
  </bookViews>
  <sheets>
    <sheet name="Table 1" sheetId="1" r:id="rId1"/>
    <sheet name="Table 2 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'Table 1'!$B$1:$S$25</definedName>
    <definedName name="_xlnm.Print_Area" localSheetId="1">'Table 2 '!$B$1:$R$25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P18" i="3"/>
  <c r="P17" i="3"/>
  <c r="P16" i="3"/>
  <c r="P15" i="3"/>
  <c r="P14" i="3"/>
  <c r="P13" i="3"/>
  <c r="Q19" i="1"/>
  <c r="Q18" i="1"/>
  <c r="Q17" i="1"/>
  <c r="Q16" i="1"/>
  <c r="Q15" i="1"/>
  <c r="Q14" i="1"/>
  <c r="Q13" i="1"/>
  <c r="W19" i="3" l="1"/>
  <c r="U19" i="3"/>
  <c r="H19" i="3"/>
  <c r="J19" i="3" s="1"/>
  <c r="L19" i="3"/>
  <c r="F19" i="3"/>
  <c r="N18" i="3"/>
  <c r="H18" i="3"/>
  <c r="J18" i="3" s="1"/>
  <c r="N17" i="3"/>
  <c r="H17" i="3"/>
  <c r="J17" i="3" s="1"/>
  <c r="N16" i="3"/>
  <c r="H16" i="3"/>
  <c r="J16" i="3" s="1"/>
  <c r="N15" i="3"/>
  <c r="H15" i="3"/>
  <c r="J15" i="3" s="1"/>
  <c r="N14" i="3"/>
  <c r="H14" i="3"/>
  <c r="J14" i="3" s="1"/>
  <c r="N13" i="3"/>
  <c r="H13" i="3"/>
  <c r="J13" i="3" s="1"/>
  <c r="O19" i="1"/>
  <c r="O18" i="1"/>
  <c r="O17" i="1"/>
  <c r="O16" i="1"/>
  <c r="O15" i="1"/>
  <c r="O14" i="1"/>
  <c r="O13" i="1"/>
  <c r="M19" i="1"/>
  <c r="N19" i="3" l="1"/>
  <c r="X19" i="1" l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V19" i="1" l="1"/>
  <c r="F19" i="1"/>
  <c r="H19" i="1" l="1"/>
  <c r="J19" i="1" s="1"/>
</calcChain>
</file>

<file path=xl/sharedStrings.xml><?xml version="1.0" encoding="utf-8"?>
<sst xmlns="http://schemas.openxmlformats.org/spreadsheetml/2006/main" count="78" uniqueCount="38">
  <si>
    <t>Present</t>
  </si>
  <si>
    <t>Non-Gas</t>
  </si>
  <si>
    <t>(1)</t>
  </si>
  <si>
    <t>COSS</t>
  </si>
  <si>
    <t>Incr./Decr.</t>
  </si>
  <si>
    <t>Percent</t>
  </si>
  <si>
    <t>(2)</t>
  </si>
  <si>
    <t>(3)</t>
  </si>
  <si>
    <t>(4)</t>
  </si>
  <si>
    <t>(5)</t>
  </si>
  <si>
    <t>GS</t>
  </si>
  <si>
    <t>FS</t>
  </si>
  <si>
    <t>IS</t>
  </si>
  <si>
    <t>TS</t>
  </si>
  <si>
    <t>TBF</t>
  </si>
  <si>
    <t>NGV</t>
  </si>
  <si>
    <t>Total</t>
  </si>
  <si>
    <t>FEA COSS</t>
  </si>
  <si>
    <t>DEU COSS</t>
  </si>
  <si>
    <t>TABLE 1</t>
  </si>
  <si>
    <t>Sources:</t>
  </si>
  <si>
    <t>TABLE 2</t>
  </si>
  <si>
    <t>Class Revenue Allocation Comparison</t>
  </si>
  <si>
    <t>FEA Class Revenue</t>
  </si>
  <si>
    <t>DEU Class Revenue</t>
  </si>
  <si>
    <t>Class Cost of Service Study Comparison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</si>
  <si>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DEU Exhibit 4.18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</si>
  <si>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FEA Cost of Service Workpaper</t>
    </r>
  </si>
  <si>
    <r>
      <t>FEA Proposed</t>
    </r>
    <r>
      <rPr>
        <b/>
        <vertAlign val="superscript"/>
        <sz val="11"/>
        <color theme="1"/>
        <rFont val="Arial"/>
        <family val="2"/>
      </rPr>
      <t>2</t>
    </r>
  </si>
  <si>
    <r>
      <t>DEU Proposed</t>
    </r>
    <r>
      <rPr>
        <b/>
        <vertAlign val="superscript"/>
        <sz val="11"/>
        <color theme="1"/>
        <rFont val="Arial"/>
        <family val="2"/>
      </rPr>
      <t>1</t>
    </r>
  </si>
  <si>
    <t xml:space="preserve">      Revenues   </t>
  </si>
  <si>
    <t xml:space="preserve">  Incr./Decr.  </t>
  </si>
  <si>
    <t>__________________</t>
  </si>
  <si>
    <t>Rate</t>
  </si>
  <si>
    <t>Class</t>
  </si>
  <si>
    <t>(6)</t>
  </si>
  <si>
    <t>Proposd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</si>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</sst>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/>
    <xf numFmtId="165" fontId="0" fillId="0" borderId="0" xfId="0" applyNumberFormat="1" applyBorder="1"/>
    <xf numFmtId="166" fontId="0" fillId="0" borderId="0" xfId="3" applyNumberFormat="1" applyFont="1" applyBorder="1"/>
    <xf numFmtId="165" fontId="0" fillId="0" borderId="0" xfId="2" applyNumberFormat="1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165" fontId="0" fillId="0" borderId="7" xfId="0" applyNumberFormat="1" applyBorder="1"/>
    <xf numFmtId="165" fontId="0" fillId="0" borderId="7" xfId="2" applyNumberFormat="1" applyFont="1" applyBorder="1"/>
    <xf numFmtId="10" fontId="0" fillId="0" borderId="0" xfId="3" applyNumberFormat="1" applyFont="1" applyBorder="1"/>
    <xf numFmtId="10" fontId="0" fillId="0" borderId="7" xfId="3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29"/>
  <sheetViews>
    <sheetView workbookViewId="0">
      <selection activeCell="S14" sqref="S14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3.5" customWidth="1"/>
    <col min="7" max="7" width="1.125" customWidth="1"/>
    <col min="8" max="8" width="11.875" customWidth="1"/>
    <col min="9" max="9" width="1.375" customWidth="1"/>
    <col min="10" max="10" width="8" customWidth="1"/>
    <col min="11" max="11" width="2.125" customWidth="1"/>
    <col min="12" max="12" width="1.5" customWidth="1"/>
    <col min="13" max="13" width="14" customWidth="1"/>
    <col min="14" max="14" width="1.375" customWidth="1"/>
    <col min="15" max="15" width="11.875" customWidth="1"/>
    <col min="16" max="16" width="1.375" customWidth="1"/>
    <col min="17" max="17" width="8.5" customWidth="1"/>
    <col min="18" max="18" width="2.125" customWidth="1"/>
    <col min="22" max="22" width="16.375" customWidth="1"/>
    <col min="24" max="24" width="13.125" customWidth="1"/>
  </cols>
  <sheetData>
    <row r="2" spans="3:24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3:24" ht="15" x14ac:dyDescent="0.25">
      <c r="C3" s="7"/>
      <c r="D3" s="35" t="s">
        <v>19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</row>
    <row r="4" spans="3:24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</row>
    <row r="5" spans="3:24" ht="15" x14ac:dyDescent="0.25">
      <c r="C5" s="7"/>
      <c r="D5" s="36" t="s">
        <v>25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</row>
    <row r="6" spans="3:24" x14ac:dyDescent="0.2"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</row>
    <row r="7" spans="3:24" ht="17.25" x14ac:dyDescent="0.2">
      <c r="C7" s="7"/>
      <c r="D7" s="9"/>
      <c r="E7" s="9"/>
      <c r="F7" s="34" t="s">
        <v>29</v>
      </c>
      <c r="G7" s="34"/>
      <c r="H7" s="34"/>
      <c r="I7" s="34"/>
      <c r="J7" s="34"/>
      <c r="K7" s="9"/>
      <c r="L7" s="9"/>
      <c r="M7" s="34" t="s">
        <v>28</v>
      </c>
      <c r="N7" s="34"/>
      <c r="O7" s="34"/>
      <c r="P7" s="34"/>
      <c r="Q7" s="34"/>
      <c r="R7" s="8"/>
    </row>
    <row r="8" spans="3:24" ht="15" x14ac:dyDescent="0.2">
      <c r="C8" s="7"/>
      <c r="D8" s="10"/>
      <c r="E8" s="10"/>
      <c r="F8" s="30" t="s">
        <v>0</v>
      </c>
      <c r="G8" s="30"/>
      <c r="H8" s="34"/>
      <c r="I8" s="34"/>
      <c r="J8" s="34"/>
      <c r="K8" s="30"/>
      <c r="L8" s="31"/>
      <c r="M8" s="30" t="s">
        <v>0</v>
      </c>
      <c r="N8" s="30"/>
      <c r="O8" s="34"/>
      <c r="P8" s="34"/>
      <c r="Q8" s="34"/>
      <c r="R8" s="8"/>
    </row>
    <row r="9" spans="3:24" ht="15" x14ac:dyDescent="0.2">
      <c r="C9" s="7"/>
      <c r="D9" s="11" t="s">
        <v>33</v>
      </c>
      <c r="E9" s="10"/>
      <c r="F9" s="30" t="s">
        <v>1</v>
      </c>
      <c r="G9" s="30"/>
      <c r="H9" s="30" t="s">
        <v>3</v>
      </c>
      <c r="I9" s="30"/>
      <c r="J9" s="34" t="s">
        <v>5</v>
      </c>
      <c r="K9" s="34"/>
      <c r="L9" s="31"/>
      <c r="M9" s="30" t="s">
        <v>1</v>
      </c>
      <c r="N9" s="30"/>
      <c r="O9" s="30" t="s">
        <v>3</v>
      </c>
      <c r="P9" s="30"/>
      <c r="Q9" s="30" t="s">
        <v>5</v>
      </c>
      <c r="R9" s="8"/>
    </row>
    <row r="10" spans="3:24" ht="15" x14ac:dyDescent="0.2">
      <c r="C10" s="7"/>
      <c r="D10" s="12" t="s">
        <v>34</v>
      </c>
      <c r="E10" s="22"/>
      <c r="F10" s="12" t="s">
        <v>30</v>
      </c>
      <c r="G10" s="12"/>
      <c r="H10" s="12" t="s">
        <v>31</v>
      </c>
      <c r="I10" s="12"/>
      <c r="J10" s="37" t="s">
        <v>4</v>
      </c>
      <c r="K10" s="37"/>
      <c r="L10" s="12"/>
      <c r="M10" s="12" t="s">
        <v>30</v>
      </c>
      <c r="N10" s="12"/>
      <c r="O10" s="12" t="s">
        <v>31</v>
      </c>
      <c r="P10" s="12"/>
      <c r="Q10" s="12" t="s">
        <v>4</v>
      </c>
      <c r="R10" s="8"/>
    </row>
    <row r="11" spans="3:24" ht="15" x14ac:dyDescent="0.2">
      <c r="C11" s="7"/>
      <c r="D11" s="10"/>
      <c r="E11" s="10"/>
      <c r="F11" s="13" t="s">
        <v>2</v>
      </c>
      <c r="G11" s="13"/>
      <c r="H11" s="13" t="s">
        <v>6</v>
      </c>
      <c r="I11" s="10"/>
      <c r="J11" s="33" t="s">
        <v>7</v>
      </c>
      <c r="K11" s="33"/>
      <c r="L11" s="32"/>
      <c r="M11" s="25" t="s">
        <v>8</v>
      </c>
      <c r="N11" s="25"/>
      <c r="O11" s="33" t="s">
        <v>9</v>
      </c>
      <c r="P11" s="33"/>
      <c r="Q11" s="25" t="s">
        <v>35</v>
      </c>
      <c r="R11" s="8"/>
      <c r="V11" t="s">
        <v>17</v>
      </c>
      <c r="X11" t="s">
        <v>18</v>
      </c>
    </row>
    <row r="12" spans="3:24" ht="15" x14ac:dyDescent="0.2">
      <c r="C12" s="7"/>
      <c r="D12" s="10"/>
      <c r="E12" s="10"/>
      <c r="F12" s="13"/>
      <c r="G12" s="13"/>
      <c r="H12" s="13"/>
      <c r="I12" s="10"/>
      <c r="J12" s="13"/>
      <c r="K12" s="13"/>
      <c r="L12" s="32"/>
      <c r="M12" s="10"/>
      <c r="N12" s="24"/>
      <c r="O12" s="13"/>
      <c r="P12" s="10"/>
      <c r="Q12" s="13"/>
      <c r="R12" s="8"/>
    </row>
    <row r="13" spans="3:24" ht="15" x14ac:dyDescent="0.25">
      <c r="C13" s="7"/>
      <c r="D13" s="14" t="s">
        <v>10</v>
      </c>
      <c r="E13" s="9"/>
      <c r="F13" s="15">
        <v>352982533.96437413</v>
      </c>
      <c r="G13" s="15"/>
      <c r="H13" s="15">
        <f t="shared" ref="H13:H19" si="0">X13-F13</f>
        <v>3273048.4585604072</v>
      </c>
      <c r="I13" s="9"/>
      <c r="J13" s="28">
        <f t="shared" ref="J13:J19" si="1">H13/F13</f>
        <v>9.2725507457849174E-3</v>
      </c>
      <c r="K13" s="16"/>
      <c r="L13" s="16"/>
      <c r="M13" s="15">
        <v>353297375.12575728</v>
      </c>
      <c r="N13" s="9"/>
      <c r="O13" s="17">
        <f t="shared" ref="O13:O19" si="2">V13-M13</f>
        <v>15947732.979291797</v>
      </c>
      <c r="P13" s="9"/>
      <c r="Q13" s="28">
        <f t="shared" ref="Q13:Q19" si="3">O13/M13</f>
        <v>4.5139687136410658E-2</v>
      </c>
      <c r="R13" s="8"/>
      <c r="V13" s="2">
        <v>369245108.10504907</v>
      </c>
      <c r="X13" s="2">
        <v>356255582.42293453</v>
      </c>
    </row>
    <row r="14" spans="3:24" ht="15" x14ac:dyDescent="0.25">
      <c r="C14" s="7"/>
      <c r="D14" s="14" t="s">
        <v>11</v>
      </c>
      <c r="E14" s="9"/>
      <c r="F14" s="15">
        <v>2733561.4280799371</v>
      </c>
      <c r="G14" s="15"/>
      <c r="H14" s="15">
        <f t="shared" si="0"/>
        <v>166751.56522053247</v>
      </c>
      <c r="I14" s="9"/>
      <c r="J14" s="28">
        <f t="shared" si="1"/>
        <v>6.1001579663662195E-2</v>
      </c>
      <c r="K14" s="16"/>
      <c r="L14" s="16"/>
      <c r="M14" s="15">
        <v>2723532.7380326916</v>
      </c>
      <c r="N14" s="9"/>
      <c r="O14" s="17">
        <f t="shared" si="2"/>
        <v>-274060.64183171326</v>
      </c>
      <c r="P14" s="9"/>
      <c r="Q14" s="28">
        <f t="shared" si="3"/>
        <v>-0.10062689462278225</v>
      </c>
      <c r="R14" s="8"/>
      <c r="V14" s="1">
        <v>2449472.0962009784</v>
      </c>
      <c r="X14" s="1">
        <v>2900312.9933004696</v>
      </c>
    </row>
    <row r="15" spans="3:24" ht="15" x14ac:dyDescent="0.25">
      <c r="C15" s="7"/>
      <c r="D15" s="14" t="s">
        <v>12</v>
      </c>
      <c r="E15" s="9"/>
      <c r="F15" s="15">
        <v>189004.79321773298</v>
      </c>
      <c r="G15" s="15"/>
      <c r="H15" s="15">
        <f t="shared" si="0"/>
        <v>-32815.079403431271</v>
      </c>
      <c r="I15" s="9"/>
      <c r="J15" s="28">
        <f t="shared" si="1"/>
        <v>-0.1736203555728261</v>
      </c>
      <c r="K15" s="16"/>
      <c r="L15" s="16"/>
      <c r="M15" s="15">
        <v>187405.19890815573</v>
      </c>
      <c r="N15" s="9"/>
      <c r="O15" s="17">
        <f t="shared" si="2"/>
        <v>-101547.5166985353</v>
      </c>
      <c r="P15" s="9"/>
      <c r="Q15" s="28">
        <f t="shared" si="3"/>
        <v>-0.54186072366275229</v>
      </c>
      <c r="R15" s="8"/>
      <c r="V15" s="1">
        <v>85857.682209620427</v>
      </c>
      <c r="X15" s="1">
        <v>156189.71381430171</v>
      </c>
    </row>
    <row r="16" spans="3:24" ht="15" x14ac:dyDescent="0.25">
      <c r="C16" s="7"/>
      <c r="D16" s="14" t="s">
        <v>13</v>
      </c>
      <c r="E16" s="9"/>
      <c r="F16" s="15">
        <v>28974801.482594129</v>
      </c>
      <c r="G16" s="15"/>
      <c r="H16" s="15">
        <f t="shared" si="0"/>
        <v>12285096.285842624</v>
      </c>
      <c r="I16" s="9"/>
      <c r="J16" s="28">
        <f t="shared" si="1"/>
        <v>0.42399242297561834</v>
      </c>
      <c r="K16" s="16"/>
      <c r="L16" s="16"/>
      <c r="M16" s="15">
        <v>28617225.737482369</v>
      </c>
      <c r="N16" s="9"/>
      <c r="O16" s="17">
        <f t="shared" si="2"/>
        <v>-2242663.5013438016</v>
      </c>
      <c r="P16" s="9"/>
      <c r="Q16" s="28">
        <f t="shared" si="3"/>
        <v>-7.8367607046073581E-2</v>
      </c>
      <c r="R16" s="8"/>
      <c r="V16" s="1">
        <v>26374562.236138567</v>
      </c>
      <c r="X16" s="1">
        <v>41259897.768436752</v>
      </c>
    </row>
    <row r="17" spans="3:24" ht="15" x14ac:dyDescent="0.25">
      <c r="C17" s="7"/>
      <c r="D17" s="14" t="s">
        <v>14</v>
      </c>
      <c r="E17" s="9"/>
      <c r="F17" s="15">
        <v>1597517.8881798305</v>
      </c>
      <c r="G17" s="15"/>
      <c r="H17" s="15">
        <f t="shared" si="0"/>
        <v>3351430.4364697756</v>
      </c>
      <c r="I17" s="9"/>
      <c r="J17" s="28">
        <f t="shared" si="1"/>
        <v>2.0978985345123782</v>
      </c>
      <c r="K17" s="16"/>
      <c r="L17" s="16"/>
      <c r="M17" s="15">
        <v>1654052.6584994134</v>
      </c>
      <c r="N17" s="9"/>
      <c r="O17" s="17">
        <f t="shared" si="2"/>
        <v>5808748.0395938624</v>
      </c>
      <c r="P17" s="9"/>
      <c r="Q17" s="28">
        <f t="shared" si="3"/>
        <v>3.5118277581704467</v>
      </c>
      <c r="R17" s="8"/>
      <c r="V17" s="1">
        <v>7462800.6980932755</v>
      </c>
      <c r="X17" s="1">
        <v>4948948.3246496059</v>
      </c>
    </row>
    <row r="18" spans="3:24" ht="15" x14ac:dyDescent="0.25">
      <c r="C18" s="7"/>
      <c r="D18" s="14" t="s">
        <v>15</v>
      </c>
      <c r="E18" s="9"/>
      <c r="F18" s="26">
        <v>2649352.9237014391</v>
      </c>
      <c r="G18" s="15"/>
      <c r="H18" s="26">
        <f t="shared" si="0"/>
        <v>206227.96727133775</v>
      </c>
      <c r="I18" s="9"/>
      <c r="J18" s="29">
        <f t="shared" si="1"/>
        <v>7.7840881607881246E-2</v>
      </c>
      <c r="K18" s="16"/>
      <c r="L18" s="16"/>
      <c r="M18" s="26">
        <v>2647181.021467234</v>
      </c>
      <c r="N18" s="9"/>
      <c r="O18" s="27">
        <f t="shared" si="2"/>
        <v>111530.27494982583</v>
      </c>
      <c r="P18" s="9"/>
      <c r="Q18" s="29">
        <f t="shared" si="3"/>
        <v>4.2131714471120206E-2</v>
      </c>
      <c r="R18" s="8"/>
      <c r="V18" s="1">
        <v>2758711.2964170598</v>
      </c>
      <c r="X18" s="1">
        <v>2855580.8909727768</v>
      </c>
    </row>
    <row r="19" spans="3:24" ht="15" x14ac:dyDescent="0.25">
      <c r="C19" s="7"/>
      <c r="D19" s="14" t="s">
        <v>16</v>
      </c>
      <c r="E19" s="9"/>
      <c r="F19" s="15">
        <f>SUM(F13:F18)</f>
        <v>389126772.48014724</v>
      </c>
      <c r="G19" s="15"/>
      <c r="H19" s="15">
        <f t="shared" si="0"/>
        <v>19249739.63396126</v>
      </c>
      <c r="I19" s="9"/>
      <c r="J19" s="28">
        <f t="shared" si="1"/>
        <v>4.9469070224263119E-2</v>
      </c>
      <c r="K19" s="16"/>
      <c r="L19" s="16"/>
      <c r="M19" s="15">
        <f>SUM(M13:M18)</f>
        <v>389126772.48014712</v>
      </c>
      <c r="N19" s="9"/>
      <c r="O19" s="17">
        <f t="shared" si="2"/>
        <v>19249739.633961499</v>
      </c>
      <c r="P19" s="9"/>
      <c r="Q19" s="28">
        <f t="shared" si="3"/>
        <v>4.9469070224263743E-2</v>
      </c>
      <c r="R19" s="8"/>
      <c r="V19" s="3">
        <f>SUM(V13:V18)</f>
        <v>408376512.11410862</v>
      </c>
      <c r="X19" s="3">
        <f>SUM(X13:X18)</f>
        <v>408376512.1141085</v>
      </c>
    </row>
    <row r="20" spans="3:24" ht="15" x14ac:dyDescent="0.25">
      <c r="C20" s="7"/>
      <c r="D20" s="23" t="s">
        <v>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</row>
    <row r="21" spans="3:24" ht="15.75" customHeight="1" x14ac:dyDescent="0.2">
      <c r="C21" s="7"/>
      <c r="D21" s="18" t="s">
        <v>20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</row>
    <row r="22" spans="3:24" ht="16.5" x14ac:dyDescent="0.2">
      <c r="C22" s="7"/>
      <c r="D22" s="18" t="s">
        <v>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</row>
    <row r="23" spans="3:24" ht="16.5" x14ac:dyDescent="0.2">
      <c r="C23" s="7"/>
      <c r="D23" s="18" t="s">
        <v>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</row>
    <row r="24" spans="3:24" ht="9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7" spans="3:24" ht="15" x14ac:dyDescent="0.2">
      <c r="O27" s="22"/>
      <c r="P27" s="22"/>
    </row>
    <row r="29" spans="3:24" ht="15" x14ac:dyDescent="0.2">
      <c r="S29" s="22"/>
      <c r="T29" s="22"/>
    </row>
  </sheetData>
  <mergeCells count="10">
    <mergeCell ref="J11:K11"/>
    <mergeCell ref="O11:P11"/>
    <mergeCell ref="H8:J8"/>
    <mergeCell ref="O8:Q8"/>
    <mergeCell ref="D3:Q3"/>
    <mergeCell ref="D5:Q5"/>
    <mergeCell ref="F7:J7"/>
    <mergeCell ref="M7:Q7"/>
    <mergeCell ref="J9:K9"/>
    <mergeCell ref="J10:K10"/>
  </mergeCells>
  <pageMargins left="0.7" right="0.7" top="0.75" bottom="0.75" header="0.3" footer="0.3"/>
  <pageSetup orientation="landscape" r:id="rId1"/>
  <ignoredErrors>
    <ignoredError sqref="F11 H11:J11 M11:Q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W29"/>
  <sheetViews>
    <sheetView tabSelected="1" workbookViewId="0">
      <selection activeCell="K22" sqref="K22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3.5" customWidth="1"/>
    <col min="7" max="7" width="1.25" customWidth="1"/>
    <col min="8" max="8" width="11.875" customWidth="1"/>
    <col min="9" max="9" width="1.25" customWidth="1"/>
    <col min="10" max="10" width="8.625" customWidth="1"/>
    <col min="11" max="11" width="2" customWidth="1"/>
    <col min="12" max="12" width="13.125" customWidth="1"/>
    <col min="13" max="13" width="1.125" customWidth="1"/>
    <col min="14" max="14" width="11.875" customWidth="1"/>
    <col min="15" max="15" width="1.25" customWidth="1"/>
    <col min="16" max="16" width="8.5" customWidth="1"/>
    <col min="17" max="17" width="2.125" customWidth="1"/>
    <col min="21" max="21" width="16.375" customWidth="1"/>
    <col min="23" max="23" width="13.125" customWidth="1"/>
  </cols>
  <sheetData>
    <row r="2" spans="3:23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3:23" ht="15" x14ac:dyDescent="0.25">
      <c r="C3" s="7"/>
      <c r="D3" s="35" t="s">
        <v>21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8"/>
    </row>
    <row r="4" spans="3:23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</row>
    <row r="5" spans="3:23" ht="15" x14ac:dyDescent="0.25">
      <c r="C5" s="7"/>
      <c r="D5" s="36" t="s">
        <v>22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8"/>
    </row>
    <row r="6" spans="3:23" x14ac:dyDescent="0.2"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</row>
    <row r="7" spans="3:23" ht="17.25" x14ac:dyDescent="0.2">
      <c r="C7" s="7"/>
      <c r="D7" s="9"/>
      <c r="E7" s="9"/>
      <c r="F7" s="34" t="s">
        <v>29</v>
      </c>
      <c r="G7" s="34"/>
      <c r="H7" s="34"/>
      <c r="I7" s="34"/>
      <c r="J7" s="34"/>
      <c r="K7" s="9"/>
      <c r="L7" s="34" t="s">
        <v>28</v>
      </c>
      <c r="M7" s="34"/>
      <c r="N7" s="34"/>
      <c r="O7" s="34"/>
      <c r="P7" s="34"/>
      <c r="Q7" s="8"/>
    </row>
    <row r="8" spans="3:23" ht="15" x14ac:dyDescent="0.2">
      <c r="C8" s="7"/>
      <c r="D8" s="24"/>
      <c r="E8" s="24"/>
      <c r="F8" s="30" t="s">
        <v>0</v>
      </c>
      <c r="G8" s="30"/>
      <c r="H8" s="34"/>
      <c r="I8" s="34"/>
      <c r="J8" s="34"/>
      <c r="K8" s="30"/>
      <c r="L8" s="30" t="s">
        <v>0</v>
      </c>
      <c r="M8" s="30"/>
      <c r="N8" s="34"/>
      <c r="O8" s="34"/>
      <c r="P8" s="34"/>
      <c r="Q8" s="8"/>
    </row>
    <row r="9" spans="3:23" ht="15" x14ac:dyDescent="0.2">
      <c r="C9" s="7"/>
      <c r="D9" s="24" t="s">
        <v>33</v>
      </c>
      <c r="E9" s="24"/>
      <c r="F9" s="30" t="s">
        <v>1</v>
      </c>
      <c r="G9" s="30"/>
      <c r="H9" s="30" t="s">
        <v>36</v>
      </c>
      <c r="I9" s="30"/>
      <c r="J9" s="30" t="s">
        <v>5</v>
      </c>
      <c r="K9" s="30"/>
      <c r="L9" s="30" t="s">
        <v>1</v>
      </c>
      <c r="M9" s="30"/>
      <c r="N9" s="30" t="s">
        <v>37</v>
      </c>
      <c r="O9" s="30"/>
      <c r="P9" s="30" t="s">
        <v>5</v>
      </c>
      <c r="Q9" s="8"/>
    </row>
    <row r="10" spans="3:23" ht="15" x14ac:dyDescent="0.2">
      <c r="C10" s="7"/>
      <c r="D10" s="12" t="s">
        <v>34</v>
      </c>
      <c r="E10" s="22"/>
      <c r="F10" s="12" t="s">
        <v>30</v>
      </c>
      <c r="G10" s="12"/>
      <c r="H10" s="12" t="s">
        <v>31</v>
      </c>
      <c r="I10" s="12"/>
      <c r="J10" s="12" t="s">
        <v>4</v>
      </c>
      <c r="K10" s="12"/>
      <c r="L10" s="12" t="s">
        <v>30</v>
      </c>
      <c r="M10" s="12"/>
      <c r="N10" s="12" t="s">
        <v>31</v>
      </c>
      <c r="O10" s="12"/>
      <c r="P10" s="12" t="s">
        <v>4</v>
      </c>
      <c r="Q10" s="8"/>
    </row>
    <row r="11" spans="3:23" ht="15" x14ac:dyDescent="0.2">
      <c r="C11" s="7"/>
      <c r="D11" s="24"/>
      <c r="E11" s="24"/>
      <c r="F11" s="25" t="s">
        <v>2</v>
      </c>
      <c r="G11" s="25"/>
      <c r="H11" s="25" t="s">
        <v>6</v>
      </c>
      <c r="I11" s="24"/>
      <c r="J11" s="33" t="s">
        <v>7</v>
      </c>
      <c r="K11" s="33"/>
      <c r="L11" s="25" t="s">
        <v>8</v>
      </c>
      <c r="M11" s="25"/>
      <c r="N11" s="33" t="s">
        <v>9</v>
      </c>
      <c r="O11" s="33"/>
      <c r="P11" s="25" t="s">
        <v>35</v>
      </c>
      <c r="Q11" s="8"/>
      <c r="U11" t="s">
        <v>23</v>
      </c>
      <c r="W11" t="s">
        <v>24</v>
      </c>
    </row>
    <row r="12" spans="3:23" ht="15" x14ac:dyDescent="0.2">
      <c r="C12" s="7"/>
      <c r="D12" s="24"/>
      <c r="E12" s="24"/>
      <c r="F12" s="25"/>
      <c r="G12" s="25"/>
      <c r="H12" s="25"/>
      <c r="I12" s="24"/>
      <c r="J12" s="25"/>
      <c r="K12" s="25"/>
      <c r="L12" s="24"/>
      <c r="M12" s="24"/>
      <c r="N12" s="25"/>
      <c r="O12" s="24"/>
      <c r="P12" s="25"/>
      <c r="Q12" s="8"/>
    </row>
    <row r="13" spans="3:23" ht="15" x14ac:dyDescent="0.25">
      <c r="C13" s="7"/>
      <c r="D13" s="14" t="s">
        <v>10</v>
      </c>
      <c r="E13" s="9"/>
      <c r="F13" s="15">
        <v>352982533.96437413</v>
      </c>
      <c r="G13" s="15"/>
      <c r="H13" s="15">
        <f t="shared" ref="H13:H19" si="0">W13-F13</f>
        <v>5152407.2620734572</v>
      </c>
      <c r="I13" s="9"/>
      <c r="J13" s="28">
        <f t="shared" ref="J13:J19" si="1">H13/F13</f>
        <v>1.4596776798575196E-2</v>
      </c>
      <c r="K13" s="16"/>
      <c r="L13" s="15">
        <v>353297375.12575728</v>
      </c>
      <c r="M13" s="9"/>
      <c r="N13" s="17">
        <f t="shared" ref="N13:N19" si="2">U13-L13</f>
        <v>18992657.724047899</v>
      </c>
      <c r="O13" s="9"/>
      <c r="P13" s="28">
        <f t="shared" ref="P13:P19" si="3">N13/L13</f>
        <v>5.3758275779114989E-2</v>
      </c>
      <c r="Q13" s="8"/>
      <c r="U13" s="2">
        <v>372290032.84980518</v>
      </c>
      <c r="W13" s="2">
        <v>358134941.22644758</v>
      </c>
    </row>
    <row r="14" spans="3:23" ht="15" x14ac:dyDescent="0.25">
      <c r="C14" s="7"/>
      <c r="D14" s="14" t="s">
        <v>11</v>
      </c>
      <c r="E14" s="9"/>
      <c r="F14" s="15">
        <v>2733561.4280799371</v>
      </c>
      <c r="G14" s="15"/>
      <c r="H14" s="15">
        <f t="shared" si="0"/>
        <v>200760.32864909619</v>
      </c>
      <c r="I14" s="9"/>
      <c r="J14" s="28">
        <f t="shared" si="1"/>
        <v>7.3442771977548324E-2</v>
      </c>
      <c r="K14" s="16"/>
      <c r="L14" s="15">
        <v>2723532.7380326916</v>
      </c>
      <c r="M14" s="9"/>
      <c r="N14" s="17">
        <f t="shared" si="2"/>
        <v>0</v>
      </c>
      <c r="O14" s="9"/>
      <c r="P14" s="28">
        <f t="shared" si="3"/>
        <v>0</v>
      </c>
      <c r="Q14" s="8"/>
      <c r="U14" s="1">
        <v>2723532.7380326916</v>
      </c>
      <c r="W14" s="1">
        <v>2934321.7567290333</v>
      </c>
    </row>
    <row r="15" spans="3:23" ht="15" x14ac:dyDescent="0.25">
      <c r="C15" s="7"/>
      <c r="D15" s="14" t="s">
        <v>12</v>
      </c>
      <c r="E15" s="9"/>
      <c r="F15" s="15">
        <v>189004.79321773298</v>
      </c>
      <c r="G15" s="15"/>
      <c r="H15" s="15">
        <f t="shared" si="0"/>
        <v>-32023.45352222168</v>
      </c>
      <c r="I15" s="9"/>
      <c r="J15" s="28">
        <f t="shared" si="1"/>
        <v>-0.16943196506837133</v>
      </c>
      <c r="K15" s="16"/>
      <c r="L15" s="15">
        <v>187405.19890815573</v>
      </c>
      <c r="M15" s="9"/>
      <c r="N15" s="17">
        <f t="shared" si="2"/>
        <v>0</v>
      </c>
      <c r="O15" s="9"/>
      <c r="P15" s="28">
        <f t="shared" si="3"/>
        <v>0</v>
      </c>
      <c r="Q15" s="8"/>
      <c r="U15" s="1">
        <v>187405.19890815573</v>
      </c>
      <c r="W15" s="1">
        <v>156981.3396955113</v>
      </c>
    </row>
    <row r="16" spans="3:23" ht="15" x14ac:dyDescent="0.25">
      <c r="C16" s="7"/>
      <c r="D16" s="14" t="s">
        <v>13</v>
      </c>
      <c r="E16" s="9"/>
      <c r="F16" s="15">
        <v>28974801.482594129</v>
      </c>
      <c r="G16" s="15"/>
      <c r="H16" s="15">
        <f t="shared" si="0"/>
        <v>12843062.798162755</v>
      </c>
      <c r="I16" s="9"/>
      <c r="J16" s="28">
        <f t="shared" si="1"/>
        <v>0.44324938018567256</v>
      </c>
      <c r="K16" s="16"/>
      <c r="L16" s="15">
        <v>28617225.737482369</v>
      </c>
      <c r="M16" s="9"/>
      <c r="N16" s="17">
        <f t="shared" si="2"/>
        <v>0</v>
      </c>
      <c r="O16" s="9"/>
      <c r="P16" s="28">
        <f t="shared" si="3"/>
        <v>0</v>
      </c>
      <c r="Q16" s="8"/>
      <c r="U16" s="1">
        <v>28617225.737482369</v>
      </c>
      <c r="W16" s="1">
        <v>41817864.280756883</v>
      </c>
    </row>
    <row r="17" spans="3:23" ht="15" x14ac:dyDescent="0.25">
      <c r="C17" s="7"/>
      <c r="D17" s="14" t="s">
        <v>14</v>
      </c>
      <c r="E17" s="9"/>
      <c r="F17" s="15">
        <v>1597517.8881798305</v>
      </c>
      <c r="G17" s="15"/>
      <c r="H17" s="15">
        <f t="shared" si="0"/>
        <v>876956.27414497244</v>
      </c>
      <c r="I17" s="9"/>
      <c r="J17" s="28">
        <f t="shared" si="1"/>
        <v>0.54894926725618898</v>
      </c>
      <c r="K17" s="16"/>
      <c r="L17" s="15">
        <v>1654052.6584994134</v>
      </c>
      <c r="M17" s="9"/>
      <c r="N17" s="17">
        <f t="shared" si="2"/>
        <v>122736.67067690543</v>
      </c>
      <c r="O17" s="9"/>
      <c r="P17" s="28">
        <f t="shared" si="3"/>
        <v>7.4203605336395015E-2</v>
      </c>
      <c r="Q17" s="8"/>
      <c r="U17" s="1">
        <v>1776789.3291763188</v>
      </c>
      <c r="W17" s="1">
        <v>2474474.162324803</v>
      </c>
    </row>
    <row r="18" spans="3:23" ht="15" x14ac:dyDescent="0.25">
      <c r="C18" s="7"/>
      <c r="D18" s="14" t="s">
        <v>15</v>
      </c>
      <c r="E18" s="9"/>
      <c r="F18" s="26">
        <v>2649352.9237014391</v>
      </c>
      <c r="G18" s="15"/>
      <c r="H18" s="26">
        <f t="shared" si="0"/>
        <v>208576.42445316119</v>
      </c>
      <c r="I18" s="9"/>
      <c r="J18" s="29">
        <f t="shared" si="1"/>
        <v>7.8727308312611238E-2</v>
      </c>
      <c r="K18" s="16"/>
      <c r="L18" s="26">
        <v>2647181.021467234</v>
      </c>
      <c r="M18" s="9"/>
      <c r="N18" s="27">
        <f t="shared" si="2"/>
        <v>134345.23923662631</v>
      </c>
      <c r="O18" s="9"/>
      <c r="P18" s="29">
        <f t="shared" si="3"/>
        <v>5.0750303113824738E-2</v>
      </c>
      <c r="Q18" s="8"/>
      <c r="U18" s="1">
        <v>2781526.2607038603</v>
      </c>
      <c r="W18" s="1">
        <v>2857929.3481546002</v>
      </c>
    </row>
    <row r="19" spans="3:23" ht="15" x14ac:dyDescent="0.25">
      <c r="C19" s="7"/>
      <c r="D19" s="14" t="s">
        <v>16</v>
      </c>
      <c r="E19" s="9"/>
      <c r="F19" s="15">
        <f>SUM(F13:F18)</f>
        <v>389126772.48014724</v>
      </c>
      <c r="G19" s="15"/>
      <c r="H19" s="15">
        <f t="shared" si="0"/>
        <v>19249739.633961141</v>
      </c>
      <c r="I19" s="9"/>
      <c r="J19" s="28">
        <f t="shared" si="1"/>
        <v>4.9469070224262814E-2</v>
      </c>
      <c r="K19" s="16"/>
      <c r="L19" s="15">
        <f>SUM(L13:L18)</f>
        <v>389126772.48014712</v>
      </c>
      <c r="M19" s="9"/>
      <c r="N19" s="17">
        <f t="shared" si="2"/>
        <v>19249739.633961439</v>
      </c>
      <c r="O19" s="9"/>
      <c r="P19" s="28">
        <f t="shared" si="3"/>
        <v>4.9469070224263591E-2</v>
      </c>
      <c r="Q19" s="8"/>
      <c r="U19" s="3">
        <f>SUM(U13:U18)</f>
        <v>408376512.11410856</v>
      </c>
      <c r="W19" s="3">
        <f>SUM(W13:W18)</f>
        <v>408376512.11410838</v>
      </c>
    </row>
    <row r="20" spans="3:23" ht="15" x14ac:dyDescent="0.25">
      <c r="C20" s="7"/>
      <c r="D20" s="23" t="s">
        <v>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</row>
    <row r="21" spans="3:23" ht="15.75" customHeight="1" x14ac:dyDescent="0.2">
      <c r="C21" s="7"/>
      <c r="D21" s="18" t="s">
        <v>20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</row>
    <row r="22" spans="3:23" ht="16.5" x14ac:dyDescent="0.2">
      <c r="C22" s="7"/>
      <c r="D22" s="18" t="s">
        <v>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</row>
    <row r="23" spans="3:23" ht="16.5" x14ac:dyDescent="0.2">
      <c r="C23" s="7"/>
      <c r="D23" s="18" t="s">
        <v>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</row>
    <row r="24" spans="3:23" ht="9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7" spans="3:23" ht="15" x14ac:dyDescent="0.2">
      <c r="N27" s="22"/>
      <c r="O27" s="22"/>
    </row>
    <row r="29" spans="3:23" ht="15" x14ac:dyDescent="0.2">
      <c r="R29" s="22"/>
      <c r="S29" s="22"/>
    </row>
  </sheetData>
  <mergeCells count="8">
    <mergeCell ref="J11:K11"/>
    <mergeCell ref="N11:O11"/>
    <mergeCell ref="D3:P3"/>
    <mergeCell ref="D5:P5"/>
    <mergeCell ref="F7:J7"/>
    <mergeCell ref="L7:P7"/>
    <mergeCell ref="H8:J8"/>
    <mergeCell ref="N8:P8"/>
  </mergeCells>
  <pageMargins left="0.7" right="0.7" top="0.75" bottom="0.75" header="0.3" footer="0.3"/>
  <pageSetup orientation="landscape" r:id="rId1"/>
  <ignoredErrors>
    <ignoredError sqref="F11:P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 </vt:lpstr>
      <vt:lpstr>'Table 1'!Print_Area</vt:lpstr>
      <vt:lpstr>'Table 2 '!Print_Area</vt:lpstr>
    </vt:vector>
  </TitlesOfParts>
  <Company>BAI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Brian</dc:creator>
  <cp:lastModifiedBy>Fred Nass</cp:lastModifiedBy>
  <cp:lastPrinted>2019-11-13T16:47:54Z</cp:lastPrinted>
  <dcterms:created xsi:type="dcterms:W3CDTF">2019-11-06T16:49:08Z</dcterms:created>
  <dcterms:modified xsi:type="dcterms:W3CDTF">2019-11-14T20:30:09Z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{26A02FEB-6F96-4041-AEA4-E70611F3CD16}</vt:lpwstr>
  </property>
</Properties>
</file>