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31\"/>
    </mc:Choice>
  </mc:AlternateContent>
  <bookViews>
    <workbookView xWindow="0" yWindow="0" windowWidth="19125" windowHeight="11520" tabRatio="911" activeTab="3"/>
  </bookViews>
  <sheets>
    <sheet name="Exhibit 1.11 Pg 1" sheetId="7" r:id="rId1"/>
    <sheet name="Exhibit 1.11 Pg 2 COS" sheetId="8" r:id="rId2"/>
    <sheet name="Exhibit 1.11 pg 3 Tracker Rates" sheetId="11" r:id="rId3"/>
    <sheet name="Exhibit 1.1 Pg 4 Typical Bill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#REF!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3">'Exhibit 1.1 Pg 4 Typical Bill'!$A$1:$J$26</definedName>
    <definedName name="_xlnm.Print_Area" localSheetId="0">'Exhibit 1.11 Pg 1'!$A$1:$J$33</definedName>
    <definedName name="_xlnm.Print_Area" localSheetId="1">'Exhibit 1.11 Pg 2 COS'!$B$1:$J$21</definedName>
    <definedName name="_xlnm.Print_Area" localSheetId="2">'Exhibit 1.11 pg 3 Tracker Rates'!$A$1:$P$70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7" i="11" l="1"/>
  <c r="S60" i="11"/>
  <c r="S59" i="11"/>
  <c r="S58" i="11"/>
  <c r="S57" i="11"/>
  <c r="S56" i="11"/>
  <c r="S49" i="11"/>
  <c r="S48" i="11"/>
  <c r="S47" i="11"/>
  <c r="S46" i="11"/>
  <c r="S45" i="11"/>
  <c r="S38" i="11"/>
  <c r="S37" i="11"/>
  <c r="S36" i="11"/>
  <c r="S29" i="11"/>
  <c r="S28" i="11"/>
  <c r="S27" i="11"/>
  <c r="S25" i="11"/>
  <c r="S24" i="11"/>
  <c r="S23" i="11"/>
  <c r="S17" i="11"/>
  <c r="S11" i="11"/>
  <c r="S10" i="11"/>
  <c r="S8" i="11"/>
  <c r="S7" i="11"/>
  <c r="S61" i="11" l="1"/>
  <c r="S50" i="11"/>
  <c r="D39" i="10" l="1"/>
  <c r="C39" i="10"/>
  <c r="E29" i="11" l="1"/>
  <c r="D29" i="11"/>
  <c r="E28" i="11"/>
  <c r="D28" i="11"/>
  <c r="E27" i="11"/>
  <c r="D27" i="11"/>
  <c r="E11" i="11"/>
  <c r="D11" i="11"/>
  <c r="E10" i="11"/>
  <c r="D10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A11" i="10" l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l="1"/>
  <c r="A19" i="7" s="1"/>
  <c r="A20" i="7" s="1"/>
  <c r="A21" i="7" s="1"/>
  <c r="U67" i="11" l="1"/>
  <c r="Y17" i="11"/>
  <c r="U60" i="11" l="1"/>
  <c r="U61" i="11" s="1"/>
  <c r="U57" i="11"/>
  <c r="U59" i="11"/>
  <c r="U47" i="11"/>
  <c r="U17" i="11"/>
  <c r="U46" i="11"/>
  <c r="U58" i="11"/>
  <c r="U56" i="11"/>
  <c r="U48" i="11"/>
  <c r="U38" i="11" l="1"/>
  <c r="U45" i="11"/>
  <c r="U49" i="11"/>
  <c r="U50" i="11" s="1"/>
  <c r="U27" i="11"/>
  <c r="Y27" i="11"/>
  <c r="U23" i="11"/>
  <c r="Y23" i="11"/>
  <c r="U28" i="11"/>
  <c r="Y28" i="11"/>
  <c r="U37" i="11"/>
  <c r="Y37" i="11"/>
  <c r="Y7" i="11"/>
  <c r="D36" i="10" s="1"/>
  <c r="U7" i="11"/>
  <c r="Y25" i="11"/>
  <c r="U25" i="11"/>
  <c r="Y24" i="11"/>
  <c r="U24" i="11"/>
  <c r="U8" i="11"/>
  <c r="Y8" i="11"/>
  <c r="Y29" i="11"/>
  <c r="U29" i="11"/>
  <c r="U11" i="11"/>
  <c r="Y11" i="11"/>
  <c r="U36" i="11"/>
  <c r="Y36" i="11"/>
  <c r="Y10" i="11"/>
  <c r="C36" i="10" s="1"/>
  <c r="U10" i="11"/>
  <c r="Y38" i="11" l="1"/>
</calcChain>
</file>

<file path=xl/sharedStrings.xml><?xml version="1.0" encoding="utf-8"?>
<sst xmlns="http://schemas.openxmlformats.org/spreadsheetml/2006/main" count="205" uniqueCount="135">
  <si>
    <t>Total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</si>
  <si>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</si>
  <si>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</si>
  <si>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</si>
  <si>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</si>
  <si>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</si>
  <si>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</si>
  <si>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</si>
  <si>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</si>
  <si>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</si>
  <si>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 xml:space="preserve">                        Accumulated Deferred Income Tax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</si>
  <si>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</si>
  <si>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</si>
  <si>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</si>
  <si>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</si>
  <si>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</si>
  <si>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</si>
  <si>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</si>
  <si>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</si>
  <si>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</si>
  <si>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</si>
  <si>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</si>
  <si>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</si>
  <si>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</si>
  <si>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</si>
  <si>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</si>
  <si>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</si>
  <si>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</si>
  <si>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MT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</si>
  <si>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</si>
  <si>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</si>
  <si>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</si>
  <si>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</si>
  <si>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</si>
  <si>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</si>
  <si>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</si>
  <si>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</si>
  <si>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</si>
  <si>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</si>
  <si>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</si>
  <si>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</si>
  <si>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</si>
  <si>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</si>
  <si>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</si>
  <si>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</si>
  <si>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</si>
  <si>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</si>
  <si>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</si>
  <si>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</si>
  <si>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</si>
  <si>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</si>
  <si>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</si>
  <si>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</si>
  <si>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</si>
  <si>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</si>
  <si>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</si>
  <si>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</si>
  <si>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</si>
  <si>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All Usage</t>
  </si>
  <si>
    <t>All Over</t>
  </si>
  <si>
    <t>Utah FS</t>
  </si>
  <si>
    <t>Block 3</t>
  </si>
  <si>
    <t>Total Winter</t>
  </si>
  <si>
    <t>Utah IS</t>
  </si>
  <si>
    <t>Block 4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</si>
  <si>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</si>
  <si>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</si>
  <si>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</si>
  <si>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</si>
  <si>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</si>
  <si>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</si>
  <si>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</si>
  <si>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</si>
  <si>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</si>
  <si>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</si>
  <si>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</si>
  <si>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</si>
  <si>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</si>
  <si>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</si>
  <si>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</si>
  <si>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</si>
  <si>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</si>
  <si>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</si>
  <si>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</si>
  <si>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</si>
  <si>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</si>
  <si>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</si>
  <si>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</si>
  <si>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</si>
  <si>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</si>
  <si>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</si>
  <si>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</si>
  <si>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</si>
  <si>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</si>
  <si>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</si>
  <si>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</si>
  <si>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</si>
  <si>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</si>
  <si>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</si>
  <si>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</si>
  <si>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</si>
  <si>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</si>
  <si>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</si>
  <si>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</si>
  <si>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</si>
  <si>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L</t>
  </si>
  <si>
    <t>Total Revenue Requirement</t>
  </si>
  <si>
    <t>Plant Balance Date</t>
  </si>
  <si>
    <t>Test Period Beginning</t>
  </si>
  <si>
    <t>Tariff Updater</t>
  </si>
  <si>
    <t>Current Total DNG</t>
  </si>
  <si>
    <t>New Total DNG</t>
  </si>
  <si>
    <t>Current TOTAL</t>
  </si>
  <si>
    <t>NEW TOTAL</t>
  </si>
  <si>
    <t>Over</t>
  </si>
  <si>
    <t>Tracker</t>
  </si>
  <si>
    <t>Infrastructure Tracker Rate Calculation</t>
  </si>
  <si>
    <t>Previous Revenue Requirement</t>
  </si>
  <si>
    <t>Incremental Revenue Requirement</t>
  </si>
  <si>
    <t>Base Rate</t>
  </si>
  <si>
    <t>Remaining Revenue Requirement</t>
  </si>
  <si>
    <t>1/ Per Docket 13-057-19, Report and Order</t>
  </si>
  <si>
    <t xml:space="preserve">Base DNG Rates </t>
  </si>
  <si>
    <t>Tax</t>
  </si>
  <si>
    <t>Surcredit 1</t>
  </si>
  <si>
    <t>2/ Total calculated surcharge amount from Exhibit 1.1 page 4, line 13</t>
  </si>
  <si>
    <t>Utah TBF</t>
  </si>
  <si>
    <t>Utah TSF &amp; TSI</t>
  </si>
  <si>
    <t>TSF &amp; TSI</t>
  </si>
  <si>
    <t>TBF</t>
  </si>
  <si>
    <t>Adjustment for Interruptible Penalty</t>
  </si>
  <si>
    <t>Mains Revenue</t>
  </si>
  <si>
    <t>Services Revenue</t>
  </si>
  <si>
    <t>Total Revenue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</si>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</sst>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0_);\(#,##0.00000\)"/>
    <numFmt numFmtId="168" formatCode="0.0000000_)"/>
    <numFmt numFmtId="169" formatCode="#,##0.00000"/>
    <numFmt numFmtId="170" formatCode="&quot;$&quot;#,##0.00000_);\(&quot;$&quot;#,##0.00000\)"/>
    <numFmt numFmtId="171" formatCode="#,##0.0"/>
    <numFmt numFmtId="172" formatCode="#,##0.0_);\(#,##0.0\)"/>
    <numFmt numFmtId="173" formatCode="0.00_);\(0.00\)"/>
    <numFmt numFmtId="174" formatCode="[$-409]d\-mmm\-yy;@"/>
    <numFmt numFmtId="175" formatCode="0.00000"/>
    <numFmt numFmtId="176" formatCode="_(* #,##0.00000_);_(* \(#,##0.00000\);_(* &quot;-&quot;??_);_(@_)"/>
  </numFmts>
  <fonts count="2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3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Protection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6" fillId="0" borderId="0"/>
    <xf numFmtId="43" fontId="7" fillId="0" borderId="0" applyFont="0" applyFill="0" applyBorder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Protection="0"/>
    <xf numFmtId="43" fontId="7" fillId="0" borderId="0" applyFont="0" applyFill="0" applyBorder="0" applyProtection="0"/>
    <xf numFmtId="44" fontId="3" fillId="0" borderId="0" applyFont="0" applyFill="0" applyBorder="0" applyAlignment="0" applyProtection="0"/>
    <xf numFmtId="0" fontId="1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</cellStyleXfs>
  <cellXfs count="207">
    <xf numFmtId="164" fontId="0" fillId="0" borderId="0" xfId="0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6" fontId="0" fillId="0" borderId="0" xfId="0" applyNumberFormat="1" applyFill="1" applyBorder="1"/>
    <xf numFmtId="0" fontId="7" fillId="0" borderId="0" xfId="9" applyFont="1" applyAlignment="1">
      <alignment horizontal="center"/>
    </xf>
    <xf numFmtId="167" fontId="11" fillId="0" borderId="0" xfId="12" applyNumberFormat="1" applyFont="1" applyFill="1" applyAlignment="1" applyProtection="1"/>
    <xf numFmtId="0" fontId="7" fillId="0" borderId="0" xfId="14" applyFont="1" applyFill="1" applyProtection="1"/>
    <xf numFmtId="0" fontId="9" fillId="0" borderId="0" xfId="14" applyFont="1" applyFill="1" applyAlignment="1" applyProtection="1">
      <alignment horizontal="center"/>
    </xf>
    <xf numFmtId="0" fontId="7" fillId="0" borderId="0" xfId="14" applyFont="1" applyFill="1" applyAlignment="1" applyProtection="1">
      <alignment horizontal="center"/>
    </xf>
    <xf numFmtId="0" fontId="7" fillId="0" borderId="0" xfId="14" quotePrefix="1" applyFont="1" applyFill="1" applyAlignment="1" applyProtection="1">
      <alignment horizontal="center"/>
    </xf>
    <xf numFmtId="0" fontId="7" fillId="0" borderId="0" xfId="14" quotePrefix="1" applyFont="1" applyFill="1" applyAlignment="1" applyProtection="1">
      <alignment horizontal="right"/>
    </xf>
    <xf numFmtId="0" fontId="9" fillId="0" borderId="0" xfId="14" applyFont="1" applyFill="1" applyProtection="1"/>
    <xf numFmtId="0" fontId="7" fillId="0" borderId="0" xfId="14" applyFont="1" applyFill="1" applyAlignment="1" applyProtection="1">
      <alignment vertical="center"/>
    </xf>
    <xf numFmtId="0" fontId="9" fillId="0" borderId="0" xfId="14" applyFont="1" applyFill="1" applyAlignment="1" applyProtection="1">
      <alignment horizontal="center" vertical="center"/>
    </xf>
    <xf numFmtId="0" fontId="9" fillId="0" borderId="0" xfId="14" quotePrefix="1" applyFont="1" applyFill="1" applyAlignment="1" applyProtection="1">
      <alignment horizontal="right" vertical="center"/>
    </xf>
    <xf numFmtId="0" fontId="9" fillId="0" borderId="0" xfId="14" applyFont="1" applyFill="1" applyAlignment="1" applyProtection="1">
      <alignment vertical="center"/>
    </xf>
    <xf numFmtId="0" fontId="7" fillId="0" borderId="0" xfId="14" applyFont="1" applyFill="1" applyAlignment="1" applyProtection="1">
      <alignment vertical="top"/>
    </xf>
    <xf numFmtId="0" fontId="9" fillId="0" borderId="1" xfId="14" applyFont="1" applyFill="1" applyBorder="1" applyAlignment="1" applyProtection="1">
      <alignment horizontal="center" vertical="top"/>
    </xf>
    <xf numFmtId="0" fontId="9" fillId="0" borderId="1" xfId="14" quotePrefix="1" applyFont="1" applyFill="1" applyBorder="1" applyAlignment="1" applyProtection="1">
      <alignment horizontal="right" vertical="top"/>
    </xf>
    <xf numFmtId="0" fontId="9" fillId="0" borderId="1" xfId="14" applyFont="1" applyFill="1" applyBorder="1" applyAlignment="1" applyProtection="1">
      <alignment horizontal="right" vertical="top"/>
    </xf>
    <xf numFmtId="171" fontId="11" fillId="0" borderId="0" xfId="9" applyNumberFormat="1" applyFont="1" applyAlignment="1" applyProtection="1">
      <alignment horizontal="right"/>
    </xf>
    <xf numFmtId="7" fontId="7" fillId="0" borderId="0" xfId="14" applyNumberFormat="1" applyFont="1" applyFill="1" applyAlignment="1" applyProtection="1">
      <alignment horizontal="right"/>
    </xf>
    <xf numFmtId="39" fontId="7" fillId="0" borderId="0" xfId="14" applyNumberFormat="1" applyFont="1" applyFill="1" applyAlignment="1" applyProtection="1">
      <alignment horizontal="right"/>
    </xf>
    <xf numFmtId="172" fontId="7" fillId="0" borderId="6" xfId="14" applyNumberFormat="1" applyFont="1" applyFill="1" applyBorder="1" applyAlignment="1" applyProtection="1">
      <alignment horizontal="center"/>
    </xf>
    <xf numFmtId="7" fontId="7" fillId="0" borderId="6" xfId="14" applyNumberFormat="1" applyFont="1" applyFill="1" applyBorder="1" applyAlignment="1" applyProtection="1">
      <alignment horizontal="center"/>
    </xf>
    <xf numFmtId="39" fontId="7" fillId="0" borderId="6" xfId="14" applyNumberFormat="1" applyFont="1" applyFill="1" applyBorder="1" applyAlignment="1" applyProtection="1">
      <alignment horizontal="center"/>
    </xf>
    <xf numFmtId="39" fontId="7" fillId="0" borderId="0" xfId="14" applyNumberFormat="1" applyFont="1" applyFill="1" applyBorder="1" applyAlignment="1" applyProtection="1">
      <alignment horizontal="center"/>
    </xf>
    <xf numFmtId="172" fontId="7" fillId="0" borderId="0" xfId="14" applyNumberFormat="1" applyFont="1" applyFill="1" applyAlignment="1" applyProtection="1">
      <alignment horizontal="center"/>
    </xf>
    <xf numFmtId="7" fontId="7" fillId="0" borderId="0" xfId="14" applyNumberFormat="1" applyFont="1" applyFill="1" applyAlignment="1" applyProtection="1">
      <alignment horizontal="center"/>
    </xf>
    <xf numFmtId="172" fontId="7" fillId="0" borderId="0" xfId="14" applyNumberFormat="1" applyFont="1" applyFill="1" applyAlignment="1">
      <alignment horizontal="center"/>
    </xf>
    <xf numFmtId="172" fontId="7" fillId="0" borderId="0" xfId="14" applyNumberFormat="1" applyFont="1" applyFill="1" applyAlignment="1" applyProtection="1">
      <alignment horizontal="right"/>
    </xf>
    <xf numFmtId="7" fontId="7" fillId="0" borderId="0" xfId="14" applyNumberFormat="1" applyFont="1" applyFill="1" applyProtection="1"/>
    <xf numFmtId="0" fontId="7" fillId="0" borderId="0" xfId="14" applyFont="1" applyFill="1" applyAlignment="1" applyProtection="1">
      <alignment horizontal="right"/>
    </xf>
    <xf numFmtId="173" fontId="7" fillId="0" borderId="0" xfId="13" applyNumberFormat="1" applyFont="1" applyFill="1" applyAlignment="1" applyProtection="1">
      <alignment horizontal="right"/>
    </xf>
    <xf numFmtId="0" fontId="7" fillId="0" borderId="0" xfId="14" quotePrefix="1" applyFont="1" applyFill="1" applyAlignment="1" applyProtection="1">
      <alignment horizontal="left"/>
    </xf>
    <xf numFmtId="174" fontId="7" fillId="0" borderId="0" xfId="9" applyNumberFormat="1" applyBorder="1"/>
    <xf numFmtId="0" fontId="7" fillId="0" borderId="0" xfId="9" applyBorder="1"/>
    <xf numFmtId="0" fontId="7" fillId="0" borderId="1" xfId="9" applyFont="1" applyBorder="1"/>
    <xf numFmtId="0" fontId="7" fillId="0" borderId="1" xfId="9" quotePrefix="1" applyFont="1" applyBorder="1" applyAlignment="1">
      <alignment horizontal="center"/>
    </xf>
    <xf numFmtId="0" fontId="7" fillId="0" borderId="0" xfId="9" applyFont="1" applyBorder="1"/>
    <xf numFmtId="2" fontId="7" fillId="0" borderId="0" xfId="9" applyNumberFormat="1" applyBorder="1"/>
    <xf numFmtId="175" fontId="7" fillId="0" borderId="0" xfId="9" applyNumberFormat="1" applyBorder="1"/>
    <xf numFmtId="0" fontId="7" fillId="0" borderId="0" xfId="9" quotePrefix="1" applyFont="1" applyBorder="1" applyAlignment="1">
      <alignment horizontal="center"/>
    </xf>
    <xf numFmtId="14" fontId="15" fillId="0" borderId="0" xfId="14" quotePrefix="1" applyNumberFormat="1" applyFont="1" applyFill="1" applyBorder="1" applyAlignment="1" applyProtection="1">
      <alignment horizontal="center" vertical="top"/>
    </xf>
    <xf numFmtId="175" fontId="7" fillId="0" borderId="0" xfId="9" applyNumberFormat="1" applyFont="1" applyBorder="1"/>
    <xf numFmtId="165" fontId="0" fillId="0" borderId="0" xfId="7" applyNumberFormat="1" applyFont="1" applyFill="1"/>
    <xf numFmtId="164" fontId="8" fillId="0" borderId="0" xfId="0" applyFont="1" applyFill="1" applyBorder="1" applyAlignment="1">
      <alignment horizontal="left" vertical="top"/>
    </xf>
    <xf numFmtId="176" fontId="0" fillId="0" borderId="0" xfId="7" applyNumberFormat="1" applyFont="1"/>
    <xf numFmtId="167" fontId="12" fillId="0" borderId="0" xfId="12" applyNumberFormat="1" applyFont="1" applyFill="1" applyAlignment="1" applyProtection="1"/>
    <xf numFmtId="164" fontId="4" fillId="0" borderId="0" xfId="0" applyFont="1"/>
    <xf numFmtId="176" fontId="11" fillId="0" borderId="0" xfId="7" applyNumberFormat="1" applyFont="1" applyFill="1" applyAlignment="1" applyProtection="1"/>
    <xf numFmtId="164" fontId="5" fillId="0" borderId="0" xfId="0" applyFont="1" applyFill="1"/>
    <xf numFmtId="4" fontId="0" fillId="0" borderId="0" xfId="0" applyNumberFormat="1" applyFill="1"/>
    <xf numFmtId="43" fontId="0" fillId="0" borderId="0" xfId="7" applyNumberFormat="1" applyFont="1" applyFill="1"/>
    <xf numFmtId="164" fontId="6" fillId="0" borderId="0" xfId="0" applyFont="1" applyFill="1" applyAlignment="1"/>
    <xf numFmtId="0" fontId="6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0" fontId="8" fillId="0" borderId="0" xfId="0" applyNumberFormat="1" applyFont="1" applyFill="1"/>
    <xf numFmtId="164" fontId="8" fillId="0" borderId="0" xfId="0" applyFont="1" applyFill="1" applyAlignment="1">
      <alignment horizontal="center"/>
    </xf>
    <xf numFmtId="164" fontId="8" fillId="0" borderId="0" xfId="0" applyFont="1" applyFill="1" applyAlignment="1"/>
    <xf numFmtId="164" fontId="8" fillId="0" borderId="4" xfId="0" applyFont="1" applyFill="1" applyBorder="1" applyAlignment="1">
      <alignment horizontal="center"/>
    </xf>
    <xf numFmtId="6" fontId="8" fillId="0" borderId="0" xfId="0" applyNumberFormat="1" applyFont="1" applyFill="1"/>
    <xf numFmtId="164" fontId="8" fillId="0" borderId="0" xfId="0" applyFont="1" applyFill="1"/>
    <xf numFmtId="5" fontId="8" fillId="0" borderId="0" xfId="0" applyNumberFormat="1" applyFont="1" applyFill="1"/>
    <xf numFmtId="5" fontId="8" fillId="0" borderId="0" xfId="0" applyNumberFormat="1" applyFont="1" applyFill="1" applyBorder="1"/>
    <xf numFmtId="6" fontId="8" fillId="0" borderId="2" xfId="0" applyNumberFormat="1" applyFont="1" applyFill="1" applyBorder="1"/>
    <xf numFmtId="6" fontId="8" fillId="0" borderId="0" xfId="0" applyNumberFormat="1" applyFont="1" applyFill="1" applyBorder="1"/>
    <xf numFmtId="165" fontId="8" fillId="0" borderId="4" xfId="0" applyNumberFormat="1" applyFont="1" applyFill="1" applyBorder="1"/>
    <xf numFmtId="165" fontId="8" fillId="0" borderId="0" xfId="0" applyNumberFormat="1" applyFont="1" applyFill="1" applyBorder="1"/>
    <xf numFmtId="6" fontId="8" fillId="0" borderId="4" xfId="0" applyNumberFormat="1" applyFont="1" applyFill="1" applyBorder="1"/>
    <xf numFmtId="10" fontId="8" fillId="0" borderId="0" xfId="8" applyNumberFormat="1" applyFont="1" applyFill="1"/>
    <xf numFmtId="10" fontId="8" fillId="0" borderId="0" xfId="8" applyNumberFormat="1" applyFont="1" applyFill="1" applyBorder="1"/>
    <xf numFmtId="5" fontId="7" fillId="0" borderId="0" xfId="0" applyNumberFormat="1" applyFont="1" applyFill="1" applyBorder="1"/>
    <xf numFmtId="44" fontId="8" fillId="0" borderId="0" xfId="0" applyNumberFormat="1" applyFont="1" applyFill="1"/>
    <xf numFmtId="5" fontId="7" fillId="0" borderId="0" xfId="32" applyNumberFormat="1" applyFont="1" applyFill="1" applyBorder="1"/>
    <xf numFmtId="0" fontId="0" fillId="0" borderId="0" xfId="0" applyNumberFormat="1" applyFill="1"/>
    <xf numFmtId="164" fontId="8" fillId="0" borderId="0" xfId="0" applyFont="1" applyFill="1" applyBorder="1" applyAlignment="1"/>
    <xf numFmtId="164" fontId="0" fillId="0" borderId="0" xfId="0" applyFill="1" applyBorder="1"/>
    <xf numFmtId="164" fontId="8" fillId="0" borderId="0" xfId="0" applyFont="1" applyFill="1" applyAlignment="1">
      <alignment vertical="top"/>
    </xf>
    <xf numFmtId="5" fontId="0" fillId="0" borderId="0" xfId="0" applyNumberFormat="1" applyFill="1" applyBorder="1"/>
    <xf numFmtId="164" fontId="8" fillId="0" borderId="0" xfId="0" applyNumberFormat="1" applyFont="1" applyFill="1" applyAlignment="1"/>
    <xf numFmtId="0" fontId="20" fillId="0" borderId="0" xfId="9" applyFont="1" applyFill="1"/>
    <xf numFmtId="5" fontId="7" fillId="0" borderId="0" xfId="9" applyNumberFormat="1" applyFont="1" applyFill="1"/>
    <xf numFmtId="5" fontId="20" fillId="0" borderId="0" xfId="9" applyNumberFormat="1" applyFont="1" applyFill="1"/>
    <xf numFmtId="0" fontId="20" fillId="0" borderId="0" xfId="9" applyFont="1" applyFill="1" applyAlignment="1">
      <alignment horizontal="center"/>
    </xf>
    <xf numFmtId="0" fontId="7" fillId="0" borderId="0" xfId="9" applyFont="1" applyFill="1" applyAlignment="1">
      <alignment horizontal="center"/>
    </xf>
    <xf numFmtId="164" fontId="21" fillId="0" borderId="0" xfId="0" applyFont="1" applyFill="1"/>
    <xf numFmtId="0" fontId="7" fillId="0" borderId="0" xfId="9" applyFont="1" applyFill="1"/>
    <xf numFmtId="0" fontId="20" fillId="0" borderId="0" xfId="9" applyFont="1" applyFill="1" applyBorder="1" applyAlignment="1">
      <alignment horizontal="center"/>
    </xf>
    <xf numFmtId="0" fontId="7" fillId="0" borderId="0" xfId="9" applyFont="1" applyFill="1" applyBorder="1" applyAlignment="1">
      <alignment horizontal="center"/>
    </xf>
    <xf numFmtId="0" fontId="20" fillId="0" borderId="4" xfId="9" applyFont="1" applyFill="1" applyBorder="1" applyAlignment="1">
      <alignment horizontal="center"/>
    </xf>
    <xf numFmtId="166" fontId="22" fillId="0" borderId="0" xfId="10" applyNumberFormat="1" applyFont="1" applyFill="1" applyBorder="1"/>
    <xf numFmtId="166" fontId="22" fillId="0" borderId="2" xfId="10" applyNumberFormat="1" applyFont="1" applyFill="1" applyBorder="1"/>
    <xf numFmtId="10" fontId="22" fillId="0" borderId="0" xfId="8" applyNumberFormat="1" applyFont="1" applyFill="1" applyBorder="1"/>
    <xf numFmtId="166" fontId="8" fillId="0" borderId="0" xfId="10" applyNumberFormat="1" applyFont="1" applyFill="1" applyBorder="1"/>
    <xf numFmtId="165" fontId="22" fillId="0" borderId="0" xfId="11" applyNumberFormat="1" applyFont="1" applyFill="1" applyBorder="1"/>
    <xf numFmtId="165" fontId="8" fillId="0" borderId="0" xfId="11" applyNumberFormat="1" applyFont="1" applyFill="1" applyBorder="1"/>
    <xf numFmtId="166" fontId="22" fillId="0" borderId="4" xfId="10" applyNumberFormat="1" applyFont="1" applyFill="1" applyBorder="1"/>
    <xf numFmtId="166" fontId="22" fillId="0" borderId="0" xfId="10" applyNumberFormat="1" applyFont="1" applyFill="1"/>
    <xf numFmtId="166" fontId="8" fillId="0" borderId="0" xfId="10" applyNumberFormat="1" applyFont="1" applyFill="1"/>
    <xf numFmtId="9" fontId="22" fillId="0" borderId="0" xfId="8" applyFont="1" applyFill="1"/>
    <xf numFmtId="0" fontId="7" fillId="0" borderId="0" xfId="9" applyFill="1"/>
    <xf numFmtId="0" fontId="9" fillId="0" borderId="0" xfId="12" applyFont="1" applyFill="1" applyAlignment="1">
      <alignment horizontal="center"/>
    </xf>
    <xf numFmtId="0" fontId="7" fillId="0" borderId="0" xfId="12" applyFont="1" applyFill="1" applyAlignment="1"/>
    <xf numFmtId="3" fontId="7" fillId="0" borderId="0" xfId="12" applyNumberFormat="1" applyFont="1" applyFill="1" applyAlignment="1">
      <alignment horizontal="center"/>
    </xf>
    <xf numFmtId="0" fontId="7" fillId="0" borderId="0" xfId="12" applyFont="1" applyFill="1" applyBorder="1" applyAlignment="1"/>
    <xf numFmtId="3" fontId="9" fillId="0" borderId="0" xfId="12" applyNumberFormat="1" applyFont="1" applyFill="1" applyAlignment="1">
      <alignment horizontal="center"/>
    </xf>
    <xf numFmtId="0" fontId="9" fillId="0" borderId="0" xfId="12" applyFont="1" applyFill="1" applyBorder="1" applyAlignment="1">
      <alignment horizontal="center"/>
    </xf>
    <xf numFmtId="0" fontId="9" fillId="0" borderId="0" xfId="12" quotePrefix="1" applyFont="1" applyFill="1" applyBorder="1" applyAlignment="1" applyProtection="1">
      <alignment horizontal="left"/>
    </xf>
    <xf numFmtId="0" fontId="7" fillId="0" borderId="0" xfId="12" applyFont="1" applyFill="1" applyBorder="1" applyAlignment="1" applyProtection="1"/>
    <xf numFmtId="3" fontId="7" fillId="0" borderId="0" xfId="12" applyNumberFormat="1" applyFont="1" applyFill="1" applyBorder="1" applyAlignment="1" applyProtection="1">
      <alignment horizontal="center"/>
    </xf>
    <xf numFmtId="0" fontId="9" fillId="0" borderId="0" xfId="12" applyFont="1" applyFill="1" applyAlignment="1" applyProtection="1">
      <alignment horizontal="center"/>
    </xf>
    <xf numFmtId="0" fontId="9" fillId="0" borderId="0" xfId="12" applyFont="1" applyFill="1" applyAlignment="1" applyProtection="1"/>
    <xf numFmtId="0" fontId="9" fillId="0" borderId="1" xfId="12" applyFont="1" applyFill="1" applyBorder="1" applyAlignment="1"/>
    <xf numFmtId="0" fontId="9" fillId="0" borderId="1" xfId="12" applyFont="1" applyFill="1" applyBorder="1" applyAlignment="1" applyProtection="1"/>
    <xf numFmtId="3" fontId="9" fillId="0" borderId="1" xfId="12" applyNumberFormat="1" applyFont="1" applyFill="1" applyBorder="1" applyAlignment="1" applyProtection="1">
      <alignment horizontal="center"/>
    </xf>
    <xf numFmtId="3" fontId="9" fillId="0" borderId="0" xfId="12" applyNumberFormat="1" applyFont="1" applyFill="1" applyBorder="1" applyAlignment="1" applyProtection="1">
      <alignment horizontal="center"/>
    </xf>
    <xf numFmtId="0" fontId="9" fillId="0" borderId="1" xfId="12" applyFont="1" applyFill="1" applyBorder="1" applyAlignment="1" applyProtection="1">
      <alignment horizontal="center"/>
    </xf>
    <xf numFmtId="0" fontId="9" fillId="0" borderId="1" xfId="12" quotePrefix="1" applyFont="1" applyFill="1" applyBorder="1" applyAlignment="1" applyProtection="1">
      <alignment horizontal="center"/>
    </xf>
    <xf numFmtId="0" fontId="11" fillId="0" borderId="0" xfId="12" quotePrefix="1" applyFont="1" applyFill="1" applyBorder="1" applyAlignment="1" applyProtection="1">
      <alignment horizontal="left"/>
    </xf>
    <xf numFmtId="37" fontId="11" fillId="0" borderId="0" xfId="12" quotePrefix="1" applyNumberFormat="1" applyFont="1" applyFill="1" applyBorder="1" applyAlignment="1" applyProtection="1">
      <alignment horizontal="center"/>
    </xf>
    <xf numFmtId="37" fontId="11" fillId="0" borderId="0" xfId="12" applyNumberFormat="1" applyFont="1" applyFill="1" applyAlignment="1"/>
    <xf numFmtId="167" fontId="11" fillId="0" borderId="0" xfId="12" applyNumberFormat="1" applyFont="1" applyFill="1" applyAlignment="1"/>
    <xf numFmtId="37" fontId="11" fillId="0" borderId="0" xfId="12" applyNumberFormat="1" applyFont="1" applyFill="1" applyAlignment="1" applyProtection="1"/>
    <xf numFmtId="4" fontId="7" fillId="0" borderId="0" xfId="12" applyNumberFormat="1" applyFont="1" applyFill="1" applyBorder="1" applyAlignment="1" applyProtection="1"/>
    <xf numFmtId="10" fontId="11" fillId="0" borderId="0" xfId="13" applyNumberFormat="1" applyFont="1" applyFill="1" applyAlignment="1"/>
    <xf numFmtId="168" fontId="7" fillId="0" borderId="0" xfId="12" applyNumberFormat="1" applyFont="1" applyFill="1" applyBorder="1" applyAlignment="1" applyProtection="1"/>
    <xf numFmtId="0" fontId="11" fillId="0" borderId="0" xfId="12" applyFont="1" applyFill="1" applyAlignment="1"/>
    <xf numFmtId="3" fontId="11" fillId="0" borderId="0" xfId="12" quotePrefix="1" applyNumberFormat="1" applyFont="1" applyFill="1" applyBorder="1" applyAlignment="1" applyProtection="1">
      <alignment horizontal="center"/>
    </xf>
    <xf numFmtId="0" fontId="11" fillId="0" borderId="0" xfId="12" applyFont="1" applyFill="1" applyBorder="1" applyAlignment="1" applyProtection="1"/>
    <xf numFmtId="0" fontId="12" fillId="0" borderId="0" xfId="12" quotePrefix="1" applyFont="1" applyFill="1" applyBorder="1" applyAlignment="1" applyProtection="1">
      <alignment horizontal="left"/>
    </xf>
    <xf numFmtId="37" fontId="11" fillId="0" borderId="3" xfId="12" applyNumberFormat="1" applyFont="1" applyFill="1" applyBorder="1" applyAlignment="1"/>
    <xf numFmtId="167" fontId="11" fillId="0" borderId="3" xfId="12" applyNumberFormat="1" applyFont="1" applyFill="1" applyBorder="1" applyAlignment="1"/>
    <xf numFmtId="169" fontId="7" fillId="0" borderId="0" xfId="12" applyNumberFormat="1" applyFont="1" applyFill="1" applyBorder="1" applyAlignment="1" applyProtection="1"/>
    <xf numFmtId="10" fontId="11" fillId="0" borderId="3" xfId="13" applyNumberFormat="1" applyFont="1" applyFill="1" applyBorder="1" applyAlignment="1"/>
    <xf numFmtId="0" fontId="7" fillId="0" borderId="1" xfId="12" applyFont="1" applyFill="1" applyBorder="1" applyAlignment="1" applyProtection="1"/>
    <xf numFmtId="3" fontId="7" fillId="0" borderId="1" xfId="12" applyNumberFormat="1" applyFont="1" applyFill="1" applyBorder="1" applyAlignment="1" applyProtection="1">
      <alignment horizontal="center"/>
    </xf>
    <xf numFmtId="37" fontId="7" fillId="0" borderId="1" xfId="12" applyNumberFormat="1" applyFont="1" applyFill="1" applyBorder="1" applyAlignment="1" applyProtection="1"/>
    <xf numFmtId="37" fontId="7" fillId="0" borderId="0" xfId="12" applyNumberFormat="1" applyFont="1" applyFill="1" applyBorder="1" applyAlignment="1" applyProtection="1"/>
    <xf numFmtId="0" fontId="11" fillId="0" borderId="0" xfId="12" applyFont="1" applyFill="1" applyBorder="1" applyAlignment="1" applyProtection="1">
      <alignment horizontal="left"/>
    </xf>
    <xf numFmtId="10" fontId="11" fillId="0" borderId="2" xfId="13" applyNumberFormat="1" applyFont="1" applyFill="1" applyBorder="1" applyAlignment="1"/>
    <xf numFmtId="10" fontId="11" fillId="0" borderId="0" xfId="13" applyNumberFormat="1" applyFont="1" applyFill="1" applyBorder="1" applyAlignment="1"/>
    <xf numFmtId="5" fontId="11" fillId="0" borderId="1" xfId="12" applyNumberFormat="1" applyFont="1" applyFill="1" applyBorder="1" applyAlignment="1" applyProtection="1"/>
    <xf numFmtId="5" fontId="7" fillId="0" borderId="1" xfId="12" applyNumberFormat="1" applyFont="1" applyFill="1" applyBorder="1" applyAlignment="1" applyProtection="1"/>
    <xf numFmtId="5" fontId="11" fillId="0" borderId="0" xfId="12" applyNumberFormat="1" applyFont="1" applyFill="1" applyBorder="1" applyAlignment="1" applyProtection="1"/>
    <xf numFmtId="5" fontId="7" fillId="0" borderId="0" xfId="12" applyNumberFormat="1" applyFont="1" applyFill="1" applyBorder="1" applyAlignment="1" applyProtection="1"/>
    <xf numFmtId="10" fontId="11" fillId="0" borderId="0" xfId="13" applyNumberFormat="1" applyFont="1" applyFill="1" applyAlignment="1" applyProtection="1"/>
    <xf numFmtId="170" fontId="11" fillId="0" borderId="0" xfId="12" applyNumberFormat="1" applyFont="1" applyFill="1" applyAlignment="1"/>
    <xf numFmtId="37" fontId="11" fillId="0" borderId="2" xfId="12" applyNumberFormat="1" applyFont="1" applyFill="1" applyBorder="1" applyAlignment="1"/>
    <xf numFmtId="170" fontId="11" fillId="0" borderId="2" xfId="12" applyNumberFormat="1" applyFont="1" applyFill="1" applyBorder="1" applyAlignment="1"/>
    <xf numFmtId="37" fontId="11" fillId="0" borderId="0" xfId="12" applyNumberFormat="1" applyFont="1" applyFill="1" applyBorder="1" applyAlignment="1"/>
    <xf numFmtId="170" fontId="11" fillId="0" borderId="0" xfId="12" applyNumberFormat="1" applyFont="1" applyFill="1" applyBorder="1" applyAlignment="1"/>
    <xf numFmtId="37" fontId="11" fillId="0" borderId="0" xfId="12" applyNumberFormat="1" applyFont="1" applyFill="1" applyAlignment="1">
      <alignment horizontal="center"/>
    </xf>
    <xf numFmtId="37" fontId="11" fillId="0" borderId="0" xfId="12" applyNumberFormat="1" applyFont="1" applyFill="1" applyBorder="1" applyAlignment="1">
      <alignment horizontal="center"/>
    </xf>
    <xf numFmtId="0" fontId="13" fillId="0" borderId="1" xfId="12" applyFont="1" applyFill="1" applyBorder="1" applyAlignment="1" applyProtection="1"/>
    <xf numFmtId="0" fontId="7" fillId="0" borderId="1" xfId="12" quotePrefix="1" applyFont="1" applyFill="1" applyBorder="1" applyAlignment="1" applyProtection="1">
      <alignment horizontal="left"/>
    </xf>
    <xf numFmtId="3" fontId="7" fillId="0" borderId="1" xfId="12" quotePrefix="1" applyNumberFormat="1" applyFont="1" applyFill="1" applyBorder="1" applyAlignment="1" applyProtection="1">
      <alignment horizontal="center"/>
    </xf>
    <xf numFmtId="3" fontId="7" fillId="0" borderId="0" xfId="12" quotePrefix="1" applyNumberFormat="1" applyFont="1" applyFill="1" applyBorder="1" applyAlignment="1" applyProtection="1">
      <alignment horizontal="center"/>
    </xf>
    <xf numFmtId="37" fontId="7" fillId="0" borderId="1" xfId="12" applyNumberFormat="1" applyFont="1" applyFill="1" applyBorder="1" applyAlignment="1"/>
    <xf numFmtId="170" fontId="7" fillId="0" borderId="1" xfId="12" applyNumberFormat="1" applyFont="1" applyFill="1" applyBorder="1" applyAlignment="1"/>
    <xf numFmtId="0" fontId="13" fillId="0" borderId="0" xfId="12" applyFont="1" applyFill="1" applyBorder="1" applyAlignment="1" applyProtection="1"/>
    <xf numFmtId="0" fontId="7" fillId="0" borderId="0" xfId="12" quotePrefix="1" applyFont="1" applyFill="1" applyBorder="1" applyAlignment="1" applyProtection="1">
      <alignment horizontal="left"/>
    </xf>
    <xf numFmtId="37" fontId="7" fillId="0" borderId="0" xfId="12" applyNumberFormat="1" applyFont="1" applyFill="1" applyBorder="1" applyAlignment="1"/>
    <xf numFmtId="170" fontId="7" fillId="0" borderId="0" xfId="12" applyNumberFormat="1" applyFont="1" applyFill="1" applyBorder="1" applyAlignment="1"/>
    <xf numFmtId="0" fontId="7" fillId="0" borderId="0" xfId="12" applyFont="1" applyFill="1" applyBorder="1" applyAlignment="1">
      <alignment horizontal="left"/>
    </xf>
    <xf numFmtId="37" fontId="11" fillId="0" borderId="4" xfId="12" applyNumberFormat="1" applyFont="1" applyFill="1" applyBorder="1" applyAlignment="1"/>
    <xf numFmtId="43" fontId="11" fillId="0" borderId="0" xfId="7" applyFont="1" applyFill="1" applyBorder="1" applyAlignment="1"/>
    <xf numFmtId="3" fontId="13" fillId="0" borderId="0" xfId="12" applyNumberFormat="1" applyFont="1" applyFill="1" applyBorder="1" applyAlignment="1" applyProtection="1">
      <alignment horizontal="center"/>
    </xf>
    <xf numFmtId="10" fontId="7" fillId="0" borderId="0" xfId="13" applyNumberFormat="1" applyFont="1" applyFill="1" applyBorder="1" applyAlignment="1" applyProtection="1"/>
    <xf numFmtId="167" fontId="11" fillId="0" borderId="0" xfId="12" applyNumberFormat="1" applyFont="1" applyFill="1" applyBorder="1" applyAlignment="1"/>
    <xf numFmtId="10" fontId="7" fillId="0" borderId="4" xfId="13" applyNumberFormat="1" applyFont="1" applyFill="1" applyBorder="1" applyAlignment="1" applyProtection="1"/>
    <xf numFmtId="167" fontId="11" fillId="0" borderId="4" xfId="12" applyNumberFormat="1" applyFont="1" applyFill="1" applyBorder="1" applyAlignment="1"/>
    <xf numFmtId="167" fontId="11" fillId="0" borderId="2" xfId="12" applyNumberFormat="1" applyFont="1" applyFill="1" applyBorder="1" applyAlignment="1"/>
    <xf numFmtId="7" fontId="7" fillId="0" borderId="0" xfId="12" applyNumberFormat="1" applyFont="1" applyFill="1" applyBorder="1" applyAlignment="1" applyProtection="1"/>
    <xf numFmtId="0" fontId="11" fillId="0" borderId="1" xfId="12" applyFont="1" applyFill="1" applyBorder="1" applyAlignment="1" applyProtection="1"/>
    <xf numFmtId="3" fontId="13" fillId="0" borderId="1" xfId="12" applyNumberFormat="1" applyFont="1" applyFill="1" applyBorder="1" applyAlignment="1" applyProtection="1">
      <alignment horizontal="center"/>
    </xf>
    <xf numFmtId="37" fontId="11" fillId="0" borderId="1" xfId="12" applyNumberFormat="1" applyFont="1" applyFill="1" applyBorder="1" applyAlignment="1"/>
    <xf numFmtId="7" fontId="7" fillId="0" borderId="1" xfId="12" applyNumberFormat="1" applyFont="1" applyFill="1" applyBorder="1" applyAlignment="1" applyProtection="1"/>
    <xf numFmtId="3" fontId="11" fillId="0" borderId="5" xfId="12" quotePrefix="1" applyNumberFormat="1" applyFont="1" applyFill="1" applyBorder="1" applyAlignment="1" applyProtection="1">
      <alignment horizontal="right"/>
    </xf>
    <xf numFmtId="37" fontId="11" fillId="0" borderId="2" xfId="12" applyNumberFormat="1" applyFont="1" applyFill="1" applyBorder="1" applyAlignment="1">
      <alignment horizontal="right"/>
    </xf>
    <xf numFmtId="170" fontId="11" fillId="0" borderId="2" xfId="12" applyNumberFormat="1" applyFont="1" applyFill="1" applyBorder="1" applyAlignment="1">
      <alignment horizontal="center"/>
    </xf>
    <xf numFmtId="170" fontId="11" fillId="0" borderId="0" xfId="12" applyNumberFormat="1" applyFont="1" applyFill="1" applyBorder="1" applyAlignment="1">
      <alignment horizontal="center"/>
    </xf>
    <xf numFmtId="37" fontId="11" fillId="0" borderId="0" xfId="12" applyNumberFormat="1" applyFont="1" applyFill="1" applyBorder="1" applyAlignment="1">
      <alignment horizontal="right"/>
    </xf>
    <xf numFmtId="37" fontId="7" fillId="0" borderId="0" xfId="12" applyNumberFormat="1" applyFont="1" applyFill="1" applyAlignment="1"/>
    <xf numFmtId="170" fontId="7" fillId="0" borderId="0" xfId="12" applyNumberFormat="1" applyFont="1" applyFill="1" applyAlignment="1"/>
    <xf numFmtId="37" fontId="7" fillId="0" borderId="0" xfId="12" applyNumberFormat="1" applyFont="1" applyFill="1" applyAlignment="1" applyProtection="1"/>
    <xf numFmtId="0" fontId="7" fillId="0" borderId="0" xfId="12" applyFont="1" applyFill="1" applyAlignment="1">
      <alignment horizontal="right"/>
    </xf>
    <xf numFmtId="5" fontId="9" fillId="0" borderId="6" xfId="12" applyNumberFormat="1" applyFont="1" applyFill="1" applyBorder="1" applyAlignment="1"/>
    <xf numFmtId="7" fontId="7" fillId="0" borderId="0" xfId="12" applyNumberFormat="1" applyFont="1" applyFill="1" applyAlignment="1"/>
    <xf numFmtId="164" fontId="6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5" fontId="10" fillId="0" borderId="0" xfId="9" applyNumberFormat="1" applyFont="1" applyFill="1" applyAlignment="1">
      <alignment horizontal="center"/>
    </xf>
    <xf numFmtId="0" fontId="10" fillId="0" borderId="0" xfId="12" applyFont="1" applyFill="1" applyAlignment="1">
      <alignment horizontal="center"/>
    </xf>
    <xf numFmtId="3" fontId="9" fillId="0" borderId="0" xfId="12" applyNumberFormat="1" applyFont="1" applyFill="1" applyAlignment="1">
      <alignment horizontal="center"/>
    </xf>
    <xf numFmtId="0" fontId="9" fillId="0" borderId="0" xfId="14" quotePrefix="1" applyFont="1" applyFill="1" applyAlignment="1" applyProtection="1">
      <alignment horizontal="center" vertical="center"/>
    </xf>
    <xf numFmtId="0" fontId="9" fillId="0" borderId="0" xfId="14" applyFont="1" applyFill="1" applyAlignment="1" applyProtection="1">
      <alignment horizontal="center" vertical="center"/>
    </xf>
    <xf numFmtId="0" fontId="9" fillId="0" borderId="0" xfId="14" quotePrefix="1" applyFont="1" applyFill="1" applyAlignment="1">
      <alignment horizontal="center" vertical="center"/>
    </xf>
    <xf numFmtId="0" fontId="9" fillId="0" borderId="0" xfId="14" applyFont="1" applyFill="1" applyAlignment="1">
      <alignment horizontal="center" vertical="center"/>
    </xf>
    <xf numFmtId="14" fontId="9" fillId="0" borderId="1" xfId="14" quotePrefix="1" applyNumberFormat="1" applyFont="1" applyFill="1" applyBorder="1" applyAlignment="1" applyProtection="1">
      <alignment horizontal="left" vertical="top" indent="4"/>
    </xf>
    <xf numFmtId="0" fontId="9" fillId="0" borderId="1" xfId="14" quotePrefix="1" applyFont="1" applyFill="1" applyBorder="1" applyAlignment="1" applyProtection="1">
      <alignment horizontal="center" vertical="top"/>
    </xf>
    <xf numFmtId="0" fontId="9" fillId="0" borderId="1" xfId="14" applyFont="1" applyFill="1" applyBorder="1" applyAlignment="1" applyProtection="1">
      <alignment horizontal="center" vertical="top"/>
    </xf>
    <xf numFmtId="0" fontId="9" fillId="0" borderId="0" xfId="14" quotePrefix="1" applyFont="1" applyFill="1" applyAlignment="1" applyProtection="1">
      <alignment horizontal="center"/>
    </xf>
    <xf numFmtId="0" fontId="9" fillId="0" borderId="0" xfId="14" applyFont="1" applyFill="1" applyAlignment="1" applyProtection="1">
      <alignment horizontal="center"/>
    </xf>
    <xf numFmtId="0" fontId="7" fillId="0" borderId="0" xfId="14" quotePrefix="1" applyFont="1" applyFill="1" applyAlignment="1" applyProtection="1">
      <alignment horizontal="center"/>
    </xf>
  </cellXfs>
  <cellStyles count="133">
    <cellStyle name="Comma" xfId="7" builtinId="3"/>
    <cellStyle name="Comma 10" xfId="16"/>
    <cellStyle name="Comma 2" xfId="11"/>
    <cellStyle name="Comma 2 2" xfId="17"/>
    <cellStyle name="Comma 2 2 2" xfId="126"/>
    <cellStyle name="Comma 3" xfId="18"/>
    <cellStyle name="Comma 3 2" xfId="19"/>
    <cellStyle name="Comma 4" xfId="20"/>
    <cellStyle name="Comma 5" xfId="21"/>
    <cellStyle name="Comma 6" xfId="22"/>
    <cellStyle name="Comma 7" xfId="23"/>
    <cellStyle name="Comma 8" xfId="24"/>
    <cellStyle name="Comma 9" xfId="125"/>
    <cellStyle name="Comma 9 2" xfId="131"/>
    <cellStyle name="Currency 2" xfId="10"/>
    <cellStyle name="Currency 3" xfId="25"/>
    <cellStyle name="Currency 3 2" xfId="127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7 2" xfId="128"/>
    <cellStyle name="Normal 18" xfId="124"/>
    <cellStyle name="Normal 18 2" xfId="130"/>
    <cellStyle name="Normal 19" xfId="34"/>
    <cellStyle name="Normal 19 2" xfId="35"/>
    <cellStyle name="Normal 2" xfId="15"/>
    <cellStyle name="Normal 2 2" xfId="36"/>
    <cellStyle name="Normal 2 2 2" xfId="129"/>
    <cellStyle name="Normal 20" xfId="132"/>
    <cellStyle name="Normal 3" xfId="9"/>
    <cellStyle name="Normal 3 2" xfId="37"/>
    <cellStyle name="Normal 4" xfId="38"/>
    <cellStyle name="Normal 4 2" xfId="12"/>
    <cellStyle name="Normal 5" xfId="39"/>
    <cellStyle name="Normal 6" xfId="40"/>
    <cellStyle name="Normal 6 2" xfId="41"/>
    <cellStyle name="Normal 7" xfId="42"/>
    <cellStyle name="Normal 8" xfId="43"/>
    <cellStyle name="Normal 9" xfId="44"/>
    <cellStyle name="Normal_Pass-Through Model 11_2007 - 10_2008" xfId="14"/>
    <cellStyle name="Percent" xfId="8" builtinId="5"/>
    <cellStyle name="Percent 2" xfId="13"/>
    <cellStyle name="Percent 3" xfId="45"/>
    <cellStyle name="Percent 3 2" xfId="46"/>
    <cellStyle name="Percent 4" xfId="47"/>
    <cellStyle name="Percent 5" xfId="48"/>
    <cellStyle name="Percent 6" xfId="49"/>
    <cellStyle name="PSChar" xfId="1"/>
    <cellStyle name="PSChar 10" xfId="50"/>
    <cellStyle name="PSChar 2" xfId="51"/>
    <cellStyle name="PSChar 3" xfId="52"/>
    <cellStyle name="PSChar 4" xfId="53"/>
    <cellStyle name="PSChar 5" xfId="54"/>
    <cellStyle name="PSChar 6" xfId="55"/>
    <cellStyle name="PSChar 7" xfId="56"/>
    <cellStyle name="PSChar 7 2" xfId="57"/>
    <cellStyle name="PSChar 8" xfId="58"/>
    <cellStyle name="PSChar 8 2" xfId="59"/>
    <cellStyle name="PSChar 9" xfId="60"/>
    <cellStyle name="PSChar 9 2" xfId="61"/>
    <cellStyle name="PSDate" xfId="2"/>
    <cellStyle name="PSDate 10" xfId="62"/>
    <cellStyle name="PSDate 2" xfId="63"/>
    <cellStyle name="PSDate 3" xfId="64"/>
    <cellStyle name="PSDate 4" xfId="65"/>
    <cellStyle name="PSDate 5" xfId="66"/>
    <cellStyle name="PSDate 6" xfId="67"/>
    <cellStyle name="PSDate 7" xfId="68"/>
    <cellStyle name="PSDate 7 2" xfId="69"/>
    <cellStyle name="PSDate 8" xfId="70"/>
    <cellStyle name="PSDate 8 2" xfId="71"/>
    <cellStyle name="PSDate 9" xfId="72"/>
    <cellStyle name="PSDate 9 2" xfId="73"/>
    <cellStyle name="PSDec" xfId="3"/>
    <cellStyle name="PSDec 10" xfId="74"/>
    <cellStyle name="PSDec 2" xfId="75"/>
    <cellStyle name="PSDec 3" xfId="76"/>
    <cellStyle name="PSDec 4" xfId="77"/>
    <cellStyle name="PSDec 5" xfId="78"/>
    <cellStyle name="PSDec 6" xfId="79"/>
    <cellStyle name="PSDec 7" xfId="80"/>
    <cellStyle name="PSDec 7 2" xfId="81"/>
    <cellStyle name="PSDec 8" xfId="82"/>
    <cellStyle name="PSDec 8 2" xfId="83"/>
    <cellStyle name="PSDec 9" xfId="84"/>
    <cellStyle name="PSDec 9 2" xfId="85"/>
    <cellStyle name="PSHeading" xfId="4"/>
    <cellStyle name="PSHeading 10" xfId="86"/>
    <cellStyle name="PSHeading 2" xfId="87"/>
    <cellStyle name="PSHeading 2 2" xfId="88"/>
    <cellStyle name="PSHeading 3" xfId="89"/>
    <cellStyle name="PSHeading 3 2" xfId="90"/>
    <cellStyle name="PSHeading 4" xfId="91"/>
    <cellStyle name="PSHeading 4 2" xfId="92"/>
    <cellStyle name="PSHeading 5" xfId="93"/>
    <cellStyle name="PSHeading 5 2" xfId="94"/>
    <cellStyle name="PSHeading 6" xfId="95"/>
    <cellStyle name="PSHeading 6 2" xfId="96"/>
    <cellStyle name="PSHeading 7" xfId="97"/>
    <cellStyle name="PSHeading 7 2" xfId="98"/>
    <cellStyle name="PSHeading 8" xfId="99"/>
    <cellStyle name="PSHeading 8 2" xfId="100"/>
    <cellStyle name="PSHeading 9" xfId="101"/>
    <cellStyle name="PSInt" xfId="5"/>
    <cellStyle name="PSInt 2" xfId="102"/>
    <cellStyle name="PSInt 3" xfId="103"/>
    <cellStyle name="PSInt 4" xfId="104"/>
    <cellStyle name="PSInt 5" xfId="105"/>
    <cellStyle name="PSInt 6" xfId="106"/>
    <cellStyle name="PSInt 6 2" xfId="107"/>
    <cellStyle name="PSInt 7" xfId="108"/>
    <cellStyle name="PSInt 7 2" xfId="109"/>
    <cellStyle name="PSInt 8" xfId="110"/>
    <cellStyle name="PSInt 8 2" xfId="111"/>
    <cellStyle name="PSInt 9" xfId="112"/>
    <cellStyle name="PSSpacer" xfId="6"/>
    <cellStyle name="PSSpacer 2" xfId="113"/>
    <cellStyle name="PSSpacer 3" xfId="114"/>
    <cellStyle name="PSSpacer 4" xfId="115"/>
    <cellStyle name="PSSpacer 5" xfId="116"/>
    <cellStyle name="PSSpacer 6" xfId="117"/>
    <cellStyle name="PSSpacer 6 2" xfId="118"/>
    <cellStyle name="PSSpacer 7" xfId="119"/>
    <cellStyle name="PSSpacer 7 2" xfId="120"/>
    <cellStyle name="PSSpacer 8" xfId="121"/>
    <cellStyle name="PSSpacer 8 2" xfId="122"/>
    <cellStyle name="PSSpacer 9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E999297-26BB-435C-B039-4975AFBCFF59}"/>
            </a:ext>
          </a:extLst>
        </xdr:cNvPr>
        <xdr:cNvSpPr txBox="1"/>
      </xdr:nvSpPr>
      <xdr:spPr>
        <a:xfrm>
          <a:off x="4391025" y="971550"/>
          <a:ext cx="3829050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9</xdr:col>
      <xdr:colOff>28575</xdr:colOff>
      <xdr:row>16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0F5B216-8291-4C82-BC9A-ABF10F80B67A}"/>
            </a:ext>
          </a:extLst>
        </xdr:cNvPr>
        <xdr:cNvSpPr txBox="1"/>
      </xdr:nvSpPr>
      <xdr:spPr>
        <a:xfrm>
          <a:off x="3114675" y="1543050"/>
          <a:ext cx="4152900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6</xdr:row>
      <xdr:rowOff>0</xdr:rowOff>
    </xdr:from>
    <xdr:to>
      <xdr:col>15</xdr:col>
      <xdr:colOff>933450</xdr:colOff>
      <xdr:row>69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96DD061-CF36-41A0-B256-E4EB46B58F85}"/>
            </a:ext>
          </a:extLst>
        </xdr:cNvPr>
        <xdr:cNvSpPr txBox="1"/>
      </xdr:nvSpPr>
      <xdr:spPr>
        <a:xfrm>
          <a:off x="2895599" y="1019175"/>
          <a:ext cx="8677276" cy="1047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K37"/>
  <sheetViews>
    <sheetView view="pageLayout" zoomScaleNormal="100" zoomScaleSheetLayoutView="70" workbookViewId="0">
      <selection activeCell="H23" sqref="H23"/>
    </sheetView>
  </sheetViews>
  <sheetFormatPr defaultRowHeight="12.75"/>
  <cols>
    <col min="1" max="1" width="9.85546875" style="78" customWidth="1"/>
    <col min="2" max="2" width="49.42578125" style="1" customWidth="1"/>
    <col min="3" max="3" width="2" style="1" customWidth="1"/>
    <col min="4" max="4" width="1.140625" style="1" customWidth="1"/>
    <col min="5" max="5" width="16.42578125" style="1" customWidth="1"/>
    <col min="6" max="6" width="2.42578125" style="1" customWidth="1"/>
    <col min="7" max="7" width="1.7109375" style="1" customWidth="1"/>
    <col min="8" max="8" width="15.28515625" style="1" customWidth="1"/>
    <col min="9" max="9" width="2.28515625" style="1" customWidth="1"/>
    <col min="10" max="10" width="2.42578125" style="1" customWidth="1"/>
    <col min="11" max="11" width="14" style="1" customWidth="1"/>
  </cols>
  <sheetData>
    <row r="1" spans="1:1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>
      <c r="A2" s="192"/>
      <c r="B2" s="192"/>
      <c r="C2" s="192"/>
      <c r="D2" s="192"/>
      <c r="E2" s="192"/>
      <c r="F2" s="192"/>
      <c r="G2" s="55"/>
    </row>
    <row r="3" spans="1:11">
      <c r="A3" s="56"/>
      <c r="B3" s="57" t="s">
        <v>17</v>
      </c>
      <c r="C3" s="58"/>
      <c r="D3" s="58"/>
      <c r="E3" s="59" t="s">
        <v>18</v>
      </c>
      <c r="F3" s="58"/>
      <c r="G3" s="58"/>
      <c r="H3" s="59" t="s">
        <v>19</v>
      </c>
      <c r="K3" s="59" t="s">
        <v>134</v>
      </c>
    </row>
    <row r="4" spans="1:11">
      <c r="A4" s="56"/>
      <c r="B4" s="58"/>
      <c r="C4" s="58"/>
      <c r="D4" s="58"/>
      <c r="E4" s="59"/>
      <c r="F4" s="58"/>
      <c r="G4" s="58"/>
    </row>
    <row r="5" spans="1:11">
      <c r="A5" s="60"/>
      <c r="B5" s="61"/>
      <c r="C5" s="61"/>
      <c r="D5" s="61"/>
      <c r="E5" s="61" t="s">
        <v>131</v>
      </c>
      <c r="H5" s="61" t="s">
        <v>132</v>
      </c>
      <c r="K5" s="61" t="s">
        <v>133</v>
      </c>
    </row>
    <row r="6" spans="1:11">
      <c r="A6" s="60"/>
      <c r="B6" s="62"/>
      <c r="C6" s="62"/>
      <c r="D6" s="62"/>
      <c r="E6" s="63" t="s">
        <v>3</v>
      </c>
      <c r="H6" s="63" t="s">
        <v>3</v>
      </c>
      <c r="K6" s="63" t="s">
        <v>3</v>
      </c>
    </row>
    <row r="7" spans="1:11">
      <c r="A7" s="60">
        <v>1</v>
      </c>
      <c r="B7" s="47" t="s">
        <v>4</v>
      </c>
      <c r="C7" s="47"/>
      <c r="D7" s="47"/>
      <c r="E7" s="64"/>
      <c r="F7" s="65"/>
      <c r="H7" s="64"/>
      <c r="K7" s="64"/>
    </row>
    <row r="8" spans="1:11">
      <c r="A8" s="60">
        <f t="shared" ref="A8:A21" si="0">A7+1</f>
        <v>2</v>
      </c>
      <c r="B8" s="47" t="s">
        <v>6</v>
      </c>
      <c r="C8" s="47"/>
      <c r="D8" s="47"/>
      <c r="E8" s="66"/>
      <c r="F8" s="65"/>
      <c r="H8" s="66"/>
      <c r="K8" s="67"/>
    </row>
    <row r="9" spans="1:11">
      <c r="A9" s="60">
        <f t="shared" si="0"/>
        <v>3</v>
      </c>
      <c r="B9" s="47" t="s">
        <v>8</v>
      </c>
      <c r="C9" s="47"/>
      <c r="D9" s="47"/>
      <c r="E9" s="68"/>
      <c r="H9" s="68"/>
      <c r="I9" s="2"/>
      <c r="K9" s="69"/>
    </row>
    <row r="10" spans="1:11">
      <c r="A10" s="60">
        <f t="shared" si="0"/>
        <v>4</v>
      </c>
      <c r="B10" s="47" t="s">
        <v>9</v>
      </c>
      <c r="C10" s="47"/>
      <c r="D10" s="47"/>
      <c r="E10" s="67"/>
      <c r="F10" s="65"/>
      <c r="H10" s="67"/>
      <c r="K10" s="67"/>
    </row>
    <row r="11" spans="1:11">
      <c r="A11" s="60">
        <f t="shared" si="0"/>
        <v>5</v>
      </c>
      <c r="B11" s="47" t="s">
        <v>10</v>
      </c>
      <c r="C11" s="47"/>
      <c r="D11" s="47"/>
      <c r="E11" s="70"/>
      <c r="F11" s="65"/>
      <c r="H11" s="70"/>
      <c r="K11" s="71"/>
    </row>
    <row r="12" spans="1:11">
      <c r="A12" s="60">
        <f t="shared" si="0"/>
        <v>6</v>
      </c>
      <c r="B12" s="47" t="s">
        <v>11</v>
      </c>
      <c r="C12" s="47"/>
      <c r="D12" s="47"/>
      <c r="E12" s="72"/>
      <c r="F12" s="65"/>
      <c r="H12" s="72"/>
      <c r="K12" s="69"/>
    </row>
    <row r="13" spans="1:11">
      <c r="A13" s="60">
        <f t="shared" si="0"/>
        <v>7</v>
      </c>
      <c r="B13" s="47" t="s">
        <v>12</v>
      </c>
      <c r="C13" s="47"/>
      <c r="D13" s="47"/>
      <c r="E13" s="73"/>
      <c r="F13" s="65"/>
      <c r="H13" s="73"/>
      <c r="K13" s="74"/>
    </row>
    <row r="14" spans="1:11">
      <c r="A14" s="60">
        <f t="shared" si="0"/>
        <v>8</v>
      </c>
      <c r="B14" s="47" t="s">
        <v>13</v>
      </c>
      <c r="C14" s="47"/>
      <c r="D14" s="47"/>
      <c r="E14" s="64"/>
      <c r="F14" s="65"/>
      <c r="H14" s="64"/>
      <c r="K14" s="69"/>
    </row>
    <row r="15" spans="1:11">
      <c r="A15" s="60">
        <f t="shared" si="0"/>
        <v>9</v>
      </c>
      <c r="B15" s="47" t="s">
        <v>14</v>
      </c>
      <c r="C15" s="47"/>
      <c r="D15" s="47"/>
      <c r="E15" s="64"/>
      <c r="F15" s="65"/>
      <c r="H15" s="64"/>
      <c r="K15" s="69"/>
    </row>
    <row r="16" spans="1:11">
      <c r="A16" s="60">
        <f t="shared" si="0"/>
        <v>10</v>
      </c>
      <c r="B16" s="47" t="s">
        <v>15</v>
      </c>
      <c r="C16" s="47"/>
      <c r="D16" s="47"/>
      <c r="E16" s="72"/>
      <c r="F16" s="65"/>
      <c r="H16" s="72"/>
      <c r="K16" s="69"/>
    </row>
    <row r="17" spans="1:11">
      <c r="A17" s="60">
        <f t="shared" si="0"/>
        <v>11</v>
      </c>
      <c r="B17" s="47" t="s">
        <v>106</v>
      </c>
      <c r="C17" s="47"/>
      <c r="D17" s="47"/>
      <c r="E17" s="69"/>
      <c r="H17" s="69"/>
      <c r="K17" s="69"/>
    </row>
    <row r="18" spans="1:11">
      <c r="A18" s="60">
        <f t="shared" si="0"/>
        <v>12</v>
      </c>
      <c r="B18" s="47" t="s">
        <v>130</v>
      </c>
      <c r="C18" s="47"/>
      <c r="D18" s="47"/>
      <c r="E18" s="75"/>
      <c r="F18" s="76"/>
      <c r="H18" s="75"/>
      <c r="K18" s="75"/>
    </row>
    <row r="19" spans="1:11">
      <c r="A19" s="60">
        <f t="shared" si="0"/>
        <v>13</v>
      </c>
      <c r="B19" s="47" t="s">
        <v>120</v>
      </c>
      <c r="C19" s="47"/>
      <c r="D19" s="47"/>
      <c r="E19" s="68"/>
      <c r="F19" s="52"/>
      <c r="H19" s="68"/>
      <c r="K19" s="69"/>
    </row>
    <row r="20" spans="1:11">
      <c r="A20" s="60">
        <f t="shared" si="0"/>
        <v>14</v>
      </c>
      <c r="B20" s="47" t="s">
        <v>117</v>
      </c>
      <c r="C20" s="47"/>
      <c r="D20" s="47"/>
      <c r="E20" s="77"/>
      <c r="H20" s="77"/>
      <c r="K20" s="77"/>
    </row>
    <row r="21" spans="1:11">
      <c r="A21" s="60">
        <f t="shared" si="0"/>
        <v>15</v>
      </c>
      <c r="B21" s="47" t="s">
        <v>118</v>
      </c>
      <c r="C21" s="47"/>
      <c r="D21" s="47"/>
      <c r="E21" s="68"/>
      <c r="H21" s="68"/>
      <c r="K21" s="68"/>
    </row>
    <row r="23" spans="1:11">
      <c r="B23" s="47"/>
      <c r="E23" s="54"/>
    </row>
    <row r="24" spans="1:11">
      <c r="B24" s="47"/>
      <c r="E24" s="2"/>
    </row>
    <row r="25" spans="1:11">
      <c r="B25" s="47"/>
      <c r="E25" s="46"/>
    </row>
    <row r="26" spans="1:11">
      <c r="A26" s="79"/>
    </row>
    <row r="27" spans="1:11">
      <c r="A27" s="79"/>
      <c r="E27" s="46"/>
    </row>
    <row r="28" spans="1:11">
      <c r="A28" s="62"/>
      <c r="E28" s="4"/>
      <c r="F28" s="80"/>
      <c r="G28" s="80"/>
    </row>
    <row r="29" spans="1:11">
      <c r="A29" s="62"/>
      <c r="E29" s="4"/>
      <c r="F29" s="80"/>
      <c r="G29" s="80"/>
    </row>
    <row r="30" spans="1:11">
      <c r="A30" s="62"/>
    </row>
    <row r="31" spans="1:11" ht="12.75" customHeight="1">
      <c r="A31" s="81"/>
      <c r="B31" s="81"/>
      <c r="C31" s="81"/>
      <c r="D31" s="81"/>
      <c r="E31" s="46"/>
      <c r="F31" s="81"/>
      <c r="G31" s="81"/>
      <c r="H31" s="81"/>
      <c r="I31" s="82"/>
    </row>
    <row r="32" spans="1:11">
      <c r="A32" s="81"/>
      <c r="B32" s="81"/>
      <c r="C32" s="81"/>
      <c r="D32" s="81"/>
      <c r="E32" s="46"/>
      <c r="F32" s="81"/>
      <c r="G32" s="81"/>
      <c r="H32" s="81"/>
      <c r="I32" s="82"/>
    </row>
    <row r="33" spans="1:9">
      <c r="A33" s="62"/>
      <c r="F33" s="4"/>
      <c r="G33" s="80"/>
      <c r="H33" s="80"/>
      <c r="I33" s="82"/>
    </row>
    <row r="34" spans="1:9">
      <c r="A34" s="83"/>
    </row>
    <row r="35" spans="1:9">
      <c r="A35" s="83"/>
    </row>
    <row r="36" spans="1:9">
      <c r="B36" s="1" t="s">
        <v>107</v>
      </c>
      <c r="E36" s="1">
        <v>44530</v>
      </c>
    </row>
    <row r="37" spans="1:9">
      <c r="B37" s="52" t="s">
        <v>108</v>
      </c>
      <c r="C37" s="52"/>
      <c r="D37" s="52"/>
      <c r="E37" s="1">
        <v>44592</v>
      </c>
    </row>
  </sheetData>
  <mergeCells count="2">
    <mergeCell ref="A2:F2"/>
    <mergeCell ref="A1:K1"/>
  </mergeCells>
  <pageMargins left="0.7" right="0.7" top="0.89124999999999999" bottom="0.75" header="0.3" footer="0.3"/>
  <pageSetup scale="79" orientation="portrait" r:id="rId1"/>
  <headerFooter>
    <oddHeader>&amp;RDominion Energy Utah
Docket No 19-057-31
DEU Confidential Exhibit 1.11S
Page 1 of 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1:J26"/>
  <sheetViews>
    <sheetView view="pageLayout" zoomScaleNormal="100" workbookViewId="0">
      <selection activeCell="G20" sqref="G20"/>
    </sheetView>
  </sheetViews>
  <sheetFormatPr defaultRowHeight="12.75"/>
  <cols>
    <col min="1" max="1" width="26.42578125" customWidth="1"/>
    <col min="2" max="2" width="3.28515625" style="1" customWidth="1"/>
    <col min="3" max="3" width="12.140625" style="1" customWidth="1"/>
    <col min="4" max="4" width="2.5703125" style="1" customWidth="1"/>
    <col min="5" max="5" width="23.5703125" style="1" bestFit="1" customWidth="1"/>
    <col min="6" max="6" width="2.7109375" style="1" customWidth="1"/>
    <col min="7" max="7" width="14" style="1" bestFit="1" customWidth="1"/>
    <col min="8" max="8" width="2.5703125" style="1" customWidth="1"/>
    <col min="9" max="9" width="16" style="1" bestFit="1" customWidth="1"/>
    <col min="10" max="10" width="3.85546875" style="1" customWidth="1"/>
  </cols>
  <sheetData>
    <row r="1" spans="2:10" ht="15.75">
      <c r="B1" s="84"/>
      <c r="C1" s="194" t="s">
        <v>16</v>
      </c>
      <c r="D1" s="194"/>
      <c r="E1" s="194"/>
      <c r="F1" s="194"/>
      <c r="G1" s="194"/>
      <c r="H1" s="194"/>
      <c r="I1" s="194"/>
      <c r="J1" s="85"/>
    </row>
    <row r="2" spans="2:10" ht="15">
      <c r="B2" s="84"/>
      <c r="C2" s="84"/>
      <c r="D2" s="86"/>
      <c r="E2" s="86"/>
      <c r="F2" s="86"/>
      <c r="G2" s="84"/>
      <c r="H2" s="86"/>
      <c r="I2" s="84"/>
      <c r="J2" s="85"/>
    </row>
    <row r="3" spans="2:10" ht="15">
      <c r="B3" s="84"/>
      <c r="C3" s="84"/>
      <c r="D3" s="86"/>
      <c r="E3" s="86"/>
      <c r="F3" s="86"/>
      <c r="G3" s="84"/>
      <c r="H3" s="86"/>
      <c r="I3" s="84"/>
      <c r="J3" s="85"/>
    </row>
    <row r="4" spans="2:10" ht="15">
      <c r="B4" s="84"/>
      <c r="C4" s="84"/>
      <c r="D4" s="87"/>
      <c r="E4" s="87" t="s">
        <v>17</v>
      </c>
      <c r="F4" s="87"/>
      <c r="G4" s="87" t="s">
        <v>18</v>
      </c>
      <c r="H4" s="87"/>
      <c r="I4" s="87" t="s">
        <v>19</v>
      </c>
      <c r="J4" s="88"/>
    </row>
    <row r="5" spans="2:10" ht="15.75">
      <c r="B5" s="84"/>
      <c r="C5" s="84"/>
      <c r="D5" s="84"/>
      <c r="E5" s="89"/>
      <c r="F5" s="84"/>
      <c r="G5" s="84"/>
      <c r="H5" s="84"/>
      <c r="I5" s="89"/>
      <c r="J5" s="90"/>
    </row>
    <row r="6" spans="2:10" ht="15">
      <c r="B6" s="84"/>
      <c r="C6" s="84"/>
      <c r="D6" s="87"/>
      <c r="E6" s="87" t="s">
        <v>20</v>
      </c>
      <c r="F6" s="87"/>
      <c r="H6" s="87"/>
      <c r="I6" s="87" t="s">
        <v>0</v>
      </c>
      <c r="J6" s="88"/>
    </row>
    <row r="7" spans="2:10" ht="15">
      <c r="B7" s="84"/>
      <c r="C7" s="84"/>
      <c r="D7" s="91"/>
      <c r="E7" s="91" t="s">
        <v>22</v>
      </c>
      <c r="F7" s="91"/>
      <c r="G7" s="87" t="s">
        <v>21</v>
      </c>
      <c r="H7" s="91"/>
      <c r="I7" s="87" t="s">
        <v>115</v>
      </c>
      <c r="J7" s="92"/>
    </row>
    <row r="8" spans="2:10" ht="15">
      <c r="B8" s="84"/>
      <c r="C8" s="84"/>
      <c r="D8" s="84"/>
      <c r="E8" s="87" t="s">
        <v>5</v>
      </c>
      <c r="F8" s="84"/>
      <c r="G8" s="93" t="s">
        <v>23</v>
      </c>
      <c r="H8" s="84"/>
      <c r="I8" s="93" t="s">
        <v>2</v>
      </c>
      <c r="J8" s="90"/>
    </row>
    <row r="9" spans="2:10" ht="15">
      <c r="B9" s="87">
        <v>1</v>
      </c>
      <c r="C9" s="84" t="s">
        <v>24</v>
      </c>
      <c r="D9" s="94"/>
      <c r="E9" s="95"/>
      <c r="F9" s="94"/>
      <c r="G9" s="96"/>
      <c r="H9" s="94"/>
      <c r="I9" s="94"/>
      <c r="J9" s="97"/>
    </row>
    <row r="10" spans="2:10" ht="15">
      <c r="B10" s="87">
        <v>2</v>
      </c>
      <c r="C10" s="84" t="s">
        <v>25</v>
      </c>
      <c r="D10" s="98"/>
      <c r="E10" s="98"/>
      <c r="F10" s="98"/>
      <c r="G10" s="96"/>
      <c r="H10" s="98"/>
      <c r="I10" s="94"/>
      <c r="J10" s="99"/>
    </row>
    <row r="11" spans="2:10" ht="15">
      <c r="B11" s="87">
        <v>3</v>
      </c>
      <c r="C11" s="84" t="s">
        <v>26</v>
      </c>
      <c r="D11" s="98"/>
      <c r="E11" s="98"/>
      <c r="F11" s="98"/>
      <c r="G11" s="96"/>
      <c r="H11" s="98"/>
      <c r="I11" s="94"/>
      <c r="J11" s="99"/>
    </row>
    <row r="12" spans="2:10" ht="15">
      <c r="B12" s="87">
        <v>4</v>
      </c>
      <c r="C12" s="84" t="s">
        <v>27</v>
      </c>
      <c r="D12" s="98"/>
      <c r="E12" s="98"/>
      <c r="F12" s="98"/>
      <c r="G12" s="96"/>
      <c r="H12" s="98"/>
      <c r="I12" s="94"/>
      <c r="J12" s="99"/>
    </row>
    <row r="13" spans="2:10" ht="15">
      <c r="B13" s="87">
        <v>5</v>
      </c>
      <c r="C13" s="84" t="s">
        <v>128</v>
      </c>
      <c r="D13" s="98"/>
      <c r="E13" s="98"/>
      <c r="F13" s="98"/>
      <c r="G13" s="96"/>
      <c r="H13" s="98"/>
      <c r="I13" s="94"/>
      <c r="J13" s="99"/>
    </row>
    <row r="14" spans="2:10" ht="15">
      <c r="B14" s="87">
        <v>6</v>
      </c>
      <c r="C14" s="84" t="s">
        <v>28</v>
      </c>
      <c r="D14" s="98"/>
      <c r="E14" s="98"/>
      <c r="F14" s="98"/>
      <c r="G14" s="96"/>
      <c r="H14" s="98"/>
      <c r="I14" s="94"/>
      <c r="J14" s="99"/>
    </row>
    <row r="15" spans="2:10" ht="15">
      <c r="B15" s="87">
        <v>7</v>
      </c>
      <c r="C15" s="84" t="s">
        <v>129</v>
      </c>
      <c r="D15" s="98"/>
      <c r="E15" s="98"/>
      <c r="F15" s="98"/>
      <c r="G15" s="96"/>
      <c r="H15" s="98"/>
      <c r="I15" s="100"/>
      <c r="J15" s="99"/>
    </row>
    <row r="16" spans="2:10" ht="15">
      <c r="B16" s="87"/>
      <c r="C16" s="84"/>
      <c r="D16" s="101"/>
      <c r="E16" s="95"/>
      <c r="F16" s="101"/>
      <c r="G16" s="95"/>
      <c r="H16" s="101"/>
      <c r="I16" s="101"/>
      <c r="J16" s="102"/>
    </row>
    <row r="17" spans="2:10" ht="15">
      <c r="B17" s="87">
        <v>8</v>
      </c>
      <c r="C17" s="84" t="s">
        <v>29</v>
      </c>
      <c r="D17" s="101"/>
      <c r="E17" s="101"/>
      <c r="F17" s="101"/>
      <c r="G17" s="103"/>
      <c r="H17" s="101"/>
      <c r="I17" s="101"/>
      <c r="J17" s="101" t="s">
        <v>7</v>
      </c>
    </row>
    <row r="18" spans="2:10" ht="15">
      <c r="B18" s="87"/>
      <c r="C18" s="84"/>
      <c r="D18" s="101"/>
      <c r="E18" s="101"/>
      <c r="F18" s="101"/>
      <c r="G18" s="101"/>
      <c r="H18" s="101"/>
      <c r="I18" s="101"/>
      <c r="J18" s="102"/>
    </row>
    <row r="19" spans="2:10" ht="15">
      <c r="B19" s="84"/>
      <c r="C19" s="84"/>
      <c r="D19" s="84"/>
      <c r="E19" s="84"/>
      <c r="F19" s="84"/>
      <c r="G19" s="84"/>
      <c r="H19" s="84"/>
      <c r="I19" s="84"/>
      <c r="J19" s="90"/>
    </row>
    <row r="20" spans="2:10" ht="15">
      <c r="B20" s="84"/>
      <c r="C20" s="84" t="s">
        <v>121</v>
      </c>
      <c r="D20" s="84"/>
      <c r="E20" s="84"/>
      <c r="F20" s="84"/>
      <c r="G20" s="84"/>
      <c r="H20" s="84"/>
      <c r="I20" s="84"/>
      <c r="J20" s="90"/>
    </row>
    <row r="21" spans="2:10" ht="15">
      <c r="B21" s="84"/>
      <c r="C21" s="84" t="s">
        <v>125</v>
      </c>
      <c r="D21" s="84"/>
      <c r="E21" s="84"/>
      <c r="F21" s="84"/>
      <c r="G21" s="84"/>
      <c r="H21" s="84"/>
      <c r="I21" s="84"/>
      <c r="J21" s="104"/>
    </row>
    <row r="22" spans="2:10" ht="15.75">
      <c r="B22" s="89"/>
      <c r="C22" s="89"/>
      <c r="D22" s="89"/>
      <c r="E22" s="89"/>
      <c r="F22" s="89"/>
      <c r="G22" s="89"/>
      <c r="H22" s="89"/>
      <c r="I22" s="89"/>
    </row>
    <row r="23" spans="2:10" ht="15.75">
      <c r="B23" s="89"/>
      <c r="C23" s="89"/>
      <c r="D23" s="89"/>
      <c r="E23" s="89"/>
      <c r="F23" s="89"/>
      <c r="G23" s="89"/>
      <c r="H23" s="89"/>
      <c r="I23" s="89"/>
    </row>
    <row r="24" spans="2:10" ht="15.75">
      <c r="B24" s="89"/>
      <c r="C24" s="89"/>
      <c r="D24" s="89"/>
      <c r="E24" s="89"/>
      <c r="F24" s="89"/>
      <c r="G24" s="89"/>
      <c r="H24" s="89"/>
      <c r="I24" s="89"/>
    </row>
    <row r="25" spans="2:10" ht="15.75">
      <c r="B25" s="89"/>
      <c r="C25" s="89"/>
      <c r="D25" s="89"/>
      <c r="E25" s="89"/>
      <c r="F25" s="89"/>
      <c r="G25" s="89"/>
      <c r="H25" s="89"/>
      <c r="I25" s="89"/>
    </row>
    <row r="26" spans="2:10" ht="15.75">
      <c r="B26" s="89"/>
      <c r="C26" s="89"/>
      <c r="D26" s="89"/>
      <c r="E26" s="89"/>
      <c r="F26" s="89"/>
      <c r="G26" s="89"/>
      <c r="H26" s="89"/>
      <c r="I26" s="89"/>
    </row>
  </sheetData>
  <mergeCells count="1">
    <mergeCell ref="C1:I1"/>
  </mergeCells>
  <pageMargins left="0.7" right="0.7" top="0.86458333333333304" bottom="0.75" header="0.3" footer="0.3"/>
  <pageSetup scale="74" orientation="portrait" r:id="rId1"/>
  <headerFooter>
    <oddHeader>&amp;RDominion Energy Utah
Docket No 19-057-31
DEU Confidential Exhibit 1.11S
Page 2 of 4</oddHeader>
  </headerFooter>
  <colBreaks count="1" manualBreakCount="1">
    <brk id="10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75"/>
  <sheetViews>
    <sheetView view="pageLayout" topLeftCell="A41" zoomScaleNormal="85" workbookViewId="0">
      <selection activeCell="G7" sqref="G7:P70"/>
    </sheetView>
  </sheetViews>
  <sheetFormatPr defaultRowHeight="12.75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2" style="1" customWidth="1"/>
    <col min="7" max="7" width="13.28515625" style="1" customWidth="1"/>
    <col min="8" max="8" width="15.42578125" style="1" bestFit="1" customWidth="1"/>
    <col min="9" max="9" width="11.5703125" style="1" customWidth="1"/>
    <col min="10" max="10" width="13.28515625" style="1" customWidth="1"/>
    <col min="11" max="11" width="2" style="1" customWidth="1"/>
    <col min="12" max="12" width="15.28515625" style="1" customWidth="1"/>
    <col min="13" max="13" width="12" style="1" bestFit="1" customWidth="1"/>
    <col min="14" max="16" width="13.7109375" style="1" customWidth="1"/>
    <col min="17" max="17" width="5.140625" customWidth="1"/>
    <col min="18" max="18" width="5.140625" style="50" customWidth="1"/>
    <col min="19" max="19" width="16.7109375" bestFit="1" customWidth="1"/>
    <col min="20" max="20" width="5" customWidth="1"/>
    <col min="22" max="22" width="10.42578125" style="50" bestFit="1" customWidth="1"/>
    <col min="23" max="23" width="10.42578125" bestFit="1" customWidth="1"/>
    <col min="24" max="24" width="4.140625" style="50" customWidth="1"/>
    <col min="25" max="25" width="10.42578125" bestFit="1" customWidth="1"/>
  </cols>
  <sheetData>
    <row r="1" spans="1:25" ht="15.75">
      <c r="A1" s="195" t="s">
        <v>116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5">
      <c r="A2" s="105"/>
      <c r="B2" s="106"/>
      <c r="C2" s="106"/>
      <c r="D2" s="106"/>
      <c r="E2" s="107"/>
      <c r="F2" s="107"/>
      <c r="G2" s="106"/>
      <c r="H2" s="106"/>
      <c r="I2" s="106"/>
      <c r="J2" s="106"/>
      <c r="K2" s="108"/>
      <c r="L2" s="106"/>
      <c r="M2" s="106"/>
      <c r="N2" s="106"/>
      <c r="O2" s="106"/>
      <c r="P2" s="106"/>
    </row>
    <row r="3" spans="1:25">
      <c r="A3" s="105"/>
      <c r="B3" s="105"/>
      <c r="C3" s="105" t="s">
        <v>17</v>
      </c>
      <c r="D3" s="105" t="s">
        <v>18</v>
      </c>
      <c r="E3" s="109" t="s">
        <v>19</v>
      </c>
      <c r="F3" s="109"/>
      <c r="G3" s="105" t="s">
        <v>30</v>
      </c>
      <c r="H3" s="105" t="s">
        <v>31</v>
      </c>
      <c r="I3" s="105" t="s">
        <v>32</v>
      </c>
      <c r="J3" s="110" t="s">
        <v>33</v>
      </c>
      <c r="K3" s="110"/>
      <c r="L3" s="110" t="s">
        <v>34</v>
      </c>
      <c r="M3" s="110" t="s">
        <v>35</v>
      </c>
      <c r="N3" s="110" t="s">
        <v>36</v>
      </c>
      <c r="O3" s="110" t="s">
        <v>37</v>
      </c>
      <c r="P3" s="110" t="s">
        <v>105</v>
      </c>
    </row>
    <row r="4" spans="1:25">
      <c r="A4" s="105"/>
      <c r="B4" s="111" t="s">
        <v>38</v>
      </c>
      <c r="C4" s="112"/>
      <c r="D4" s="112"/>
      <c r="E4" s="113"/>
      <c r="F4" s="113"/>
      <c r="G4" s="196" t="s">
        <v>122</v>
      </c>
      <c r="H4" s="196"/>
      <c r="I4" s="196"/>
      <c r="J4" s="196"/>
      <c r="K4" s="112"/>
      <c r="L4" s="114" t="s">
        <v>39</v>
      </c>
      <c r="M4" s="115"/>
      <c r="N4" s="114" t="s">
        <v>39</v>
      </c>
      <c r="O4" s="114" t="s">
        <v>40</v>
      </c>
      <c r="P4" s="114" t="s">
        <v>41</v>
      </c>
    </row>
    <row r="5" spans="1:25">
      <c r="A5" s="105"/>
      <c r="B5" s="111"/>
      <c r="C5" s="112"/>
      <c r="D5" s="112"/>
      <c r="E5" s="113"/>
      <c r="F5" s="113"/>
      <c r="G5" s="109"/>
      <c r="H5" s="109"/>
      <c r="I5" s="109" t="s">
        <v>123</v>
      </c>
      <c r="J5" s="109"/>
      <c r="K5" s="112"/>
      <c r="L5" s="114" t="s">
        <v>42</v>
      </c>
      <c r="M5" s="115" t="s">
        <v>43</v>
      </c>
      <c r="N5" s="114" t="s">
        <v>42</v>
      </c>
      <c r="O5" s="114"/>
      <c r="P5" s="114" t="s">
        <v>44</v>
      </c>
      <c r="S5" t="s">
        <v>109</v>
      </c>
    </row>
    <row r="6" spans="1:25" ht="13.5" thickBot="1">
      <c r="A6" s="105"/>
      <c r="B6" s="116" t="s">
        <v>45</v>
      </c>
      <c r="C6" s="117"/>
      <c r="D6" s="117"/>
      <c r="E6" s="118" t="s">
        <v>46</v>
      </c>
      <c r="F6" s="119"/>
      <c r="G6" s="120" t="s">
        <v>46</v>
      </c>
      <c r="H6" s="120" t="s">
        <v>119</v>
      </c>
      <c r="I6" s="120" t="s">
        <v>124</v>
      </c>
      <c r="J6" s="121" t="s">
        <v>47</v>
      </c>
      <c r="K6" s="112"/>
      <c r="L6" s="120" t="s">
        <v>2</v>
      </c>
      <c r="M6" s="120" t="s">
        <v>48</v>
      </c>
      <c r="N6" s="120" t="s">
        <v>49</v>
      </c>
      <c r="O6" s="120"/>
      <c r="P6" s="120"/>
      <c r="S6" t="s">
        <v>110</v>
      </c>
      <c r="U6" t="s">
        <v>111</v>
      </c>
      <c r="W6" t="s">
        <v>112</v>
      </c>
      <c r="Y6" t="s">
        <v>113</v>
      </c>
    </row>
    <row r="7" spans="1:25">
      <c r="A7" s="105">
        <v>1</v>
      </c>
      <c r="B7" s="122" t="s">
        <v>50</v>
      </c>
      <c r="C7" s="122" t="s">
        <v>51</v>
      </c>
      <c r="D7" s="122" t="s">
        <v>52</v>
      </c>
      <c r="E7" s="123">
        <v>45</v>
      </c>
      <c r="F7" s="123"/>
      <c r="G7" s="124"/>
      <c r="H7" s="125"/>
      <c r="I7" s="125"/>
      <c r="J7" s="126"/>
      <c r="K7" s="127"/>
      <c r="L7" s="124"/>
      <c r="M7" s="128"/>
      <c r="N7" s="6"/>
      <c r="O7" s="6"/>
      <c r="P7" s="6"/>
      <c r="R7" s="49"/>
      <c r="S7" s="51">
        <f>H7</f>
        <v>0</v>
      </c>
      <c r="T7" s="6"/>
      <c r="U7" s="6">
        <f>S7+P7</f>
        <v>0</v>
      </c>
      <c r="V7" s="49"/>
      <c r="W7" s="6">
        <v>7.4450000000000003</v>
      </c>
      <c r="X7" s="49"/>
      <c r="Y7" s="48">
        <f>W7+P7</f>
        <v>7.4450000000000003</v>
      </c>
    </row>
    <row r="8" spans="1:25">
      <c r="A8" s="105">
        <f>A7+1</f>
        <v>2</v>
      </c>
      <c r="B8" s="122"/>
      <c r="C8" s="122" t="s">
        <v>53</v>
      </c>
      <c r="D8" s="122" t="s">
        <v>114</v>
      </c>
      <c r="E8" s="123">
        <v>45</v>
      </c>
      <c r="F8" s="123"/>
      <c r="G8" s="124"/>
      <c r="H8" s="125"/>
      <c r="I8" s="125"/>
      <c r="J8" s="126"/>
      <c r="K8" s="129"/>
      <c r="L8" s="124"/>
      <c r="M8" s="128"/>
      <c r="N8" s="6"/>
      <c r="O8" s="6"/>
      <c r="P8" s="6"/>
      <c r="R8" s="49"/>
      <c r="S8" s="51">
        <f>H8</f>
        <v>0</v>
      </c>
      <c r="T8" s="6"/>
      <c r="U8" s="6">
        <f>S8+P8</f>
        <v>0</v>
      </c>
      <c r="V8" s="49"/>
      <c r="W8" s="6">
        <v>6.2424099999999996</v>
      </c>
      <c r="X8" s="49"/>
      <c r="Y8" s="48">
        <f>W8+P8</f>
        <v>6.2424099999999996</v>
      </c>
    </row>
    <row r="9" spans="1:25">
      <c r="A9" s="105"/>
      <c r="B9" s="130"/>
      <c r="C9" s="122"/>
      <c r="D9" s="122"/>
      <c r="E9" s="131"/>
      <c r="F9" s="131"/>
      <c r="G9" s="124"/>
      <c r="H9" s="125"/>
      <c r="I9" s="125"/>
      <c r="J9" s="126"/>
      <c r="K9" s="129"/>
      <c r="L9" s="124"/>
      <c r="M9" s="125"/>
      <c r="N9" s="126"/>
      <c r="O9" s="126"/>
      <c r="P9" s="126"/>
      <c r="Q9" s="1"/>
      <c r="R9" s="49"/>
      <c r="S9" s="6"/>
      <c r="T9" s="6"/>
      <c r="U9" s="6"/>
      <c r="V9" s="49"/>
      <c r="W9" s="6"/>
      <c r="X9" s="49"/>
    </row>
    <row r="10" spans="1:25">
      <c r="A10" s="105">
        <f>A8+1</f>
        <v>3</v>
      </c>
      <c r="B10" s="132" t="s">
        <v>55</v>
      </c>
      <c r="C10" s="122" t="s">
        <v>51</v>
      </c>
      <c r="D10" s="122" t="str">
        <f>D7</f>
        <v>First</v>
      </c>
      <c r="E10" s="131">
        <f>E7</f>
        <v>45</v>
      </c>
      <c r="F10" s="131"/>
      <c r="G10" s="124"/>
      <c r="H10" s="125"/>
      <c r="I10" s="125"/>
      <c r="J10" s="124"/>
      <c r="K10" s="129"/>
      <c r="L10" s="124"/>
      <c r="M10" s="128"/>
      <c r="N10" s="6"/>
      <c r="O10" s="6"/>
      <c r="P10" s="6"/>
      <c r="Q10" s="1"/>
      <c r="R10" s="49"/>
      <c r="S10" s="51">
        <f t="shared" ref="S10:S11" si="0">H10</f>
        <v>0</v>
      </c>
      <c r="T10" s="6"/>
      <c r="U10" s="6">
        <f>S10+P10</f>
        <v>0</v>
      </c>
      <c r="V10" s="49"/>
      <c r="W10" s="51">
        <v>6.2622600000000004</v>
      </c>
      <c r="X10" s="49"/>
      <c r="Y10" s="48">
        <f>W10+P10</f>
        <v>6.2622600000000004</v>
      </c>
    </row>
    <row r="11" spans="1:25">
      <c r="A11" s="105">
        <f>A10+1</f>
        <v>4</v>
      </c>
      <c r="B11" s="132"/>
      <c r="C11" s="122" t="s">
        <v>53</v>
      </c>
      <c r="D11" s="122" t="str">
        <f>D8</f>
        <v>Over</v>
      </c>
      <c r="E11" s="131">
        <f>E8</f>
        <v>45</v>
      </c>
      <c r="F11" s="131"/>
      <c r="G11" s="124"/>
      <c r="H11" s="125"/>
      <c r="I11" s="125"/>
      <c r="J11" s="124"/>
      <c r="K11" s="129"/>
      <c r="L11" s="124"/>
      <c r="M11" s="128"/>
      <c r="N11" s="6"/>
      <c r="O11" s="6"/>
      <c r="P11" s="6"/>
      <c r="Q11" s="1"/>
      <c r="R11" s="49"/>
      <c r="S11" s="51">
        <f t="shared" si="0"/>
        <v>0</v>
      </c>
      <c r="T11" s="6"/>
      <c r="U11" s="6">
        <f>S11+P11</f>
        <v>0</v>
      </c>
      <c r="V11" s="49"/>
      <c r="W11" s="51">
        <v>5.0596699999999997</v>
      </c>
      <c r="X11" s="49"/>
      <c r="Y11" s="48">
        <f>W11+P11</f>
        <v>5.0596699999999997</v>
      </c>
    </row>
    <row r="12" spans="1:25" ht="13.5" thickBot="1">
      <c r="A12" s="105">
        <f>A11+1</f>
        <v>5</v>
      </c>
      <c r="B12" s="133" t="s">
        <v>56</v>
      </c>
      <c r="C12" s="106"/>
      <c r="D12" s="122"/>
      <c r="E12" s="131"/>
      <c r="F12" s="131"/>
      <c r="G12" s="134"/>
      <c r="H12" s="135"/>
      <c r="I12" s="135"/>
      <c r="J12" s="134"/>
      <c r="K12" s="136"/>
      <c r="L12" s="134"/>
      <c r="M12" s="137"/>
      <c r="N12" s="134"/>
      <c r="O12" s="134"/>
      <c r="P12" s="134"/>
      <c r="Q12" s="1"/>
      <c r="R12" s="49"/>
      <c r="S12" s="6"/>
      <c r="T12" s="6"/>
      <c r="U12" s="6"/>
      <c r="V12" s="49"/>
      <c r="W12" s="6"/>
      <c r="X12" s="49"/>
    </row>
    <row r="13" spans="1:25" ht="14.25" thickTop="1" thickBot="1">
      <c r="A13" s="105"/>
      <c r="B13" s="138"/>
      <c r="C13" s="138"/>
      <c r="D13" s="138"/>
      <c r="E13" s="139"/>
      <c r="F13" s="113"/>
      <c r="G13" s="140"/>
      <c r="H13" s="138"/>
      <c r="I13" s="138"/>
      <c r="J13" s="140"/>
      <c r="K13" s="140"/>
      <c r="L13" s="140"/>
      <c r="M13" s="140"/>
      <c r="N13" s="140"/>
      <c r="O13" s="140"/>
      <c r="P13" s="140"/>
      <c r="Q13" s="1"/>
      <c r="R13" s="49"/>
      <c r="S13" s="6"/>
      <c r="T13" s="6"/>
      <c r="U13" s="6"/>
      <c r="V13" s="49"/>
      <c r="W13" s="6"/>
      <c r="X13" s="49"/>
    </row>
    <row r="14" spans="1:25">
      <c r="A14" s="105"/>
      <c r="B14" s="112"/>
      <c r="C14" s="112"/>
      <c r="D14" s="112"/>
      <c r="E14" s="113"/>
      <c r="F14" s="113"/>
      <c r="G14" s="141"/>
      <c r="H14" s="112"/>
      <c r="I14" s="112"/>
      <c r="J14" s="141"/>
      <c r="K14" s="141"/>
      <c r="L14" s="114"/>
      <c r="M14" s="141"/>
      <c r="N14" s="114"/>
      <c r="O14" s="114"/>
      <c r="P14" s="114"/>
      <c r="Q14" s="1"/>
      <c r="R14" s="49"/>
      <c r="S14" s="6"/>
      <c r="T14" s="6"/>
      <c r="U14" s="6"/>
      <c r="V14" s="49"/>
      <c r="W14" s="6"/>
      <c r="X14" s="49"/>
    </row>
    <row r="15" spans="1:25">
      <c r="A15" s="105"/>
      <c r="B15" s="111" t="s">
        <v>57</v>
      </c>
      <c r="C15" s="112"/>
      <c r="D15" s="112"/>
      <c r="E15" s="113"/>
      <c r="F15" s="113"/>
      <c r="G15" s="196"/>
      <c r="H15" s="196"/>
      <c r="I15" s="196"/>
      <c r="J15" s="196"/>
      <c r="K15" s="112"/>
      <c r="L15" s="114"/>
      <c r="M15" s="115"/>
      <c r="N15" s="114"/>
      <c r="O15" s="114"/>
      <c r="P15" s="114"/>
      <c r="Q15" s="1"/>
      <c r="R15" s="49"/>
      <c r="S15" s="6"/>
      <c r="T15" s="6"/>
      <c r="U15" s="6"/>
      <c r="V15" s="49"/>
      <c r="W15" s="6"/>
      <c r="X15" s="49"/>
    </row>
    <row r="16" spans="1:25" ht="13.5" thickBot="1">
      <c r="A16" s="105"/>
      <c r="B16" s="116" t="s">
        <v>45</v>
      </c>
      <c r="C16" s="117"/>
      <c r="D16" s="117"/>
      <c r="E16" s="118" t="s">
        <v>46</v>
      </c>
      <c r="F16" s="119"/>
      <c r="G16" s="120"/>
      <c r="H16" s="120"/>
      <c r="I16" s="120"/>
      <c r="J16" s="121"/>
      <c r="K16" s="112"/>
      <c r="L16" s="120"/>
      <c r="M16" s="120"/>
      <c r="N16" s="120"/>
      <c r="O16" s="120"/>
      <c r="P16" s="120"/>
      <c r="Q16" s="1"/>
      <c r="R16" s="49"/>
      <c r="S16" s="6"/>
      <c r="T16" s="6"/>
      <c r="U16" s="6"/>
      <c r="V16" s="49"/>
      <c r="W16" s="6"/>
      <c r="X16" s="49"/>
    </row>
    <row r="17" spans="1:25">
      <c r="A17" s="105">
        <f>A12+1</f>
        <v>6</v>
      </c>
      <c r="B17" s="142" t="s">
        <v>58</v>
      </c>
      <c r="C17" s="122"/>
      <c r="D17" s="122" t="s">
        <v>59</v>
      </c>
      <c r="E17" s="131">
        <v>0</v>
      </c>
      <c r="F17" s="131"/>
      <c r="G17" s="124"/>
      <c r="H17" s="125"/>
      <c r="I17" s="125"/>
      <c r="J17" s="124"/>
      <c r="K17" s="129"/>
      <c r="L17" s="124"/>
      <c r="M17" s="143"/>
      <c r="N17" s="6"/>
      <c r="O17" s="6"/>
      <c r="P17" s="6"/>
      <c r="Q17" s="1"/>
      <c r="R17" s="49"/>
      <c r="S17" s="51">
        <f t="shared" ref="S17" si="1">H17</f>
        <v>0</v>
      </c>
      <c r="T17" s="6"/>
      <c r="U17" s="6">
        <f>S17+P17</f>
        <v>0</v>
      </c>
      <c r="V17" s="49"/>
      <c r="W17" s="6">
        <v>12.10196</v>
      </c>
      <c r="X17" s="49"/>
      <c r="Y17" s="48">
        <f>W17+P17</f>
        <v>12.10196</v>
      </c>
    </row>
    <row r="18" spans="1:25">
      <c r="A18" s="105"/>
      <c r="B18" s="142"/>
      <c r="C18" s="122"/>
      <c r="D18" s="122"/>
      <c r="E18" s="131"/>
      <c r="F18" s="131"/>
      <c r="G18" s="124"/>
      <c r="H18" s="125"/>
      <c r="I18" s="125"/>
      <c r="J18" s="124"/>
      <c r="K18" s="129"/>
      <c r="L18" s="124"/>
      <c r="M18" s="144"/>
      <c r="N18" s="6"/>
      <c r="O18" s="6"/>
      <c r="P18" s="6"/>
      <c r="Q18" s="1"/>
      <c r="R18" s="49"/>
      <c r="S18" s="6"/>
      <c r="T18" s="6"/>
      <c r="U18" s="6"/>
      <c r="V18" s="49"/>
      <c r="W18" s="6"/>
      <c r="X18" s="49"/>
    </row>
    <row r="19" spans="1:25" ht="13.5" thickBot="1">
      <c r="A19" s="105"/>
      <c r="B19" s="139"/>
      <c r="C19" s="139"/>
      <c r="D19" s="139"/>
      <c r="E19" s="139"/>
      <c r="F19" s="113"/>
      <c r="G19" s="145"/>
      <c r="H19" s="146"/>
      <c r="I19" s="146"/>
      <c r="J19" s="146"/>
      <c r="K19" s="112"/>
      <c r="L19" s="145"/>
      <c r="M19" s="146"/>
      <c r="N19" s="146"/>
      <c r="O19" s="146"/>
      <c r="P19" s="146"/>
      <c r="Q19" s="1"/>
      <c r="R19" s="49"/>
      <c r="S19" s="6"/>
      <c r="T19" s="6"/>
      <c r="U19" s="6"/>
      <c r="V19" s="49"/>
      <c r="W19" s="6"/>
      <c r="X19" s="49"/>
    </row>
    <row r="20" spans="1:25">
      <c r="A20" s="105"/>
      <c r="B20" s="113"/>
      <c r="C20" s="113"/>
      <c r="D20" s="113"/>
      <c r="E20" s="113"/>
      <c r="F20" s="113"/>
      <c r="G20" s="147"/>
      <c r="H20" s="148"/>
      <c r="I20" s="148"/>
      <c r="J20" s="148"/>
      <c r="K20" s="112"/>
      <c r="L20" s="114"/>
      <c r="M20" s="148"/>
      <c r="N20" s="114"/>
      <c r="O20" s="114"/>
      <c r="P20" s="114"/>
      <c r="Q20" s="1"/>
      <c r="R20" s="49"/>
      <c r="S20" s="6"/>
      <c r="T20" s="6"/>
      <c r="U20" s="6"/>
      <c r="V20" s="49"/>
      <c r="W20" s="6"/>
      <c r="X20" s="49"/>
    </row>
    <row r="21" spans="1:25">
      <c r="A21" s="105"/>
      <c r="B21" s="111" t="s">
        <v>60</v>
      </c>
      <c r="C21" s="113"/>
      <c r="D21" s="113"/>
      <c r="E21" s="113"/>
      <c r="F21" s="114"/>
      <c r="G21" s="196"/>
      <c r="H21" s="196"/>
      <c r="I21" s="196"/>
      <c r="J21" s="196"/>
      <c r="K21" s="112"/>
      <c r="L21" s="114"/>
      <c r="M21" s="115"/>
      <c r="N21" s="114"/>
      <c r="O21" s="114"/>
      <c r="P21" s="114"/>
      <c r="Q21" s="1"/>
      <c r="R21" s="49"/>
      <c r="S21" s="6"/>
      <c r="T21" s="6"/>
      <c r="U21" s="6"/>
      <c r="V21" s="49"/>
      <c r="W21" s="6"/>
      <c r="X21" s="49"/>
    </row>
    <row r="22" spans="1:25" ht="13.5" thickBot="1">
      <c r="A22" s="105"/>
      <c r="B22" s="116" t="s">
        <v>45</v>
      </c>
      <c r="C22" s="117"/>
      <c r="D22" s="117"/>
      <c r="E22" s="118" t="s">
        <v>46</v>
      </c>
      <c r="F22" s="119"/>
      <c r="G22" s="120"/>
      <c r="H22" s="120"/>
      <c r="I22" s="120"/>
      <c r="J22" s="121"/>
      <c r="K22" s="112"/>
      <c r="L22" s="120"/>
      <c r="M22" s="120"/>
      <c r="N22" s="120"/>
      <c r="O22" s="120"/>
      <c r="P22" s="120"/>
      <c r="Q22" s="1"/>
      <c r="R22" s="49"/>
      <c r="S22" s="6"/>
      <c r="T22" s="6"/>
      <c r="U22" s="6"/>
      <c r="V22" s="49"/>
      <c r="W22" s="6"/>
      <c r="X22" s="49"/>
    </row>
    <row r="23" spans="1:25">
      <c r="A23" s="105">
        <f>A17+1</f>
        <v>7</v>
      </c>
      <c r="B23" s="122" t="s">
        <v>50</v>
      </c>
      <c r="C23" s="122" t="s">
        <v>51</v>
      </c>
      <c r="D23" s="122" t="s">
        <v>52</v>
      </c>
      <c r="E23" s="131">
        <v>200</v>
      </c>
      <c r="F23" s="131"/>
      <c r="G23" s="124"/>
      <c r="H23" s="125"/>
      <c r="I23" s="125"/>
      <c r="J23" s="124"/>
      <c r="K23" s="129"/>
      <c r="L23" s="124"/>
      <c r="M23" s="149"/>
      <c r="N23" s="125"/>
      <c r="O23" s="6"/>
      <c r="P23" s="125"/>
      <c r="Q23" s="1"/>
      <c r="R23" s="49"/>
      <c r="S23" s="51">
        <f t="shared" ref="S23:S29" si="2">H23</f>
        <v>0</v>
      </c>
      <c r="T23" s="6"/>
      <c r="U23" s="6">
        <f>S23+P23</f>
        <v>0</v>
      </c>
      <c r="V23" s="49"/>
      <c r="W23" s="6">
        <v>6.0956599999999996</v>
      </c>
      <c r="X23" s="49"/>
      <c r="Y23" s="48">
        <f>W23+P23</f>
        <v>6.0956599999999996</v>
      </c>
    </row>
    <row r="24" spans="1:25">
      <c r="A24" s="105">
        <f>A23+1</f>
        <v>8</v>
      </c>
      <c r="B24" s="130"/>
      <c r="C24" s="122" t="s">
        <v>53</v>
      </c>
      <c r="D24" s="122" t="s">
        <v>54</v>
      </c>
      <c r="E24" s="131">
        <v>1800</v>
      </c>
      <c r="F24" s="131"/>
      <c r="G24" s="124"/>
      <c r="H24" s="125"/>
      <c r="I24" s="125"/>
      <c r="J24" s="124"/>
      <c r="K24" s="129"/>
      <c r="L24" s="124"/>
      <c r="M24" s="149"/>
      <c r="N24" s="125"/>
      <c r="O24" s="6"/>
      <c r="P24" s="125"/>
      <c r="Q24" s="1"/>
      <c r="R24" s="49"/>
      <c r="S24" s="51">
        <f t="shared" si="2"/>
        <v>0</v>
      </c>
      <c r="T24" s="6"/>
      <c r="U24" s="6">
        <f>S24+P24</f>
        <v>0</v>
      </c>
      <c r="V24" s="49"/>
      <c r="W24" s="6">
        <v>5.5982099999999999</v>
      </c>
      <c r="X24" s="49"/>
      <c r="Y24" s="48">
        <f>W24+P24</f>
        <v>5.5982099999999999</v>
      </c>
    </row>
    <row r="25" spans="1:25">
      <c r="A25" s="105">
        <f>A24+1</f>
        <v>9</v>
      </c>
      <c r="B25" s="130"/>
      <c r="C25" s="122" t="s">
        <v>61</v>
      </c>
      <c r="D25" s="122" t="s">
        <v>59</v>
      </c>
      <c r="E25" s="131">
        <v>2000</v>
      </c>
      <c r="F25" s="131"/>
      <c r="G25" s="124"/>
      <c r="H25" s="125"/>
      <c r="I25" s="125"/>
      <c r="J25" s="124"/>
      <c r="K25" s="129"/>
      <c r="L25" s="124"/>
      <c r="M25" s="149"/>
      <c r="N25" s="125"/>
      <c r="O25" s="6"/>
      <c r="P25" s="125"/>
      <c r="Q25" s="1"/>
      <c r="R25" s="49"/>
      <c r="S25" s="51">
        <f t="shared" si="2"/>
        <v>0</v>
      </c>
      <c r="T25" s="6"/>
      <c r="U25" s="6">
        <f>S25+P25</f>
        <v>0</v>
      </c>
      <c r="V25" s="49"/>
      <c r="W25" s="6">
        <v>5.0745699999999996</v>
      </c>
      <c r="X25" s="49"/>
      <c r="Y25" s="48">
        <f>W25+P25</f>
        <v>5.0745699999999996</v>
      </c>
    </row>
    <row r="26" spans="1:25">
      <c r="A26" s="105"/>
      <c r="B26" s="130" t="s">
        <v>62</v>
      </c>
      <c r="C26" s="122"/>
      <c r="D26" s="122"/>
      <c r="E26" s="131"/>
      <c r="F26" s="131"/>
      <c r="G26" s="124"/>
      <c r="H26" s="150"/>
      <c r="I26" s="150"/>
      <c r="J26" s="126"/>
      <c r="K26" s="129"/>
      <c r="L26" s="124"/>
      <c r="M26" s="149"/>
      <c r="N26" s="125"/>
      <c r="O26" s="125"/>
      <c r="P26" s="125"/>
      <c r="Q26" s="1"/>
      <c r="R26" s="49"/>
      <c r="S26" s="6"/>
      <c r="T26" s="6"/>
      <c r="U26" s="6"/>
      <c r="V26" s="49"/>
      <c r="W26" s="6"/>
      <c r="X26" s="49"/>
    </row>
    <row r="27" spans="1:25">
      <c r="A27" s="105">
        <f>A25+1</f>
        <v>10</v>
      </c>
      <c r="B27" s="132" t="s">
        <v>55</v>
      </c>
      <c r="C27" s="122" t="s">
        <v>51</v>
      </c>
      <c r="D27" s="122" t="str">
        <f t="shared" ref="D27:E29" si="3">D23</f>
        <v>First</v>
      </c>
      <c r="E27" s="131">
        <f t="shared" si="3"/>
        <v>200</v>
      </c>
      <c r="F27" s="131"/>
      <c r="G27" s="124"/>
      <c r="H27" s="125"/>
      <c r="I27" s="125"/>
      <c r="J27" s="124"/>
      <c r="K27" s="129"/>
      <c r="L27" s="124"/>
      <c r="M27" s="149"/>
      <c r="N27" s="125"/>
      <c r="O27" s="6"/>
      <c r="P27" s="125"/>
      <c r="Q27" s="1"/>
      <c r="R27" s="49"/>
      <c r="S27" s="51">
        <f t="shared" si="2"/>
        <v>0</v>
      </c>
      <c r="T27" s="6"/>
      <c r="U27" s="6">
        <f>S27+P27</f>
        <v>0</v>
      </c>
      <c r="V27" s="49"/>
      <c r="W27" s="6">
        <v>5.1093799999999998</v>
      </c>
      <c r="X27" s="49"/>
      <c r="Y27" s="48">
        <f>W27+P27</f>
        <v>5.1093799999999998</v>
      </c>
    </row>
    <row r="28" spans="1:25">
      <c r="A28" s="105">
        <f>A27+1</f>
        <v>11</v>
      </c>
      <c r="B28" s="132"/>
      <c r="C28" s="122" t="s">
        <v>53</v>
      </c>
      <c r="D28" s="122" t="str">
        <f t="shared" si="3"/>
        <v>Next</v>
      </c>
      <c r="E28" s="131">
        <f t="shared" si="3"/>
        <v>1800</v>
      </c>
      <c r="F28" s="131"/>
      <c r="G28" s="124"/>
      <c r="H28" s="125"/>
      <c r="I28" s="125"/>
      <c r="J28" s="124"/>
      <c r="K28" s="129"/>
      <c r="L28" s="124"/>
      <c r="M28" s="149"/>
      <c r="N28" s="125"/>
      <c r="O28" s="6"/>
      <c r="P28" s="125"/>
      <c r="Q28" s="1"/>
      <c r="R28" s="49"/>
      <c r="S28" s="51">
        <f t="shared" si="2"/>
        <v>0</v>
      </c>
      <c r="T28" s="6"/>
      <c r="U28" s="6">
        <f>S28+P28</f>
        <v>0</v>
      </c>
      <c r="V28" s="49"/>
      <c r="W28" s="6">
        <v>4.6119300000000001</v>
      </c>
      <c r="X28" s="49"/>
      <c r="Y28" s="48">
        <f>W28+P28</f>
        <v>4.6119300000000001</v>
      </c>
    </row>
    <row r="29" spans="1:25">
      <c r="A29" s="105">
        <f>A28+1</f>
        <v>12</v>
      </c>
      <c r="B29" s="132"/>
      <c r="C29" s="122" t="s">
        <v>61</v>
      </c>
      <c r="D29" s="122" t="str">
        <f t="shared" si="3"/>
        <v>All Over</v>
      </c>
      <c r="E29" s="131">
        <f t="shared" si="3"/>
        <v>2000</v>
      </c>
      <c r="F29" s="131"/>
      <c r="G29" s="124"/>
      <c r="H29" s="125"/>
      <c r="I29" s="125"/>
      <c r="J29" s="124"/>
      <c r="K29" s="129"/>
      <c r="L29" s="124"/>
      <c r="M29" s="149"/>
      <c r="N29" s="125"/>
      <c r="O29" s="6"/>
      <c r="P29" s="125"/>
      <c r="Q29" s="1"/>
      <c r="R29" s="49"/>
      <c r="S29" s="51">
        <f t="shared" si="2"/>
        <v>0</v>
      </c>
      <c r="T29" s="6"/>
      <c r="U29" s="6">
        <f>S29+P29</f>
        <v>0</v>
      </c>
      <c r="V29" s="49"/>
      <c r="W29" s="6">
        <v>4.0883000000000003</v>
      </c>
      <c r="X29" s="49"/>
      <c r="Y29" s="48">
        <f>W29+P29</f>
        <v>4.0883000000000003</v>
      </c>
    </row>
    <row r="30" spans="1:25">
      <c r="A30" s="105">
        <f>A29+1</f>
        <v>13</v>
      </c>
      <c r="B30" s="133" t="s">
        <v>56</v>
      </c>
      <c r="C30" s="106"/>
      <c r="D30" s="122"/>
      <c r="E30" s="131"/>
      <c r="F30" s="131"/>
      <c r="G30" s="151"/>
      <c r="H30" s="152"/>
      <c r="I30" s="152"/>
      <c r="J30" s="151"/>
      <c r="K30" s="129"/>
      <c r="L30" s="151"/>
      <c r="M30" s="143"/>
      <c r="N30" s="151"/>
      <c r="O30" s="151"/>
      <c r="P30" s="151"/>
      <c r="Q30" s="1"/>
      <c r="R30" s="49"/>
      <c r="S30" s="6"/>
      <c r="T30" s="6"/>
      <c r="U30" s="6"/>
      <c r="V30" s="49"/>
      <c r="W30" s="6"/>
      <c r="X30" s="49"/>
    </row>
    <row r="31" spans="1:25">
      <c r="A31" s="105"/>
      <c r="B31" s="133"/>
      <c r="C31" s="106"/>
      <c r="D31" s="122"/>
      <c r="E31" s="131"/>
      <c r="F31" s="131"/>
      <c r="G31" s="153"/>
      <c r="H31" s="154"/>
      <c r="I31" s="154"/>
      <c r="J31" s="153"/>
      <c r="K31" s="129"/>
      <c r="L31" s="153"/>
      <c r="M31" s="144"/>
      <c r="N31" s="153"/>
      <c r="O31" s="153"/>
      <c r="P31" s="153"/>
      <c r="Q31" s="1"/>
      <c r="R31" s="49"/>
      <c r="S31" s="6"/>
      <c r="T31" s="6"/>
      <c r="U31" s="6"/>
      <c r="V31" s="49"/>
      <c r="W31" s="6"/>
      <c r="X31" s="49"/>
    </row>
    <row r="32" spans="1:25" ht="13.5" thickBot="1">
      <c r="A32" s="105"/>
      <c r="B32" s="138"/>
      <c r="C32" s="138"/>
      <c r="D32" s="138"/>
      <c r="E32" s="139"/>
      <c r="F32" s="113"/>
      <c r="G32" s="140"/>
      <c r="H32" s="138"/>
      <c r="I32" s="138"/>
      <c r="J32" s="140"/>
      <c r="K32" s="141"/>
      <c r="L32" s="140"/>
      <c r="M32" s="138"/>
      <c r="N32" s="140"/>
      <c r="O32" s="140"/>
      <c r="P32" s="140"/>
      <c r="Q32" s="1"/>
      <c r="R32" s="49"/>
      <c r="S32" s="6"/>
      <c r="T32" s="6"/>
      <c r="U32" s="6"/>
      <c r="V32" s="49"/>
      <c r="W32" s="6"/>
      <c r="X32" s="49"/>
    </row>
    <row r="33" spans="1:25">
      <c r="A33" s="105"/>
      <c r="B33" s="112"/>
      <c r="C33" s="112"/>
      <c r="D33" s="112"/>
      <c r="E33" s="113"/>
      <c r="F33" s="113"/>
      <c r="G33" s="141"/>
      <c r="H33" s="112"/>
      <c r="I33" s="112"/>
      <c r="J33" s="141"/>
      <c r="K33" s="141"/>
      <c r="L33" s="114"/>
      <c r="M33" s="112"/>
      <c r="N33" s="114"/>
      <c r="O33" s="114"/>
      <c r="P33" s="114"/>
      <c r="Q33" s="1"/>
      <c r="R33" s="49"/>
      <c r="S33" s="6"/>
      <c r="T33" s="6"/>
      <c r="U33" s="6"/>
      <c r="V33" s="49"/>
      <c r="W33" s="6"/>
      <c r="X33" s="49"/>
    </row>
    <row r="34" spans="1:25">
      <c r="A34" s="105"/>
      <c r="B34" s="111" t="s">
        <v>63</v>
      </c>
      <c r="C34" s="112"/>
      <c r="D34" s="112"/>
      <c r="E34" s="115"/>
      <c r="F34" s="115"/>
      <c r="G34" s="196"/>
      <c r="H34" s="196"/>
      <c r="I34" s="196"/>
      <c r="J34" s="196"/>
      <c r="K34" s="112"/>
      <c r="L34" s="114"/>
      <c r="M34" s="115"/>
      <c r="N34" s="114"/>
      <c r="O34" s="114"/>
      <c r="P34" s="114"/>
      <c r="Q34" s="1"/>
      <c r="R34" s="49"/>
      <c r="S34" s="6"/>
      <c r="T34" s="6"/>
      <c r="U34" s="6"/>
      <c r="V34" s="49"/>
      <c r="W34" s="6"/>
      <c r="X34" s="49"/>
    </row>
    <row r="35" spans="1:25" ht="13.5" thickBot="1">
      <c r="A35" s="105"/>
      <c r="B35" s="116" t="s">
        <v>45</v>
      </c>
      <c r="C35" s="117"/>
      <c r="D35" s="117"/>
      <c r="E35" s="118" t="s">
        <v>46</v>
      </c>
      <c r="F35" s="119"/>
      <c r="G35" s="120"/>
      <c r="H35" s="120"/>
      <c r="I35" s="120"/>
      <c r="J35" s="121"/>
      <c r="K35" s="112"/>
      <c r="L35" s="120"/>
      <c r="M35" s="120"/>
      <c r="N35" s="120"/>
      <c r="O35" s="120"/>
      <c r="P35" s="120"/>
      <c r="Q35" s="1"/>
      <c r="R35" s="49"/>
      <c r="S35" s="6"/>
      <c r="T35" s="6"/>
      <c r="U35" s="6"/>
      <c r="V35" s="49"/>
      <c r="W35" s="6"/>
      <c r="X35" s="49"/>
    </row>
    <row r="36" spans="1:25">
      <c r="A36" s="105">
        <f>A30+1</f>
        <v>14</v>
      </c>
      <c r="B36" s="122"/>
      <c r="C36" s="122" t="s">
        <v>51</v>
      </c>
      <c r="D36" s="122" t="s">
        <v>52</v>
      </c>
      <c r="E36" s="155">
        <v>2000</v>
      </c>
      <c r="F36" s="156"/>
      <c r="G36" s="124"/>
      <c r="H36" s="125"/>
      <c r="I36" s="125"/>
      <c r="J36" s="124"/>
      <c r="K36" s="129"/>
      <c r="L36" s="124"/>
      <c r="M36" s="128"/>
      <c r="N36" s="125"/>
      <c r="O36" s="6"/>
      <c r="P36" s="125"/>
      <c r="Q36" s="1"/>
      <c r="R36" s="49"/>
      <c r="S36" s="51">
        <f t="shared" ref="S36:S38" si="4">H36</f>
        <v>0</v>
      </c>
      <c r="T36" s="6"/>
      <c r="U36" s="6">
        <f>S36+P36</f>
        <v>0</v>
      </c>
      <c r="V36" s="49"/>
      <c r="W36" s="6">
        <v>4.6074799999999998</v>
      </c>
      <c r="X36" s="49"/>
      <c r="Y36" s="48">
        <f>W36+P36</f>
        <v>4.6074799999999998</v>
      </c>
    </row>
    <row r="37" spans="1:25">
      <c r="A37" s="105">
        <f>A36+1</f>
        <v>15</v>
      </c>
      <c r="B37" s="130"/>
      <c r="C37" s="122" t="s">
        <v>53</v>
      </c>
      <c r="D37" s="122" t="s">
        <v>54</v>
      </c>
      <c r="E37" s="155">
        <v>18000</v>
      </c>
      <c r="F37" s="156"/>
      <c r="G37" s="124"/>
      <c r="H37" s="125"/>
      <c r="I37" s="125"/>
      <c r="J37" s="124"/>
      <c r="K37" s="129"/>
      <c r="L37" s="124"/>
      <c r="M37" s="128"/>
      <c r="N37" s="125"/>
      <c r="O37" s="6"/>
      <c r="P37" s="125"/>
      <c r="Q37" s="1"/>
      <c r="R37" s="49"/>
      <c r="S37" s="51">
        <f t="shared" si="4"/>
        <v>0</v>
      </c>
      <c r="T37" s="6"/>
      <c r="U37" s="6">
        <f>S37+P37</f>
        <v>0</v>
      </c>
      <c r="V37" s="49"/>
      <c r="W37" s="6">
        <v>3.8613</v>
      </c>
      <c r="X37" s="49"/>
      <c r="Y37" s="48">
        <f>W37+P37</f>
        <v>3.8613</v>
      </c>
    </row>
    <row r="38" spans="1:25">
      <c r="A38" s="105">
        <f>A37+1</f>
        <v>16</v>
      </c>
      <c r="B38" s="130"/>
      <c r="C38" s="122" t="s">
        <v>61</v>
      </c>
      <c r="D38" s="122" t="s">
        <v>59</v>
      </c>
      <c r="E38" s="155">
        <v>20000</v>
      </c>
      <c r="F38" s="156"/>
      <c r="G38" s="124"/>
      <c r="H38" s="125"/>
      <c r="I38" s="125"/>
      <c r="J38" s="124"/>
      <c r="K38" s="129"/>
      <c r="L38" s="124"/>
      <c r="M38" s="128"/>
      <c r="N38" s="125"/>
      <c r="O38" s="6"/>
      <c r="P38" s="125"/>
      <c r="Q38" s="1"/>
      <c r="R38" s="49"/>
      <c r="S38" s="51">
        <f t="shared" si="4"/>
        <v>0</v>
      </c>
      <c r="T38" s="6"/>
      <c r="U38" s="6">
        <f>S38+P38</f>
        <v>0</v>
      </c>
      <c r="V38" s="49"/>
      <c r="W38" s="6">
        <v>3.8574199999999998</v>
      </c>
      <c r="X38" s="49"/>
      <c r="Y38" s="48">
        <f>W38+P38</f>
        <v>3.8574199999999998</v>
      </c>
    </row>
    <row r="39" spans="1:25">
      <c r="A39" s="105">
        <f>A38+1</f>
        <v>17</v>
      </c>
      <c r="B39" s="133" t="s">
        <v>56</v>
      </c>
      <c r="C39" s="106"/>
      <c r="D39" s="122"/>
      <c r="E39" s="131"/>
      <c r="F39" s="131"/>
      <c r="G39" s="151"/>
      <c r="H39" s="152"/>
      <c r="I39" s="152"/>
      <c r="J39" s="151"/>
      <c r="K39" s="129"/>
      <c r="L39" s="151"/>
      <c r="M39" s="143"/>
      <c r="N39" s="151"/>
      <c r="O39" s="151"/>
      <c r="P39" s="151"/>
      <c r="Q39" s="1"/>
      <c r="R39" s="49"/>
      <c r="S39" s="6"/>
      <c r="T39" s="6"/>
      <c r="U39" s="6"/>
      <c r="V39" s="49"/>
      <c r="W39" s="6"/>
      <c r="X39" s="49"/>
    </row>
    <row r="40" spans="1:25">
      <c r="A40" s="105"/>
      <c r="B40" s="133"/>
      <c r="C40" s="106"/>
      <c r="D40" s="122"/>
      <c r="E40" s="131"/>
      <c r="F40" s="131"/>
      <c r="G40" s="153"/>
      <c r="H40" s="154"/>
      <c r="I40" s="154"/>
      <c r="J40" s="153"/>
      <c r="K40" s="129"/>
      <c r="L40" s="153"/>
      <c r="M40" s="144"/>
      <c r="N40" s="153"/>
      <c r="O40" s="153"/>
      <c r="P40" s="153"/>
      <c r="Q40" s="1"/>
      <c r="R40" s="49"/>
      <c r="S40" s="6"/>
      <c r="T40" s="6"/>
      <c r="U40" s="6"/>
      <c r="V40" s="49"/>
      <c r="W40" s="6"/>
      <c r="X40" s="49"/>
    </row>
    <row r="41" spans="1:25" ht="13.5" thickBot="1">
      <c r="A41" s="105"/>
      <c r="B41" s="157"/>
      <c r="C41" s="158"/>
      <c r="D41" s="158"/>
      <c r="E41" s="159"/>
      <c r="F41" s="160"/>
      <c r="G41" s="161"/>
      <c r="H41" s="162"/>
      <c r="I41" s="162"/>
      <c r="J41" s="140"/>
      <c r="K41" s="129"/>
      <c r="L41" s="161"/>
      <c r="M41" s="162"/>
      <c r="N41" s="140"/>
      <c r="O41" s="140"/>
      <c r="P41" s="140"/>
      <c r="Q41" s="1"/>
      <c r="R41" s="49"/>
      <c r="S41" s="6"/>
      <c r="T41" s="6"/>
      <c r="U41" s="6"/>
      <c r="V41" s="49"/>
      <c r="W41" s="6"/>
      <c r="X41" s="49"/>
    </row>
    <row r="42" spans="1:25">
      <c r="A42" s="105"/>
      <c r="B42" s="163"/>
      <c r="C42" s="164"/>
      <c r="D42" s="164"/>
      <c r="E42" s="160"/>
      <c r="F42" s="160"/>
      <c r="G42" s="165"/>
      <c r="H42" s="166"/>
      <c r="I42" s="166"/>
      <c r="J42" s="141"/>
      <c r="K42" s="129"/>
      <c r="L42" s="114"/>
      <c r="M42" s="166"/>
      <c r="N42" s="114"/>
      <c r="O42" s="114"/>
      <c r="P42" s="114"/>
      <c r="Q42" s="1"/>
      <c r="R42" s="49"/>
      <c r="S42" s="6"/>
      <c r="T42" s="6"/>
      <c r="U42" s="6"/>
      <c r="V42" s="49"/>
      <c r="W42" s="6"/>
      <c r="X42" s="49"/>
    </row>
    <row r="43" spans="1:25">
      <c r="A43" s="105"/>
      <c r="B43" s="111" t="s">
        <v>126</v>
      </c>
      <c r="C43" s="112"/>
      <c r="D43" s="112"/>
      <c r="E43" s="115"/>
      <c r="F43" s="115"/>
      <c r="G43" s="196"/>
      <c r="H43" s="196"/>
      <c r="I43" s="196"/>
      <c r="J43" s="196"/>
      <c r="K43" s="112"/>
      <c r="L43" s="114"/>
      <c r="M43" s="115"/>
      <c r="N43" s="114"/>
      <c r="O43" s="114"/>
      <c r="P43" s="114"/>
      <c r="Q43" s="1"/>
      <c r="R43" s="49"/>
      <c r="S43" s="6"/>
      <c r="T43" s="6"/>
      <c r="U43" s="6"/>
      <c r="V43" s="49"/>
      <c r="W43" s="6"/>
      <c r="X43" s="49"/>
    </row>
    <row r="44" spans="1:25" ht="13.5" thickBot="1">
      <c r="A44" s="105"/>
      <c r="B44" s="116" t="s">
        <v>45</v>
      </c>
      <c r="C44" s="117"/>
      <c r="D44" s="117"/>
      <c r="E44" s="118" t="s">
        <v>46</v>
      </c>
      <c r="F44" s="119"/>
      <c r="G44" s="120"/>
      <c r="H44" s="120"/>
      <c r="I44" s="120"/>
      <c r="J44" s="121"/>
      <c r="K44" s="112"/>
      <c r="L44" s="120"/>
      <c r="M44" s="120"/>
      <c r="N44" s="120"/>
      <c r="O44" s="120"/>
      <c r="P44" s="120"/>
      <c r="Q44" s="1"/>
      <c r="R44" s="49"/>
      <c r="S44" s="6"/>
      <c r="T44" s="6"/>
      <c r="U44" s="6"/>
      <c r="V44" s="49"/>
      <c r="W44" s="6"/>
      <c r="X44" s="49"/>
    </row>
    <row r="45" spans="1:25">
      <c r="A45" s="105">
        <f>A39+1</f>
        <v>18</v>
      </c>
      <c r="B45" s="122"/>
      <c r="C45" s="122" t="s">
        <v>51</v>
      </c>
      <c r="D45" s="122" t="s">
        <v>52</v>
      </c>
      <c r="E45" s="131">
        <v>10000</v>
      </c>
      <c r="F45" s="131"/>
      <c r="G45" s="124"/>
      <c r="H45" s="125"/>
      <c r="I45" s="125"/>
      <c r="J45" s="124"/>
      <c r="K45" s="129"/>
      <c r="L45" s="124"/>
      <c r="M45" s="128"/>
      <c r="N45" s="125"/>
      <c r="O45" s="6"/>
      <c r="P45" s="125"/>
      <c r="Q45" s="1"/>
      <c r="R45" s="49"/>
      <c r="S45" s="51">
        <f t="shared" ref="S45:S49" si="5">H45</f>
        <v>0</v>
      </c>
      <c r="T45" s="6"/>
      <c r="U45" s="6">
        <f>S45+P45</f>
        <v>0</v>
      </c>
      <c r="V45" s="49"/>
      <c r="W45" s="6"/>
      <c r="X45" s="49"/>
      <c r="Y45" s="48"/>
    </row>
    <row r="46" spans="1:25">
      <c r="A46" s="105">
        <f>A45+1</f>
        <v>19</v>
      </c>
      <c r="B46" s="130"/>
      <c r="C46" s="122" t="s">
        <v>53</v>
      </c>
      <c r="D46" s="122" t="s">
        <v>54</v>
      </c>
      <c r="E46" s="131">
        <v>112500</v>
      </c>
      <c r="F46" s="131"/>
      <c r="G46" s="124"/>
      <c r="H46" s="125"/>
      <c r="I46" s="125"/>
      <c r="J46" s="124"/>
      <c r="K46" s="129"/>
      <c r="L46" s="124"/>
      <c r="M46" s="128"/>
      <c r="N46" s="125"/>
      <c r="O46" s="6"/>
      <c r="P46" s="125"/>
      <c r="Q46" s="1"/>
      <c r="R46" s="49"/>
      <c r="S46" s="51">
        <f t="shared" si="5"/>
        <v>0</v>
      </c>
      <c r="T46" s="6"/>
      <c r="U46" s="6">
        <f>S46+P46</f>
        <v>0</v>
      </c>
      <c r="V46" s="49"/>
      <c r="W46" s="6"/>
      <c r="X46" s="49"/>
      <c r="Y46" s="48"/>
    </row>
    <row r="47" spans="1:25">
      <c r="A47" s="105">
        <f>A46+1</f>
        <v>20</v>
      </c>
      <c r="B47" s="130"/>
      <c r="C47" s="122" t="s">
        <v>61</v>
      </c>
      <c r="D47" s="122" t="s">
        <v>54</v>
      </c>
      <c r="E47" s="131">
        <v>477500</v>
      </c>
      <c r="F47" s="131"/>
      <c r="G47" s="124"/>
      <c r="H47" s="125"/>
      <c r="I47" s="125"/>
      <c r="J47" s="124"/>
      <c r="K47" s="129"/>
      <c r="L47" s="124"/>
      <c r="M47" s="128"/>
      <c r="N47" s="125"/>
      <c r="O47" s="6"/>
      <c r="P47" s="125"/>
      <c r="Q47" s="1"/>
      <c r="R47" s="49"/>
      <c r="S47" s="51">
        <f t="shared" si="5"/>
        <v>0</v>
      </c>
      <c r="T47" s="6"/>
      <c r="U47" s="6">
        <f>S47+P47</f>
        <v>0</v>
      </c>
      <c r="V47" s="49"/>
      <c r="W47" s="6"/>
      <c r="X47" s="49"/>
      <c r="Y47" s="48"/>
    </row>
    <row r="48" spans="1:25">
      <c r="A48" s="105">
        <f>A47+1</f>
        <v>21</v>
      </c>
      <c r="B48" s="130"/>
      <c r="C48" s="122" t="s">
        <v>64</v>
      </c>
      <c r="D48" s="122" t="s">
        <v>59</v>
      </c>
      <c r="E48" s="131">
        <v>600000</v>
      </c>
      <c r="F48" s="131"/>
      <c r="G48" s="124"/>
      <c r="H48" s="125"/>
      <c r="I48" s="125"/>
      <c r="J48" s="124"/>
      <c r="K48" s="129"/>
      <c r="L48" s="124"/>
      <c r="M48" s="128"/>
      <c r="N48" s="125"/>
      <c r="O48" s="6"/>
      <c r="P48" s="125"/>
      <c r="R48" s="49"/>
      <c r="S48" s="51">
        <f t="shared" si="5"/>
        <v>0</v>
      </c>
      <c r="T48" s="6"/>
      <c r="U48" s="6">
        <f>S48+P48</f>
        <v>0</v>
      </c>
      <c r="V48" s="49"/>
      <c r="W48" s="6"/>
      <c r="X48" s="49"/>
    </row>
    <row r="49" spans="1:25">
      <c r="A49" s="105">
        <f>A48+1</f>
        <v>22</v>
      </c>
      <c r="B49" s="167" t="s">
        <v>65</v>
      </c>
      <c r="C49" s="122"/>
      <c r="D49" s="122"/>
      <c r="E49" s="131"/>
      <c r="F49" s="131"/>
      <c r="G49" s="124"/>
      <c r="H49" s="125"/>
      <c r="I49" s="125"/>
      <c r="J49" s="168"/>
      <c r="K49" s="129"/>
      <c r="L49" s="124"/>
      <c r="M49" s="128"/>
      <c r="N49" s="125"/>
      <c r="O49" s="6"/>
      <c r="P49" s="125"/>
      <c r="R49" s="49"/>
      <c r="S49" s="51">
        <f t="shared" si="5"/>
        <v>0</v>
      </c>
      <c r="T49" s="6"/>
      <c r="U49" s="6">
        <f>S49+P49</f>
        <v>0</v>
      </c>
      <c r="V49" s="49"/>
      <c r="W49" s="6"/>
      <c r="X49" s="49"/>
    </row>
    <row r="50" spans="1:25">
      <c r="A50" s="105">
        <f>A49+1</f>
        <v>23</v>
      </c>
      <c r="B50" s="167" t="s">
        <v>66</v>
      </c>
      <c r="C50" s="106"/>
      <c r="D50" s="122"/>
      <c r="E50" s="131"/>
      <c r="F50" s="131"/>
      <c r="G50" s="151"/>
      <c r="H50" s="152"/>
      <c r="I50" s="152"/>
      <c r="J50" s="151"/>
      <c r="K50" s="129"/>
      <c r="L50" s="151"/>
      <c r="M50" s="143"/>
      <c r="N50" s="151"/>
      <c r="O50" s="151"/>
      <c r="P50" s="151"/>
      <c r="R50" s="49"/>
      <c r="S50" s="6">
        <f>S49/12</f>
        <v>0</v>
      </c>
      <c r="T50" s="6"/>
      <c r="U50" s="6">
        <f>U49/12</f>
        <v>0</v>
      </c>
      <c r="V50" s="49"/>
      <c r="W50" s="6"/>
      <c r="X50" s="49"/>
    </row>
    <row r="51" spans="1:25">
      <c r="A51" s="105"/>
      <c r="B51" s="133"/>
      <c r="C51" s="106"/>
      <c r="D51" s="122"/>
      <c r="E51" s="131"/>
      <c r="F51" s="131"/>
      <c r="G51" s="153"/>
      <c r="H51" s="154"/>
      <c r="I51" s="154"/>
      <c r="J51" s="153"/>
      <c r="K51" s="129"/>
      <c r="L51" s="153"/>
      <c r="M51" s="169"/>
      <c r="N51" s="153"/>
      <c r="O51" s="153"/>
      <c r="P51" s="153"/>
      <c r="R51" s="49"/>
      <c r="S51" s="6"/>
      <c r="T51" s="6"/>
      <c r="U51" s="6"/>
      <c r="V51" s="49"/>
      <c r="W51" s="6"/>
      <c r="X51" s="49"/>
    </row>
    <row r="52" spans="1:25" ht="13.5" thickBot="1">
      <c r="A52" s="105"/>
      <c r="B52" s="157"/>
      <c r="C52" s="158"/>
      <c r="D52" s="158"/>
      <c r="E52" s="159"/>
      <c r="F52" s="170"/>
      <c r="G52" s="161"/>
      <c r="H52" s="162"/>
      <c r="I52" s="162"/>
      <c r="J52" s="140"/>
      <c r="K52" s="129"/>
      <c r="L52" s="161"/>
      <c r="M52" s="162"/>
      <c r="N52" s="140"/>
      <c r="O52" s="140"/>
      <c r="P52" s="140"/>
      <c r="R52" s="49"/>
      <c r="S52" s="6"/>
      <c r="T52" s="6"/>
      <c r="U52" s="6"/>
      <c r="V52" s="49"/>
      <c r="W52" s="6"/>
      <c r="X52" s="49"/>
    </row>
    <row r="53" spans="1:25">
      <c r="A53" s="105"/>
      <c r="B53" s="163"/>
      <c r="C53" s="164"/>
      <c r="D53" s="164"/>
      <c r="E53" s="160"/>
      <c r="F53" s="170"/>
      <c r="G53" s="165"/>
      <c r="H53" s="166"/>
      <c r="I53" s="166"/>
      <c r="J53" s="141"/>
      <c r="K53" s="129"/>
      <c r="L53" s="114"/>
      <c r="M53" s="166"/>
      <c r="N53" s="114"/>
      <c r="O53" s="114"/>
      <c r="P53" s="114"/>
      <c r="R53" s="49"/>
      <c r="S53" s="6"/>
      <c r="T53" s="6"/>
      <c r="U53" s="6"/>
      <c r="V53" s="49"/>
      <c r="W53" s="6"/>
      <c r="X53" s="49"/>
    </row>
    <row r="54" spans="1:25">
      <c r="A54" s="105"/>
      <c r="B54" s="111" t="s">
        <v>127</v>
      </c>
      <c r="C54" s="112"/>
      <c r="D54" s="112"/>
      <c r="E54" s="115"/>
      <c r="F54" s="170"/>
      <c r="G54" s="196"/>
      <c r="H54" s="196"/>
      <c r="I54" s="196"/>
      <c r="J54" s="196"/>
      <c r="K54" s="129"/>
      <c r="L54" s="114"/>
      <c r="M54" s="115"/>
      <c r="N54" s="114"/>
      <c r="O54" s="114"/>
      <c r="P54" s="114"/>
      <c r="R54" s="49"/>
      <c r="S54" s="6"/>
      <c r="T54" s="6"/>
      <c r="U54" s="6"/>
      <c r="V54" s="49"/>
      <c r="W54" s="6"/>
      <c r="X54" s="49"/>
    </row>
    <row r="55" spans="1:25" ht="13.5" thickBot="1">
      <c r="A55" s="105"/>
      <c r="B55" s="116" t="s">
        <v>45</v>
      </c>
      <c r="C55" s="117"/>
      <c r="D55" s="117"/>
      <c r="E55" s="118" t="s">
        <v>46</v>
      </c>
      <c r="F55" s="170"/>
      <c r="G55" s="120"/>
      <c r="H55" s="120"/>
      <c r="I55" s="120"/>
      <c r="J55" s="121"/>
      <c r="K55" s="129"/>
      <c r="L55" s="120"/>
      <c r="M55" s="120"/>
      <c r="N55" s="120"/>
      <c r="O55" s="120"/>
      <c r="P55" s="120"/>
      <c r="R55" s="49"/>
      <c r="S55" s="6"/>
      <c r="T55" s="6"/>
      <c r="U55" s="6"/>
      <c r="V55" s="49"/>
      <c r="W55" s="6"/>
      <c r="X55" s="49"/>
    </row>
    <row r="56" spans="1:25">
      <c r="A56" s="105">
        <f>A50+1</f>
        <v>24</v>
      </c>
      <c r="B56" s="122"/>
      <c r="C56" s="122" t="s">
        <v>51</v>
      </c>
      <c r="D56" s="122" t="s">
        <v>52</v>
      </c>
      <c r="E56" s="131">
        <v>200</v>
      </c>
      <c r="F56" s="170"/>
      <c r="G56" s="124"/>
      <c r="H56" s="125"/>
      <c r="I56" s="125"/>
      <c r="J56" s="124"/>
      <c r="K56" s="129"/>
      <c r="L56" s="124"/>
      <c r="M56" s="171"/>
      <c r="N56" s="125"/>
      <c r="O56" s="6"/>
      <c r="P56" s="125"/>
      <c r="Q56" s="48"/>
      <c r="R56" s="49"/>
      <c r="S56" s="51">
        <f t="shared" ref="S56:S60" si="6">H56</f>
        <v>0</v>
      </c>
      <c r="T56" s="6"/>
      <c r="U56" s="6">
        <f>S56+P56</f>
        <v>0</v>
      </c>
      <c r="V56" s="49"/>
      <c r="W56" s="6"/>
      <c r="X56" s="49"/>
      <c r="Y56" s="48"/>
    </row>
    <row r="57" spans="1:25">
      <c r="A57" s="105">
        <f>A56+1</f>
        <v>25</v>
      </c>
      <c r="B57" s="130"/>
      <c r="C57" s="122" t="s">
        <v>53</v>
      </c>
      <c r="D57" s="122" t="s">
        <v>54</v>
      </c>
      <c r="E57" s="131">
        <v>1800</v>
      </c>
      <c r="F57" s="170"/>
      <c r="G57" s="124"/>
      <c r="H57" s="125"/>
      <c r="I57" s="125"/>
      <c r="J57" s="124"/>
      <c r="K57" s="129"/>
      <c r="L57" s="124"/>
      <c r="M57" s="171"/>
      <c r="N57" s="125"/>
      <c r="O57" s="6"/>
      <c r="P57" s="125"/>
      <c r="Q57" s="48"/>
      <c r="R57" s="49"/>
      <c r="S57" s="51">
        <f t="shared" si="6"/>
        <v>0</v>
      </c>
      <c r="T57" s="6"/>
      <c r="U57" s="6">
        <f>S57+P57</f>
        <v>0</v>
      </c>
      <c r="V57" s="49"/>
      <c r="W57" s="6"/>
      <c r="X57" s="49"/>
      <c r="Y57" s="48"/>
    </row>
    <row r="58" spans="1:25">
      <c r="A58" s="105">
        <f>A57+1</f>
        <v>26</v>
      </c>
      <c r="B58" s="130"/>
      <c r="C58" s="122" t="s">
        <v>61</v>
      </c>
      <c r="D58" s="122" t="s">
        <v>54</v>
      </c>
      <c r="E58" s="131">
        <v>98000</v>
      </c>
      <c r="F58" s="170"/>
      <c r="G58" s="124"/>
      <c r="H58" s="125"/>
      <c r="I58" s="125"/>
      <c r="J58" s="124"/>
      <c r="K58" s="129"/>
      <c r="L58" s="124"/>
      <c r="M58" s="171"/>
      <c r="N58" s="125"/>
      <c r="O58" s="6"/>
      <c r="P58" s="125"/>
      <c r="Q58" s="48"/>
      <c r="R58" s="49"/>
      <c r="S58" s="51">
        <f t="shared" si="6"/>
        <v>0</v>
      </c>
      <c r="T58" s="6"/>
      <c r="U58" s="6">
        <f>S58+P58</f>
        <v>0</v>
      </c>
      <c r="V58" s="49"/>
      <c r="W58" s="6"/>
      <c r="X58" s="49"/>
      <c r="Y58" s="48"/>
    </row>
    <row r="59" spans="1:25">
      <c r="A59" s="105">
        <f>A58+1</f>
        <v>27</v>
      </c>
      <c r="B59" s="130"/>
      <c r="C59" s="122" t="s">
        <v>64</v>
      </c>
      <c r="D59" s="122" t="s">
        <v>59</v>
      </c>
      <c r="E59" s="131">
        <v>100000</v>
      </c>
      <c r="F59" s="170"/>
      <c r="G59" s="124"/>
      <c r="H59" s="125"/>
      <c r="I59" s="125"/>
      <c r="J59" s="153"/>
      <c r="K59" s="129"/>
      <c r="L59" s="153"/>
      <c r="M59" s="171"/>
      <c r="N59" s="172"/>
      <c r="O59" s="6"/>
      <c r="P59" s="172"/>
      <c r="Q59" s="48"/>
      <c r="R59" s="49"/>
      <c r="S59" s="51">
        <f t="shared" si="6"/>
        <v>0</v>
      </c>
      <c r="T59" s="6"/>
      <c r="U59" s="6">
        <f>S59+P59</f>
        <v>0</v>
      </c>
      <c r="V59" s="49"/>
      <c r="W59" s="6"/>
      <c r="X59" s="49"/>
      <c r="Y59" s="48"/>
    </row>
    <row r="60" spans="1:25">
      <c r="A60" s="105">
        <f>A59+1</f>
        <v>28</v>
      </c>
      <c r="B60" s="167" t="s">
        <v>65</v>
      </c>
      <c r="C60" s="132"/>
      <c r="D60" s="163"/>
      <c r="E60" s="170"/>
      <c r="F60" s="170"/>
      <c r="G60" s="168"/>
      <c r="H60" s="125"/>
      <c r="I60" s="125"/>
      <c r="J60" s="168"/>
      <c r="K60" s="129"/>
      <c r="L60" s="168"/>
      <c r="M60" s="173"/>
      <c r="N60" s="174"/>
      <c r="O60" s="174"/>
      <c r="P60" s="174"/>
      <c r="R60" s="49"/>
      <c r="S60" s="51">
        <f t="shared" si="6"/>
        <v>0</v>
      </c>
      <c r="T60" s="6"/>
      <c r="U60" s="6">
        <f>S60+P60</f>
        <v>0</v>
      </c>
      <c r="V60" s="49"/>
      <c r="W60" s="6"/>
      <c r="X60" s="49"/>
      <c r="Y60" s="48"/>
    </row>
    <row r="61" spans="1:25">
      <c r="A61" s="105">
        <f>A60+1</f>
        <v>29</v>
      </c>
      <c r="B61" s="167" t="s">
        <v>66</v>
      </c>
      <c r="C61" s="132"/>
      <c r="D61" s="163"/>
      <c r="E61" s="170"/>
      <c r="F61" s="170"/>
      <c r="G61" s="153"/>
      <c r="H61" s="175"/>
      <c r="I61" s="172"/>
      <c r="J61" s="153"/>
      <c r="K61" s="129"/>
      <c r="L61" s="153"/>
      <c r="M61" s="144"/>
      <c r="N61" s="176"/>
      <c r="O61" s="176"/>
      <c r="P61" s="176"/>
      <c r="R61" s="49"/>
      <c r="S61" s="6">
        <f>S60/12</f>
        <v>0</v>
      </c>
      <c r="T61" s="6"/>
      <c r="U61" s="6">
        <f>U60/12</f>
        <v>0</v>
      </c>
      <c r="V61" s="49"/>
      <c r="W61" s="6"/>
      <c r="X61" s="49"/>
    </row>
    <row r="62" spans="1:25">
      <c r="A62" s="105"/>
      <c r="B62" s="167"/>
      <c r="C62" s="132"/>
      <c r="D62" s="163"/>
      <c r="E62" s="170"/>
      <c r="F62" s="170"/>
      <c r="G62" s="153"/>
      <c r="H62" s="172"/>
      <c r="I62" s="172"/>
      <c r="J62" s="153"/>
      <c r="K62" s="129"/>
      <c r="L62" s="153"/>
      <c r="M62" s="144"/>
      <c r="N62" s="176"/>
      <c r="O62" s="176"/>
      <c r="P62" s="176"/>
      <c r="R62" s="49"/>
      <c r="S62" s="6"/>
      <c r="T62" s="6"/>
      <c r="U62" s="6"/>
      <c r="V62" s="49"/>
      <c r="W62" s="6"/>
      <c r="X62" s="49"/>
    </row>
    <row r="63" spans="1:25" ht="13.5" thickBot="1">
      <c r="A63" s="105"/>
      <c r="B63" s="157"/>
      <c r="C63" s="177"/>
      <c r="D63" s="157"/>
      <c r="E63" s="178"/>
      <c r="F63" s="170"/>
      <c r="G63" s="179"/>
      <c r="H63" s="180"/>
      <c r="I63" s="180"/>
      <c r="J63" s="140"/>
      <c r="K63" s="112"/>
      <c r="L63" s="140"/>
      <c r="M63" s="180"/>
      <c r="N63" s="140"/>
      <c r="O63" s="140"/>
      <c r="P63" s="140"/>
      <c r="R63" s="49"/>
      <c r="S63" s="6"/>
      <c r="T63" s="6"/>
      <c r="U63" s="6"/>
      <c r="V63" s="49"/>
      <c r="W63" s="6"/>
      <c r="X63" s="49"/>
    </row>
    <row r="64" spans="1:25">
      <c r="A64" s="105"/>
      <c r="B64" s="163"/>
      <c r="C64" s="132"/>
      <c r="D64" s="163"/>
      <c r="E64" s="170"/>
      <c r="F64" s="170"/>
      <c r="G64" s="153"/>
      <c r="H64" s="176"/>
      <c r="I64" s="176"/>
      <c r="J64" s="141"/>
      <c r="K64" s="112"/>
      <c r="L64" s="114"/>
      <c r="M64" s="176"/>
      <c r="N64" s="114"/>
      <c r="O64" s="114"/>
      <c r="P64" s="114"/>
      <c r="R64" s="49"/>
      <c r="S64" s="6"/>
      <c r="T64" s="6"/>
      <c r="U64" s="6"/>
      <c r="V64" s="49"/>
      <c r="W64" s="6"/>
      <c r="X64" s="49"/>
    </row>
    <row r="65" spans="1:25">
      <c r="A65" s="105"/>
      <c r="B65" s="111" t="s">
        <v>67</v>
      </c>
      <c r="C65" s="112"/>
      <c r="D65" s="112"/>
      <c r="E65" s="115"/>
      <c r="F65" s="115"/>
      <c r="G65" s="196"/>
      <c r="H65" s="196"/>
      <c r="I65" s="196"/>
      <c r="J65" s="196"/>
      <c r="K65" s="112"/>
      <c r="L65" s="114"/>
      <c r="M65" s="115"/>
      <c r="N65" s="114"/>
      <c r="O65" s="114"/>
      <c r="P65" s="114"/>
      <c r="R65" s="49"/>
      <c r="S65" s="6"/>
      <c r="T65" s="6"/>
      <c r="U65" s="6"/>
      <c r="V65" s="49"/>
      <c r="W65" s="6"/>
      <c r="X65" s="49"/>
    </row>
    <row r="66" spans="1:25" ht="13.5" thickBot="1">
      <c r="A66" s="105"/>
      <c r="B66" s="116" t="s">
        <v>45</v>
      </c>
      <c r="C66" s="117"/>
      <c r="D66" s="117"/>
      <c r="E66" s="118" t="s">
        <v>46</v>
      </c>
      <c r="F66" s="119"/>
      <c r="G66" s="120"/>
      <c r="H66" s="120"/>
      <c r="I66" s="120"/>
      <c r="J66" s="121"/>
      <c r="K66" s="112"/>
      <c r="L66" s="120"/>
      <c r="M66" s="120"/>
      <c r="N66" s="120"/>
      <c r="O66" s="120"/>
      <c r="P66" s="120"/>
      <c r="R66" s="49"/>
      <c r="S66" s="6"/>
      <c r="T66" s="6"/>
      <c r="U66" s="6"/>
      <c r="V66" s="49"/>
      <c r="W66" s="6"/>
      <c r="X66" s="49"/>
    </row>
    <row r="67" spans="1:25">
      <c r="A67" s="105">
        <f>A61+1</f>
        <v>30</v>
      </c>
      <c r="B67" s="142" t="s">
        <v>58</v>
      </c>
      <c r="C67" s="122"/>
      <c r="D67" s="122" t="s">
        <v>59</v>
      </c>
      <c r="E67" s="131">
        <v>0</v>
      </c>
      <c r="F67" s="131"/>
      <c r="G67" s="124"/>
      <c r="H67" s="125"/>
      <c r="I67" s="125"/>
      <c r="J67" s="181"/>
      <c r="K67" s="129"/>
      <c r="L67" s="124"/>
      <c r="M67" s="128"/>
      <c r="N67" s="125"/>
      <c r="O67" s="6"/>
      <c r="P67" s="125"/>
      <c r="R67" s="49"/>
      <c r="S67" s="51">
        <f t="shared" ref="S67" si="7">H67</f>
        <v>0</v>
      </c>
      <c r="T67" s="6"/>
      <c r="U67" s="6">
        <f>S67+P67</f>
        <v>0</v>
      </c>
      <c r="V67" s="49"/>
      <c r="W67" s="6"/>
      <c r="X67" s="49"/>
      <c r="Y67" s="48"/>
    </row>
    <row r="68" spans="1:25">
      <c r="A68" s="105">
        <f>A67+1</f>
        <v>31</v>
      </c>
      <c r="B68" s="133" t="s">
        <v>56</v>
      </c>
      <c r="C68" s="106"/>
      <c r="D68" s="122"/>
      <c r="E68" s="131"/>
      <c r="F68" s="131"/>
      <c r="G68" s="182"/>
      <c r="H68" s="183"/>
      <c r="I68" s="184"/>
      <c r="J68" s="185"/>
      <c r="K68" s="129"/>
      <c r="L68" s="153"/>
      <c r="M68" s="154"/>
      <c r="N68" s="153"/>
      <c r="O68" s="153"/>
      <c r="P68" s="153"/>
    </row>
    <row r="69" spans="1:25">
      <c r="A69" s="105"/>
      <c r="B69" s="163"/>
      <c r="C69" s="164"/>
      <c r="D69" s="164"/>
      <c r="E69" s="160"/>
      <c r="F69" s="160"/>
      <c r="G69" s="186"/>
      <c r="H69" s="187"/>
      <c r="I69" s="187"/>
      <c r="J69" s="188"/>
      <c r="K69" s="129"/>
      <c r="L69" s="186"/>
      <c r="M69" s="187"/>
      <c r="N69" s="188"/>
      <c r="O69" s="188"/>
      <c r="P69" s="188"/>
    </row>
    <row r="70" spans="1:25" ht="13.5" thickBot="1">
      <c r="A70" s="105">
        <f>A68+1</f>
        <v>32</v>
      </c>
      <c r="B70" s="106"/>
      <c r="C70" s="106"/>
      <c r="D70" s="106"/>
      <c r="E70" s="107"/>
      <c r="F70" s="107"/>
      <c r="G70" s="106"/>
      <c r="H70" s="106"/>
      <c r="I70" s="106"/>
      <c r="J70" s="189"/>
      <c r="K70" s="108"/>
      <c r="L70" s="190"/>
      <c r="M70" s="106"/>
      <c r="N70" s="191"/>
      <c r="O70" s="106"/>
      <c r="P70" s="106"/>
    </row>
    <row r="71" spans="1:25" ht="13.5" thickTop="1"/>
    <row r="73" spans="1:25">
      <c r="G73" s="46"/>
    </row>
    <row r="75" spans="1:25">
      <c r="M75" s="53"/>
    </row>
  </sheetData>
  <mergeCells count="8">
    <mergeCell ref="A1:P1"/>
    <mergeCell ref="G54:J54"/>
    <mergeCell ref="G65:J65"/>
    <mergeCell ref="G4:J4"/>
    <mergeCell ref="G15:J15"/>
    <mergeCell ref="G21:J21"/>
    <mergeCell ref="G34:J34"/>
    <mergeCell ref="G43:J43"/>
  </mergeCells>
  <pageMargins left="0.7" right="0.7" top="0.81968750000000001" bottom="0.75" header="0.3" footer="0.3"/>
  <pageSetup scale="55" orientation="portrait" r:id="rId1"/>
  <headerFooter>
    <oddHeader>&amp;RDominion Energy Utah
Docket No 19-057-31
DEU Confidential Exhibit 1.11S
Page 3 of 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J39"/>
  <sheetViews>
    <sheetView tabSelected="1" view="pageLayout" zoomScaleNormal="100" workbookViewId="0">
      <selection activeCell="D10" sqref="D10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7"/>
      <c r="B1" s="204" t="s">
        <v>68</v>
      </c>
      <c r="C1" s="205"/>
      <c r="D1" s="205"/>
      <c r="E1" s="205"/>
      <c r="F1" s="205"/>
      <c r="G1" s="205"/>
      <c r="H1" s="205"/>
      <c r="I1" s="205"/>
      <c r="J1" s="8"/>
    </row>
    <row r="2" spans="1:10">
      <c r="A2" s="7"/>
      <c r="B2" s="204" t="s">
        <v>69</v>
      </c>
      <c r="C2" s="205"/>
      <c r="D2" s="205"/>
      <c r="E2" s="205"/>
      <c r="F2" s="205"/>
      <c r="G2" s="205"/>
      <c r="H2" s="205"/>
      <c r="I2" s="205"/>
      <c r="J2" s="8"/>
    </row>
    <row r="3" spans="1:10">
      <c r="A3" s="7"/>
      <c r="B3" s="7"/>
      <c r="C3" s="9"/>
      <c r="D3" s="7"/>
      <c r="E3" s="7"/>
      <c r="F3" s="7"/>
      <c r="G3" s="7"/>
      <c r="H3" s="7"/>
      <c r="I3" s="7"/>
      <c r="J3" s="7"/>
    </row>
    <row r="4" spans="1:10">
      <c r="A4" s="7"/>
      <c r="B4" s="7"/>
      <c r="C4" s="9"/>
      <c r="D4" s="7"/>
      <c r="E4" s="7"/>
      <c r="F4" s="7"/>
      <c r="G4" s="7"/>
      <c r="H4" s="7"/>
      <c r="I4" s="7"/>
      <c r="J4" s="7"/>
    </row>
    <row r="5" spans="1:10">
      <c r="A5" s="7"/>
      <c r="B5" s="10" t="s">
        <v>70</v>
      </c>
      <c r="C5" s="10" t="s">
        <v>71</v>
      </c>
      <c r="D5" s="11" t="s">
        <v>72</v>
      </c>
      <c r="E5" s="206" t="s">
        <v>73</v>
      </c>
      <c r="F5" s="206"/>
      <c r="G5" s="206" t="s">
        <v>74</v>
      </c>
      <c r="H5" s="206"/>
      <c r="I5" s="206" t="s">
        <v>75</v>
      </c>
      <c r="J5" s="206"/>
    </row>
    <row r="6" spans="1:10">
      <c r="A6" s="7"/>
      <c r="B6" s="12"/>
      <c r="C6" s="8"/>
      <c r="D6" s="12"/>
      <c r="E6" s="204" t="s">
        <v>76</v>
      </c>
      <c r="F6" s="205"/>
      <c r="G6" s="204" t="s">
        <v>77</v>
      </c>
      <c r="H6" s="205"/>
      <c r="I6" s="12"/>
      <c r="J6" s="12"/>
    </row>
    <row r="7" spans="1:10">
      <c r="A7" s="13"/>
      <c r="B7" s="14" t="s">
        <v>49</v>
      </c>
      <c r="C7" s="14"/>
      <c r="D7" s="15" t="s">
        <v>78</v>
      </c>
      <c r="E7" s="197" t="s">
        <v>79</v>
      </c>
      <c r="F7" s="198"/>
      <c r="G7" s="199" t="s">
        <v>80</v>
      </c>
      <c r="H7" s="200"/>
      <c r="I7" s="16"/>
      <c r="J7" s="16"/>
    </row>
    <row r="8" spans="1:10" ht="13.5" thickBot="1">
      <c r="A8" s="17"/>
      <c r="B8" s="18" t="s">
        <v>81</v>
      </c>
      <c r="C8" s="18" t="s">
        <v>82</v>
      </c>
      <c r="D8" s="19" t="s">
        <v>83</v>
      </c>
      <c r="E8" s="201">
        <f>A39</f>
        <v>43678</v>
      </c>
      <c r="F8" s="201"/>
      <c r="G8" s="202" t="s">
        <v>84</v>
      </c>
      <c r="H8" s="203"/>
      <c r="I8" s="20" t="s">
        <v>85</v>
      </c>
      <c r="J8" s="18"/>
    </row>
    <row r="9" spans="1:10">
      <c r="A9" s="7"/>
      <c r="B9" s="7"/>
      <c r="C9" s="9"/>
      <c r="D9" s="7"/>
      <c r="E9" s="7"/>
      <c r="F9" s="7"/>
      <c r="G9" s="7"/>
      <c r="H9" s="7"/>
      <c r="I9" s="7"/>
      <c r="J9" s="7"/>
    </row>
    <row r="10" spans="1:10">
      <c r="A10" s="9">
        <v>1</v>
      </c>
      <c r="B10" s="9" t="s">
        <v>24</v>
      </c>
      <c r="C10" s="9" t="s">
        <v>86</v>
      </c>
      <c r="D10" s="21">
        <v>14.9</v>
      </c>
      <c r="E10" s="22">
        <v>117.68</v>
      </c>
      <c r="F10" s="22"/>
      <c r="G10" s="22">
        <v>118.05</v>
      </c>
      <c r="H10" s="22"/>
      <c r="I10" s="22">
        <v>0.36999999999999034</v>
      </c>
      <c r="J10" s="22"/>
    </row>
    <row r="11" spans="1:10">
      <c r="A11" s="9">
        <f t="shared" ref="A11:A21" si="0">A10+1</f>
        <v>2</v>
      </c>
      <c r="B11" s="7"/>
      <c r="C11" s="9" t="s">
        <v>87</v>
      </c>
      <c r="D11" s="21">
        <v>12.5</v>
      </c>
      <c r="E11" s="23">
        <v>99.81</v>
      </c>
      <c r="F11" s="23"/>
      <c r="G11" s="23">
        <v>100.12</v>
      </c>
      <c r="H11" s="23"/>
      <c r="I11" s="23">
        <v>0.31000000000000227</v>
      </c>
      <c r="J11" s="23"/>
    </row>
    <row r="12" spans="1:10">
      <c r="A12" s="9">
        <f t="shared" si="0"/>
        <v>3</v>
      </c>
      <c r="B12" s="7"/>
      <c r="C12" s="9" t="s">
        <v>88</v>
      </c>
      <c r="D12" s="21">
        <v>10.1</v>
      </c>
      <c r="E12" s="23">
        <v>81.94</v>
      </c>
      <c r="F12" s="23"/>
      <c r="G12" s="23">
        <v>82.2</v>
      </c>
      <c r="H12" s="23"/>
      <c r="I12" s="23">
        <v>0.26000000000000512</v>
      </c>
      <c r="J12" s="23"/>
    </row>
    <row r="13" spans="1:10">
      <c r="A13" s="9">
        <f t="shared" si="0"/>
        <v>4</v>
      </c>
      <c r="B13" s="7"/>
      <c r="C13" s="9" t="s">
        <v>89</v>
      </c>
      <c r="D13" s="21">
        <v>8.3000000000000007</v>
      </c>
      <c r="E13" s="23">
        <v>58.73</v>
      </c>
      <c r="F13" s="23"/>
      <c r="G13" s="23">
        <v>58.88</v>
      </c>
      <c r="H13" s="23"/>
      <c r="I13" s="23">
        <v>0.15000000000000568</v>
      </c>
      <c r="J13" s="23"/>
    </row>
    <row r="14" spans="1:10">
      <c r="A14" s="9">
        <f t="shared" si="0"/>
        <v>5</v>
      </c>
      <c r="B14" s="7"/>
      <c r="C14" s="9" t="s">
        <v>90</v>
      </c>
      <c r="D14" s="21">
        <v>4.4000000000000004</v>
      </c>
      <c r="E14" s="23">
        <v>34.299999999999997</v>
      </c>
      <c r="F14" s="23"/>
      <c r="G14" s="23">
        <v>34.380000000000003</v>
      </c>
      <c r="H14" s="23"/>
      <c r="I14" s="23">
        <v>8.00000000000054E-2</v>
      </c>
      <c r="J14" s="23"/>
    </row>
    <row r="15" spans="1:10">
      <c r="A15" s="9">
        <f t="shared" si="0"/>
        <v>6</v>
      </c>
      <c r="B15" s="7"/>
      <c r="C15" s="9" t="s">
        <v>91</v>
      </c>
      <c r="D15" s="21">
        <v>3.1</v>
      </c>
      <c r="E15" s="23">
        <v>26.16</v>
      </c>
      <c r="F15" s="23"/>
      <c r="G15" s="23">
        <v>26.22</v>
      </c>
      <c r="H15" s="23"/>
      <c r="I15" s="23">
        <v>5.9999999999998721E-2</v>
      </c>
      <c r="J15" s="23"/>
    </row>
    <row r="16" spans="1:10">
      <c r="A16" s="9">
        <f t="shared" si="0"/>
        <v>7</v>
      </c>
      <c r="B16" s="7"/>
      <c r="C16" s="9" t="s">
        <v>92</v>
      </c>
      <c r="D16" s="21">
        <v>2</v>
      </c>
      <c r="E16" s="23">
        <v>19.27</v>
      </c>
      <c r="F16" s="23"/>
      <c r="G16" s="23">
        <v>19.309999999999999</v>
      </c>
      <c r="H16" s="23"/>
      <c r="I16" s="23">
        <v>3.9999999999999147E-2</v>
      </c>
      <c r="J16" s="23"/>
    </row>
    <row r="17" spans="1:10">
      <c r="A17" s="9">
        <f t="shared" si="0"/>
        <v>8</v>
      </c>
      <c r="B17" s="7"/>
      <c r="C17" s="9" t="s">
        <v>93</v>
      </c>
      <c r="D17" s="21">
        <v>1.8</v>
      </c>
      <c r="E17" s="23">
        <v>18.02</v>
      </c>
      <c r="F17" s="23"/>
      <c r="G17" s="23">
        <v>18.059999999999999</v>
      </c>
      <c r="H17" s="23"/>
      <c r="I17" s="23">
        <v>3.9999999999999147E-2</v>
      </c>
      <c r="J17" s="23"/>
    </row>
    <row r="18" spans="1:10">
      <c r="A18" s="9">
        <f t="shared" si="0"/>
        <v>9</v>
      </c>
      <c r="B18" s="7"/>
      <c r="C18" s="9" t="s">
        <v>94</v>
      </c>
      <c r="D18" s="21">
        <v>2</v>
      </c>
      <c r="E18" s="23">
        <v>19.27</v>
      </c>
      <c r="F18" s="23"/>
      <c r="G18" s="23">
        <v>19.309999999999999</v>
      </c>
      <c r="H18" s="23"/>
      <c r="I18" s="23">
        <v>3.9999999999999147E-2</v>
      </c>
      <c r="J18" s="23"/>
    </row>
    <row r="19" spans="1:10">
      <c r="A19" s="9">
        <f t="shared" si="0"/>
        <v>10</v>
      </c>
      <c r="B19" s="7"/>
      <c r="C19" s="9" t="s">
        <v>95</v>
      </c>
      <c r="D19" s="21">
        <v>3.1</v>
      </c>
      <c r="E19" s="23">
        <v>26.16</v>
      </c>
      <c r="F19" s="23"/>
      <c r="G19" s="23">
        <v>26.22</v>
      </c>
      <c r="H19" s="23"/>
      <c r="I19" s="23">
        <v>5.9999999999998721E-2</v>
      </c>
      <c r="J19" s="23"/>
    </row>
    <row r="20" spans="1:10">
      <c r="A20" s="9">
        <f t="shared" si="0"/>
        <v>11</v>
      </c>
      <c r="B20" s="7"/>
      <c r="C20" s="9" t="s">
        <v>96</v>
      </c>
      <c r="D20" s="21">
        <v>6.3</v>
      </c>
      <c r="E20" s="23">
        <v>53.65</v>
      </c>
      <c r="F20" s="23"/>
      <c r="G20" s="23">
        <v>53.81</v>
      </c>
      <c r="H20" s="23"/>
      <c r="I20" s="23">
        <v>0.16000000000000369</v>
      </c>
      <c r="J20" s="23"/>
    </row>
    <row r="21" spans="1:10">
      <c r="A21" s="9">
        <f t="shared" si="0"/>
        <v>12</v>
      </c>
      <c r="B21" s="7"/>
      <c r="C21" s="9" t="s">
        <v>97</v>
      </c>
      <c r="D21" s="21">
        <v>11.5</v>
      </c>
      <c r="E21" s="23">
        <v>92.37</v>
      </c>
      <c r="F21" s="23"/>
      <c r="G21" s="23">
        <v>92.65</v>
      </c>
      <c r="H21" s="23"/>
      <c r="I21" s="23">
        <v>0.28000000000000114</v>
      </c>
      <c r="J21" s="23"/>
    </row>
    <row r="22" spans="1:10" ht="13.5" thickBot="1">
      <c r="A22" s="9"/>
      <c r="B22" s="7"/>
      <c r="C22" s="9"/>
      <c r="D22" s="24"/>
      <c r="E22" s="25"/>
      <c r="F22" s="25"/>
      <c r="G22" s="25"/>
      <c r="H22" s="25"/>
      <c r="I22" s="26"/>
      <c r="J22" s="27"/>
    </row>
    <row r="23" spans="1:10" ht="13.5" thickTop="1">
      <c r="A23" s="9"/>
      <c r="B23" s="7"/>
      <c r="C23" s="9"/>
      <c r="D23" s="28"/>
      <c r="E23" s="29"/>
      <c r="F23" s="29"/>
      <c r="G23" s="9"/>
      <c r="H23" s="9"/>
      <c r="I23" s="29" t="s">
        <v>98</v>
      </c>
      <c r="J23" s="29"/>
    </row>
    <row r="24" spans="1:10">
      <c r="A24" s="9">
        <f>A21+1</f>
        <v>13</v>
      </c>
      <c r="B24" s="7"/>
      <c r="C24" s="30" t="s">
        <v>0</v>
      </c>
      <c r="D24" s="31">
        <v>80</v>
      </c>
      <c r="E24" s="22">
        <v>647.36</v>
      </c>
      <c r="F24" s="22"/>
      <c r="G24" s="22">
        <v>649.20999999999992</v>
      </c>
      <c r="H24" s="22"/>
      <c r="I24" s="22">
        <v>1.8500000000000085</v>
      </c>
      <c r="J24" s="22"/>
    </row>
    <row r="25" spans="1:10">
      <c r="A25" s="7"/>
      <c r="B25" s="7"/>
      <c r="C25" s="9"/>
      <c r="D25" s="7"/>
      <c r="E25" s="32"/>
      <c r="F25" s="32"/>
      <c r="G25" s="32"/>
      <c r="H25" s="7"/>
      <c r="I25" s="7"/>
      <c r="J25" s="7"/>
    </row>
    <row r="26" spans="1:10">
      <c r="A26" s="7"/>
      <c r="B26" s="7" t="s">
        <v>98</v>
      </c>
      <c r="C26" s="9"/>
      <c r="D26" s="7"/>
      <c r="E26" s="7"/>
      <c r="F26" s="7"/>
      <c r="G26" s="33" t="s">
        <v>99</v>
      </c>
      <c r="H26" s="33"/>
      <c r="I26" s="34">
        <v>0.28999999999999998</v>
      </c>
      <c r="J26" s="35" t="s">
        <v>100</v>
      </c>
    </row>
    <row r="29" spans="1:10">
      <c r="I29" s="3"/>
    </row>
    <row r="34" spans="1:4">
      <c r="A34" s="36"/>
      <c r="B34" s="37"/>
      <c r="C34" s="5" t="s">
        <v>55</v>
      </c>
      <c r="D34" s="5" t="s">
        <v>50</v>
      </c>
    </row>
    <row r="35" spans="1:4" ht="13.5" thickBot="1">
      <c r="A35" s="37"/>
      <c r="B35" s="38" t="s">
        <v>101</v>
      </c>
      <c r="C35" s="39" t="s">
        <v>102</v>
      </c>
      <c r="D35" s="39" t="s">
        <v>102</v>
      </c>
    </row>
    <row r="36" spans="1:4">
      <c r="A36" s="40" t="s">
        <v>103</v>
      </c>
      <c r="B36" s="41">
        <v>6.75</v>
      </c>
      <c r="C36" s="42">
        <f>'Exhibit 1.11 pg 3 Tracker Rates'!Y10</f>
        <v>6.2622600000000004</v>
      </c>
      <c r="D36" s="42">
        <f>'Exhibit 1.11 pg 3 Tracker Rates'!Y7</f>
        <v>7.4450000000000003</v>
      </c>
    </row>
    <row r="37" spans="1:4">
      <c r="A37" s="40"/>
      <c r="B37" s="41"/>
      <c r="C37" s="42"/>
      <c r="D37" s="42"/>
    </row>
    <row r="38" spans="1:4">
      <c r="A38" s="37" t="s">
        <v>104</v>
      </c>
      <c r="B38" s="41"/>
      <c r="C38" s="43"/>
      <c r="D38" s="43"/>
    </row>
    <row r="39" spans="1:4">
      <c r="A39" s="44">
        <v>43678</v>
      </c>
      <c r="B39" s="41">
        <v>6.75</v>
      </c>
      <c r="C39" s="45">
        <f>'Exhibit 1.11 pg 3 Tracker Rates'!W10</f>
        <v>6.2622600000000004</v>
      </c>
      <c r="D39" s="45">
        <f>'Exhibit 1.11 pg 3 Tracker Rates'!W7</f>
        <v>7.4450000000000003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&amp;RDominion Energy Utah
Docket No 19-057-31
DEU Confidential Exhibit 1.11S
Page 4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 1.11 Pg 1</vt:lpstr>
      <vt:lpstr>Exhibit 1.11 Pg 2 COS</vt:lpstr>
      <vt:lpstr>Exhibit 1.11 pg 3 Tracker Rates</vt:lpstr>
      <vt:lpstr>Exhibit 1.1 Pg 4 Typical Bill</vt:lpstr>
      <vt:lpstr>'Exhibit 1.1 Pg 4 Typical Bill'!Print_Area</vt:lpstr>
      <vt:lpstr>'Exhibit 1.11 Pg 1'!Print_Area</vt:lpstr>
      <vt:lpstr>'Exhibit 1.11 Pg 2 COS'!Print_Area</vt:lpstr>
      <vt:lpstr>'Exhibit 1.11 pg 3 Tracker Rates'!Print_Area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2019-10-30T15:55:30Z</cp:lastPrinted>
  <dcterms:created xsi:type="dcterms:W3CDTF">2011-08-18T22:49:59Z</dcterms:created>
  <dcterms:modified xsi:type="dcterms:W3CDTF">2020-04-16T19:03:23Z</dcterms:modified>
</cp:coreProperties>
</file>