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8625" yWindow="-15" windowWidth="8700" windowHeight="4695" tabRatio="856"/>
  </bookViews>
  <sheets>
    <sheet name="Tab 3" sheetId="1" r:id="rId1"/>
    <sheet name="Tab 4" sheetId="2" r:id="rId2"/>
    <sheet name="Tab 5" sheetId="4" r:id="rId3"/>
    <sheet name="Tab7" sheetId="7" r:id="rId4"/>
    <sheet name="Tab 8" sheetId="6" r:id="rId5"/>
    <sheet name="Alloc. Factors" sheetId="5" r:id="rId6"/>
    <sheet name="Inputs" sheetId="3" r:id="rId7"/>
  </sheets>
  <externalReferences>
    <externalReference r:id="rId8"/>
    <externalReference r:id="rId9"/>
    <externalReference r:id="rId10"/>
    <externalReference r:id="rId11"/>
    <externalReference r:id="rId12"/>
    <externalReference r:id="rId13"/>
  </externalReferences>
  <definedNames>
    <definedName name="_xlnm._FilterDatabase" localSheetId="1" hidden="1">'Tab 4'!#REF!</definedName>
    <definedName name="AcctTable">[1]Variables!$AK$42:$AK$406</definedName>
    <definedName name="Adjs2avg">[2]Inputs!$L$255:'[2]Inputs'!$T$505</definedName>
    <definedName name="AdjustInput">[3]Inputs!$L$3:$T$252</definedName>
    <definedName name="AdjustSwitch">[4]Variables!$AH$3:$AJ$3</definedName>
    <definedName name="AllocationMethod">[1]Variables!$AP$33</definedName>
    <definedName name="AverageFactors">[5]UTCR!$AC$22:$AQ$108</definedName>
    <definedName name="AverageInput">[5]Inputs!$F$3:$I$1731</definedName>
    <definedName name="AvgFactors">[1]Factors!$B$3:$P$99</definedName>
    <definedName name="Checksumavg">[4]Inputs!$J$1</definedName>
    <definedName name="Checksumend">[4]Inputs!$E$1</definedName>
    <definedName name="Common">[6]Variables!$AQ$27</definedName>
    <definedName name="Debt">[6]Variables!$AQ$25</definedName>
    <definedName name="DebtCost">[6]Variables!$AT$25</definedName>
    <definedName name="FactorMethod">[5]Variables!$AC$2</definedName>
    <definedName name="FactorType">[1]Variables!$AK$2:$AL$12</definedName>
    <definedName name="FranchiseTax">[4]Variables!$B$28</definedName>
    <definedName name="Func_Ftrs">[4]Function1149!$E$6:$P$88</definedName>
    <definedName name="GrossReceipts">[4]Variables!$B$31</definedName>
    <definedName name="Jurisdiction">[1]Variables!$AK$15</definedName>
    <definedName name="JurisNumber">[1]Variables!$AL$15</definedName>
    <definedName name="LeadLag">[2]Inputs!#REF!</definedName>
    <definedName name="MSPAverageInput">[2]Inputs!#REF!</definedName>
    <definedName name="MSPYearEndInput">[2]Inputs!#REF!</definedName>
    <definedName name="NetToGross">[4]Variables!$B$25</definedName>
    <definedName name="PostDE">[2]Variables!#REF!</definedName>
    <definedName name="PostDG">[2]Variables!#REF!</definedName>
    <definedName name="PreDG">[2]Variables!#REF!</definedName>
    <definedName name="Pref">[6]Variables!$AQ$26</definedName>
    <definedName name="PrefCost">[6]Variables!$AT$26</definedName>
    <definedName name="_xlnm.Print_Area" localSheetId="5">'Alloc. Factors'!$A$1:$N$109</definedName>
    <definedName name="_xlnm.Print_Area" localSheetId="0">'Tab 3'!$A$1:$J$408</definedName>
    <definedName name="_xlnm.Print_Area" localSheetId="1">'Tab 4'!$A$1:$J$476</definedName>
    <definedName name="_xlnm.Print_Area" localSheetId="2">'Tab 5'!$A$1:$J$68</definedName>
    <definedName name="_xlnm.Print_Area" localSheetId="4">'Tab 8'!$A$1:$J$680</definedName>
    <definedName name="_xlnm.Print_Area" localSheetId="3">'Tab7'!$A$1:$J$204</definedName>
    <definedName name="ResourceSupplier">[4]Variables!$B$30</definedName>
    <definedName name="RevenueTax">[4]Variables!$B$29</definedName>
    <definedName name="SIT">[4]Variables!$AF$32</definedName>
    <definedName name="solver_adj" localSheetId="3" hidden="1">'Tab7'!$F$34</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'Tab7'!$F$38</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UncollectibleAccounts">[4]Variables!$B$27</definedName>
    <definedName name="ValidAccount">[1]Variables!$AK$43:$AK$380</definedName>
    <definedName name="wrn.Factors._.Tab._.10." hidden="1">{"Factors Pages 1-2",#N/A,FALSE,"Factors";"Factors Page 3",#N/A,FALSE,"Factors";"Factors Page 4",#N/A,FALSE,"Factors";"Factors Page 5",#N/A,FALSE,"Factors";"Factors Pages 8-27",#N/A,FALSE,"Factors"}</definedName>
    <definedName name="wrn.YearEnd." hidden="1">{"Factors Pages 1-2",#N/A,FALSE,"Variables";"Factors Page 3",#N/A,FALSE,"Variables";"Factors Page 4",#N/A,FALSE,"Variables";"Factors Page 5",#N/A,FALSE,"Variables";"YE Pages 7-26",#N/A,FALSE,"Variables"}</definedName>
    <definedName name="YearEndFactors">[4]UTCR!$G$22:$U$108</definedName>
    <definedName name="YearEndInput">[5]Inputs!$A$3:$D$1680</definedName>
    <definedName name="YEFactors">[1]Factors!$S$3:$AG$99</definedName>
  </definedNames>
  <calcPr calcId="125725" calcMode="manual" iterate="1"/>
</workbook>
</file>

<file path=xl/calcChain.xml><?xml version="1.0" encoding="utf-8"?>
<calcChain xmlns="http://schemas.openxmlformats.org/spreadsheetml/2006/main">
  <c r="H159" i="7"/>
  <c r="I159" s="1"/>
  <c r="F157"/>
  <c r="H156" l="1"/>
  <c r="I156" s="1"/>
  <c r="H155"/>
  <c r="I155" s="1"/>
  <c r="H154"/>
  <c r="I154" s="1"/>
  <c r="H153"/>
  <c r="I153" s="1"/>
  <c r="H152"/>
  <c r="I152" s="1"/>
  <c r="H151"/>
  <c r="I151" s="1"/>
  <c r="H150"/>
  <c r="I150" s="1"/>
  <c r="H149"/>
  <c r="I149" s="1"/>
  <c r="H148"/>
  <c r="I148" s="1"/>
  <c r="H147"/>
  <c r="I147" s="1"/>
  <c r="H146"/>
  <c r="I146" s="1"/>
  <c r="I143"/>
  <c r="B139"/>
  <c r="B138"/>
  <c r="H379" i="6"/>
  <c r="I379" s="1"/>
  <c r="H378"/>
  <c r="I378" s="1"/>
  <c r="H377"/>
  <c r="I377" s="1"/>
  <c r="I157" i="7" l="1"/>
  <c r="H375" i="6"/>
  <c r="I375" s="1"/>
  <c r="H374"/>
  <c r="I374" s="1"/>
  <c r="H373"/>
  <c r="I373" s="1"/>
  <c r="F32" i="2" l="1"/>
  <c r="F382" i="1" l="1"/>
  <c r="G379" s="1"/>
  <c r="F369"/>
  <c r="H353"/>
  <c r="F351" l="1"/>
  <c r="G380"/>
  <c r="F352" s="1"/>
  <c r="G378"/>
  <c r="F350" s="1"/>
  <c r="G381"/>
  <c r="F353" s="1"/>
  <c r="I353" s="1"/>
  <c r="G382" l="1"/>
  <c r="H352"/>
  <c r="H351"/>
  <c r="H350"/>
  <c r="I347"/>
  <c r="B343"/>
  <c r="B342"/>
  <c r="I351" l="1"/>
  <c r="H11" i="4"/>
  <c r="I11" s="1"/>
  <c r="H10"/>
  <c r="I10" s="1"/>
  <c r="F354" i="1" l="1"/>
  <c r="I352"/>
  <c r="I350"/>
  <c r="H300" i="2"/>
  <c r="I300" s="1"/>
  <c r="H299"/>
  <c r="I299" s="1"/>
  <c r="H298"/>
  <c r="I298" s="1"/>
  <c r="H297"/>
  <c r="I297" s="1"/>
  <c r="H296"/>
  <c r="I296" s="1"/>
  <c r="I354" i="1" l="1"/>
  <c r="H653" i="6"/>
  <c r="I653" s="1"/>
  <c r="H652"/>
  <c r="I652" s="1"/>
  <c r="H651"/>
  <c r="I651" s="1"/>
  <c r="N15" i="5" l="1"/>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F15" i="2" l="1"/>
  <c r="H14"/>
  <c r="I14" s="1"/>
  <c r="F12" i="4" l="1"/>
  <c r="I12" l="1"/>
  <c r="F235" i="1" l="1"/>
  <c r="F227"/>
  <c r="F220"/>
  <c r="H231"/>
  <c r="I231" s="1"/>
  <c r="H232"/>
  <c r="I232" s="1"/>
  <c r="H233"/>
  <c r="I233" s="1"/>
  <c r="H234"/>
  <c r="I234" s="1"/>
  <c r="H224"/>
  <c r="I224" s="1"/>
  <c r="H225"/>
  <c r="I225" s="1"/>
  <c r="H226"/>
  <c r="I226" s="1"/>
  <c r="H219"/>
  <c r="I219" s="1"/>
  <c r="H218"/>
  <c r="I218" s="1"/>
  <c r="H217"/>
  <c r="I217" s="1"/>
  <c r="H216"/>
  <c r="I216" s="1"/>
  <c r="I220" l="1"/>
  <c r="I227"/>
  <c r="I235"/>
  <c r="F647" i="6" l="1"/>
  <c r="H646"/>
  <c r="I646" s="1"/>
  <c r="H645"/>
  <c r="I645" s="1"/>
  <c r="F641"/>
  <c r="H640"/>
  <c r="I640" s="1"/>
  <c r="H639"/>
  <c r="I639" s="1"/>
  <c r="H635"/>
  <c r="I635" s="1"/>
  <c r="F631"/>
  <c r="H630"/>
  <c r="I630" s="1"/>
  <c r="H629"/>
  <c r="I629" s="1"/>
  <c r="F625"/>
  <c r="H624"/>
  <c r="I624" s="1"/>
  <c r="H623"/>
  <c r="I623" s="1"/>
  <c r="I625" l="1"/>
  <c r="I641"/>
  <c r="I647"/>
  <c r="I631"/>
  <c r="H462" l="1"/>
  <c r="I462" s="1"/>
  <c r="F459"/>
  <c r="H458"/>
  <c r="I458" s="1"/>
  <c r="H457"/>
  <c r="I457" s="1"/>
  <c r="H450"/>
  <c r="I450" s="1"/>
  <c r="F448"/>
  <c r="H447"/>
  <c r="I447" s="1"/>
  <c r="H446"/>
  <c r="I446" s="1"/>
  <c r="H453"/>
  <c r="I453" s="1"/>
  <c r="H454"/>
  <c r="I454" s="1"/>
  <c r="H443"/>
  <c r="I443" s="1"/>
  <c r="H442"/>
  <c r="I442" s="1"/>
  <c r="F444"/>
  <c r="F439"/>
  <c r="F435"/>
  <c r="H438"/>
  <c r="I438" s="1"/>
  <c r="H437"/>
  <c r="I437" s="1"/>
  <c r="H434"/>
  <c r="I434" s="1"/>
  <c r="H433"/>
  <c r="I433" s="1"/>
  <c r="H431"/>
  <c r="I431" s="1"/>
  <c r="H426"/>
  <c r="I426" s="1"/>
  <c r="H427"/>
  <c r="I427" s="1"/>
  <c r="F428"/>
  <c r="H422"/>
  <c r="I422" s="1"/>
  <c r="H423"/>
  <c r="I423" s="1"/>
  <c r="F424"/>
  <c r="F420"/>
  <c r="H419"/>
  <c r="I419" s="1"/>
  <c r="H418"/>
  <c r="I418" s="1"/>
  <c r="I444" l="1"/>
  <c r="I448"/>
  <c r="I428"/>
  <c r="I435"/>
  <c r="I439"/>
  <c r="I424"/>
  <c r="I459"/>
  <c r="I420"/>
  <c r="F291" i="1" l="1"/>
  <c r="F292" s="1"/>
  <c r="H285"/>
  <c r="I285" s="1"/>
  <c r="F292" i="2" l="1"/>
  <c r="H291"/>
  <c r="I291" s="1"/>
  <c r="H290"/>
  <c r="I290" s="1"/>
  <c r="H289"/>
  <c r="I289" s="1"/>
  <c r="H284"/>
  <c r="I284" s="1"/>
  <c r="H286"/>
  <c r="I286" s="1"/>
  <c r="H282"/>
  <c r="I282" s="1"/>
  <c r="H239"/>
  <c r="H238"/>
  <c r="H237"/>
  <c r="H236"/>
  <c r="H235"/>
  <c r="H234"/>
  <c r="H229"/>
  <c r="H228"/>
  <c r="H227"/>
  <c r="H226"/>
  <c r="H225"/>
  <c r="H224"/>
  <c r="H219"/>
  <c r="H218"/>
  <c r="H217"/>
  <c r="H216"/>
  <c r="H215"/>
  <c r="H214"/>
  <c r="H154"/>
  <c r="H151"/>
  <c r="H150"/>
  <c r="H148"/>
  <c r="H146"/>
  <c r="H84"/>
  <c r="H83"/>
  <c r="H82"/>
  <c r="H81"/>
  <c r="H80"/>
  <c r="H79"/>
  <c r="H78"/>
  <c r="H31"/>
  <c r="H30"/>
  <c r="H29"/>
  <c r="H28"/>
  <c r="H27"/>
  <c r="H26"/>
  <c r="H25"/>
  <c r="H24"/>
  <c r="H23"/>
  <c r="H22"/>
  <c r="H18"/>
  <c r="H17"/>
  <c r="H13"/>
  <c r="H12"/>
  <c r="H11"/>
  <c r="H10"/>
  <c r="I292" l="1"/>
  <c r="F152"/>
  <c r="F156" s="1"/>
  <c r="I154"/>
  <c r="I151"/>
  <c r="H159" i="1"/>
  <c r="I159" s="1"/>
  <c r="H158"/>
  <c r="I158" s="1"/>
  <c r="H160"/>
  <c r="I160" s="1"/>
  <c r="B70" l="1"/>
  <c r="B71"/>
  <c r="I75"/>
  <c r="H78"/>
  <c r="I78" s="1"/>
  <c r="H79"/>
  <c r="I79" s="1"/>
  <c r="H80"/>
  <c r="I80" s="1"/>
  <c r="H81"/>
  <c r="I81" s="1"/>
  <c r="H82"/>
  <c r="I82" s="1"/>
  <c r="H83"/>
  <c r="I83" s="1"/>
  <c r="H84"/>
  <c r="I84" s="1"/>
  <c r="F85"/>
  <c r="I85" l="1"/>
  <c r="F15" l="1"/>
  <c r="H14"/>
  <c r="I14" s="1"/>
  <c r="H13"/>
  <c r="I13" s="1"/>
  <c r="H371" i="6" l="1"/>
  <c r="I371" s="1"/>
  <c r="H370"/>
  <c r="I370" s="1"/>
  <c r="H369"/>
  <c r="I369" s="1"/>
  <c r="H365"/>
  <c r="I365" s="1"/>
  <c r="H364"/>
  <c r="I364" s="1"/>
  <c r="H363"/>
  <c r="I363" s="1"/>
  <c r="H359"/>
  <c r="I359" s="1"/>
  <c r="F355"/>
  <c r="F289"/>
  <c r="H288"/>
  <c r="I288" s="1"/>
  <c r="F85" i="2" l="1"/>
  <c r="I84"/>
  <c r="I83"/>
  <c r="I82"/>
  <c r="I81"/>
  <c r="I80"/>
  <c r="I79"/>
  <c r="F369"/>
  <c r="F360"/>
  <c r="F372" l="1"/>
  <c r="F363"/>
  <c r="I237"/>
  <c r="I238"/>
  <c r="I239"/>
  <c r="I235"/>
  <c r="I236"/>
  <c r="H555" i="6" l="1"/>
  <c r="I555" s="1"/>
  <c r="I552"/>
  <c r="B548"/>
  <c r="B547"/>
  <c r="F421" i="2" l="1"/>
  <c r="H420"/>
  <c r="I420" s="1"/>
  <c r="H419"/>
  <c r="I419" s="1"/>
  <c r="H157" i="1" l="1"/>
  <c r="I157" s="1"/>
  <c r="H354" i="6" l="1"/>
  <c r="I354" s="1"/>
  <c r="H353"/>
  <c r="I353" s="1"/>
  <c r="H352"/>
  <c r="I352" s="1"/>
  <c r="H351"/>
  <c r="I351" s="1"/>
  <c r="H350"/>
  <c r="I350" s="1"/>
  <c r="I355" l="1"/>
  <c r="H146"/>
  <c r="I146" s="1"/>
  <c r="H153" i="1" l="1"/>
  <c r="I153" s="1"/>
  <c r="H490" i="6" l="1"/>
  <c r="I490" s="1"/>
  <c r="H486"/>
  <c r="I486" s="1"/>
  <c r="I483"/>
  <c r="B479"/>
  <c r="B478"/>
  <c r="H353" i="2" l="1"/>
  <c r="I353" s="1"/>
  <c r="H352"/>
  <c r="I352" s="1"/>
  <c r="I415" i="6" l="1"/>
  <c r="I620"/>
  <c r="I347"/>
  <c r="I279"/>
  <c r="I211"/>
  <c r="I143"/>
  <c r="I75"/>
  <c r="I7"/>
  <c r="I75" i="7"/>
  <c r="I7"/>
  <c r="I7" i="4"/>
  <c r="I347" i="2"/>
  <c r="I415"/>
  <c r="I279"/>
  <c r="I211"/>
  <c r="I143"/>
  <c r="I75"/>
  <c r="I7"/>
  <c r="I211" i="1"/>
  <c r="I143"/>
  <c r="I279"/>
  <c r="I7"/>
  <c r="H350" i="2"/>
  <c r="I350" s="1"/>
  <c r="B343"/>
  <c r="B342"/>
  <c r="H287" i="6" l="1"/>
  <c r="H286"/>
  <c r="H285"/>
  <c r="H284"/>
  <c r="H283"/>
  <c r="H282"/>
  <c r="H214"/>
  <c r="H78"/>
  <c r="H10"/>
  <c r="H78" i="7"/>
  <c r="H10"/>
  <c r="H418" i="2"/>
  <c r="H152" i="1"/>
  <c r="H147"/>
  <c r="H146"/>
  <c r="H282"/>
  <c r="H12"/>
  <c r="H11"/>
  <c r="H10"/>
  <c r="I33" i="7" l="1"/>
  <c r="F33"/>
  <c r="F35" s="1"/>
  <c r="I31" i="2" l="1"/>
  <c r="I34" i="7" l="1"/>
  <c r="I35" s="1"/>
  <c r="B616" i="6" l="1"/>
  <c r="B615"/>
  <c r="F230" i="2" l="1"/>
  <c r="F19" l="1"/>
  <c r="F220" l="1"/>
  <c r="I21" i="6" l="1"/>
  <c r="F21"/>
  <c r="I28" i="2" l="1"/>
  <c r="I30"/>
  <c r="I29"/>
  <c r="I24"/>
  <c r="I148"/>
  <c r="I150"/>
  <c r="I152" s="1"/>
  <c r="I234"/>
  <c r="I25"/>
  <c r="I26"/>
  <c r="I18"/>
  <c r="I13"/>
  <c r="I22"/>
  <c r="I23"/>
  <c r="M100" i="5" l="1"/>
  <c r="L100"/>
  <c r="K100"/>
  <c r="J100"/>
  <c r="I100"/>
  <c r="H100"/>
  <c r="G100"/>
  <c r="F100"/>
  <c r="E100"/>
  <c r="D100"/>
  <c r="C100"/>
  <c r="N14"/>
  <c r="N13"/>
  <c r="N12"/>
  <c r="N11"/>
  <c r="I285" i="6" l="1"/>
  <c r="I227" i="2"/>
  <c r="I12"/>
  <c r="I17"/>
  <c r="I217"/>
  <c r="N100" i="5"/>
  <c r="N10"/>
  <c r="N9"/>
  <c r="N8"/>
  <c r="N7"/>
  <c r="N6"/>
  <c r="N5"/>
  <c r="N4"/>
  <c r="N3"/>
  <c r="I283" i="6" l="1"/>
  <c r="I225" i="2"/>
  <c r="I215"/>
  <c r="I224"/>
  <c r="I214"/>
  <c r="I284" i="6"/>
  <c r="I226" i="2"/>
  <c r="I11"/>
  <c r="I19"/>
  <c r="I27"/>
  <c r="I32" s="1"/>
  <c r="I216"/>
  <c r="I286" i="6"/>
  <c r="I228" i="2"/>
  <c r="I218"/>
  <c r="I287" i="6"/>
  <c r="I229" i="2"/>
  <c r="I219"/>
  <c r="I230" l="1"/>
  <c r="I220"/>
  <c r="B411" i="6" l="1"/>
  <c r="B410"/>
  <c r="B343" l="1"/>
  <c r="B342"/>
  <c r="B275" l="1"/>
  <c r="B274"/>
  <c r="I282" l="1"/>
  <c r="I289" s="1"/>
  <c r="B207" l="1"/>
  <c r="B206"/>
  <c r="I214" l="1"/>
  <c r="B139"/>
  <c r="B138"/>
  <c r="B71" l="1"/>
  <c r="B70"/>
  <c r="B3"/>
  <c r="B2"/>
  <c r="F10" l="1"/>
  <c r="I10" s="1"/>
  <c r="I78"/>
  <c r="I78" i="7" l="1"/>
  <c r="B71"/>
  <c r="B70"/>
  <c r="F23" l="1"/>
  <c r="I23"/>
  <c r="B3"/>
  <c r="B2"/>
  <c r="F10" l="1"/>
  <c r="I10" s="1"/>
  <c r="B3" i="4" l="1"/>
  <c r="B2"/>
  <c r="B411" i="2" l="1"/>
  <c r="B410"/>
  <c r="B275"/>
  <c r="B274"/>
  <c r="I418" l="1"/>
  <c r="I421" s="1"/>
  <c r="B207" l="1"/>
  <c r="B206"/>
  <c r="B139" l="1"/>
  <c r="B138"/>
  <c r="B71"/>
  <c r="B70"/>
  <c r="B3"/>
  <c r="B2"/>
  <c r="I78" l="1"/>
  <c r="I85" s="1"/>
  <c r="I10"/>
  <c r="I15" s="1"/>
  <c r="I146"/>
  <c r="I156" s="1"/>
  <c r="B207" i="1"/>
  <c r="B206"/>
  <c r="F148"/>
  <c r="B139"/>
  <c r="B138"/>
  <c r="I146" l="1"/>
  <c r="I147"/>
  <c r="I152"/>
  <c r="B275"/>
  <c r="B274"/>
  <c r="I148" l="1"/>
  <c r="I282"/>
  <c r="B3" l="1"/>
  <c r="B2"/>
  <c r="I10" l="1"/>
  <c r="I11"/>
  <c r="I12"/>
  <c r="I15" l="1"/>
</calcChain>
</file>

<file path=xl/sharedStrings.xml><?xml version="1.0" encoding="utf-8"?>
<sst xmlns="http://schemas.openxmlformats.org/spreadsheetml/2006/main" count="1355" uniqueCount="444">
  <si>
    <t>PAGE</t>
  </si>
  <si>
    <t>TOTAL</t>
  </si>
  <si>
    <t>ACCOUNT</t>
  </si>
  <si>
    <t>Type</t>
  </si>
  <si>
    <t>COMPANY</t>
  </si>
  <si>
    <t>FACTOR</t>
  </si>
  <si>
    <t>FACTOR %</t>
  </si>
  <si>
    <t>ALLOCATED</t>
  </si>
  <si>
    <t>REF#</t>
  </si>
  <si>
    <t>SE</t>
  </si>
  <si>
    <t>Adjustment to Rate Base:</t>
  </si>
  <si>
    <t>DIT Expense</t>
  </si>
  <si>
    <t>Description of Adjustment:</t>
  </si>
  <si>
    <t xml:space="preserve"> </t>
  </si>
  <si>
    <t>DESCRIPTION</t>
  </si>
  <si>
    <t xml:space="preserve">   California</t>
  </si>
  <si>
    <t xml:space="preserve">      Oregon</t>
  </si>
  <si>
    <t>Washington</t>
  </si>
  <si>
    <t xml:space="preserve">     Montana</t>
  </si>
  <si>
    <t>Wyo-PPL</t>
  </si>
  <si>
    <t xml:space="preserve">     Utah</t>
  </si>
  <si>
    <t>Idaho</t>
  </si>
  <si>
    <t xml:space="preserve"> Wyo-UPL</t>
  </si>
  <si>
    <t>FERC-UPL</t>
  </si>
  <si>
    <t>OTHER</t>
  </si>
  <si>
    <t>NON-UTILITY</t>
  </si>
  <si>
    <t>Situs</t>
  </si>
  <si>
    <t>System Generation</t>
  </si>
  <si>
    <t>SG</t>
  </si>
  <si>
    <t>System Generation (Pac. Power Costs on SG)</t>
  </si>
  <si>
    <t>SG-P</t>
  </si>
  <si>
    <t>System Generation (R.M.P. Costs on SG)</t>
  </si>
  <si>
    <t>SG-U</t>
  </si>
  <si>
    <t>Divisional Generation - Pac. Power</t>
  </si>
  <si>
    <t>DGP</t>
  </si>
  <si>
    <t>Divisional Generation - R.M.P.</t>
  </si>
  <si>
    <t>DGU</t>
  </si>
  <si>
    <t>System Capacity</t>
  </si>
  <si>
    <t>SC</t>
  </si>
  <si>
    <t>System Energy</t>
  </si>
  <si>
    <t>System Energy (Pac. Power Costs on SE)</t>
  </si>
  <si>
    <t>SE-P</t>
  </si>
  <si>
    <t>System Energy (R.M.P. Costs on SE)</t>
  </si>
  <si>
    <t>SE-U</t>
  </si>
  <si>
    <t>Divisional Energy - Pac. Power</t>
  </si>
  <si>
    <t>DEP</t>
  </si>
  <si>
    <t>Divisional Energy - R.M.P.</t>
  </si>
  <si>
    <t>DEU</t>
  </si>
  <si>
    <t>System Overhead</t>
  </si>
  <si>
    <t>SO</t>
  </si>
  <si>
    <t>System Overhead (Pac. Power Costs on SO)</t>
  </si>
  <si>
    <t>SO-P</t>
  </si>
  <si>
    <t>System Overhead (R.M.P. Costs on SO)</t>
  </si>
  <si>
    <t>SO-U</t>
  </si>
  <si>
    <t>Divisional Overhead - Pac. Power</t>
  </si>
  <si>
    <t>DOP</t>
  </si>
  <si>
    <t>DOU</t>
  </si>
  <si>
    <t>Gross Plant-System</t>
  </si>
  <si>
    <t>GPS</t>
  </si>
  <si>
    <t>System Gross Plant - Pac. Power</t>
  </si>
  <si>
    <t>SGPP</t>
  </si>
  <si>
    <t>System Gross Plant - R.M.P.</t>
  </si>
  <si>
    <t>SGPU</t>
  </si>
  <si>
    <t>System Net Plant</t>
  </si>
  <si>
    <t>SNP</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</si>
  <si>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</si>
  <si>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</si>
  <si>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</si>
  <si>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</si>
  <si>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</si>
  <si>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</si>
  <si>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</si>
  <si>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</si>
  <si>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</si>
  <si>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SSGCH</t>
  </si>
  <si>
    <t>Seasonal System Capacity Purchases</t>
  </si>
  <si>
    <t>SSCP</t>
  </si>
  <si>
    <t>Seasonal System Energy Purchases</t>
  </si>
  <si>
    <t>SSEP</t>
  </si>
  <si>
    <t>Seasonal System Generation Contracts</t>
  </si>
  <si>
    <t>SSGC</t>
  </si>
  <si>
    <t>Seasonal System Generation Combustion Turbine</t>
  </si>
  <si>
    <t>SSGCT</t>
  </si>
  <si>
    <t xml:space="preserve">Mid-Columbia </t>
  </si>
  <si>
    <t>MC</t>
  </si>
  <si>
    <t>Division Net Plant Distribution</t>
  </si>
  <si>
    <t>SNPD</t>
  </si>
  <si>
    <t>Divisional Generation - Huntington</t>
  </si>
  <si>
    <t>DGUH</t>
  </si>
  <si>
    <t>Divisional Energy - Huntington</t>
  </si>
  <si>
    <t>DEUH</t>
  </si>
  <si>
    <t>Division Net Plant General-Mine - Pac. Power</t>
  </si>
  <si>
    <t>DNPGMP</t>
  </si>
  <si>
    <t>Division Net Plant General-Mine - R.M.P.</t>
  </si>
  <si>
    <t>DNPGMU</t>
  </si>
  <si>
    <t>Division Net Plant Intangible - Pac. Power</t>
  </si>
  <si>
    <t>DNPIP</t>
  </si>
  <si>
    <t>Division Net Plant Intangible - R.M.P.</t>
  </si>
  <si>
    <t>DNPIU</t>
  </si>
  <si>
    <t>Division Net Plant Steam - Pac. Power</t>
  </si>
  <si>
    <t>DNPPSP</t>
  </si>
  <si>
    <t>Division Net Plant Steam - R.M.P.</t>
  </si>
  <si>
    <t>DNPPSU</t>
  </si>
  <si>
    <t>Division Net Plant Hydro - Pac. Power</t>
  </si>
  <si>
    <t>DNPPHP</t>
  </si>
  <si>
    <t>Division Net Plant Hydro - R.M.P.</t>
  </si>
  <si>
    <t>DNPPHU</t>
  </si>
  <si>
    <t>System Net Hydro Plant-Pac. Power</t>
  </si>
  <si>
    <t>SNPPH-P</t>
  </si>
  <si>
    <t>System Net Hydro Plant-R.M.P.</t>
  </si>
  <si>
    <t>SNPPH-U</t>
  </si>
  <si>
    <t>Customer - System</t>
  </si>
  <si>
    <t>CN</t>
  </si>
  <si>
    <t>Customer - Pac. Power</t>
  </si>
  <si>
    <t>CNP</t>
  </si>
  <si>
    <t>Customer - R.M.P.</t>
  </si>
  <si>
    <t>CNU</t>
  </si>
  <si>
    <t>Washington Business Tax</t>
  </si>
  <si>
    <t>WBTAX</t>
  </si>
  <si>
    <t>Operating Revenue - Idaho</t>
  </si>
  <si>
    <t>OPRV-ID</t>
  </si>
  <si>
    <t>Operating Revenue - Wyoming</t>
  </si>
  <si>
    <t>OPRVWY</t>
  </si>
  <si>
    <t>Excise Tax - superfund</t>
  </si>
  <si>
    <t>EXCTAX</t>
  </si>
  <si>
    <t>Interest</t>
  </si>
  <si>
    <t>INT</t>
  </si>
  <si>
    <t>CIAC</t>
  </si>
  <si>
    <t>Idaho State Income Tax</t>
  </si>
  <si>
    <t>IDSIT</t>
  </si>
  <si>
    <t>Blank</t>
  </si>
  <si>
    <t>DONOTUSE</t>
  </si>
  <si>
    <t>Bad Debt Expense</t>
  </si>
  <si>
    <t>BADDEBT</t>
  </si>
  <si>
    <t>WYP</t>
  </si>
  <si>
    <t>Accumulated Investment Tax Credit 1984</t>
  </si>
  <si>
    <t>ITC84</t>
  </si>
  <si>
    <t>Accumulated Investment Tax Credit 1985</t>
  </si>
  <si>
    <t>ITC85</t>
  </si>
  <si>
    <t>Accumulated Investment Tax Credit 1986</t>
  </si>
  <si>
    <t>ITC86</t>
  </si>
  <si>
    <t>Accumulated Investment Tax Credit 1988</t>
  </si>
  <si>
    <t>ITC88</t>
  </si>
  <si>
    <t>Accumulated Investment Tax Credit 1989</t>
  </si>
  <si>
    <t>ITC89</t>
  </si>
  <si>
    <t>Accumulated Investment Tax Credit 1990</t>
  </si>
  <si>
    <t>ITC90</t>
  </si>
  <si>
    <t>Other Electric</t>
  </si>
  <si>
    <t>Non-Utility</t>
  </si>
  <si>
    <t>NUTIL</t>
  </si>
  <si>
    <t>System Net Steam Plant</t>
  </si>
  <si>
    <t>SNPPS</t>
  </si>
  <si>
    <t>System Net Transmission Plant</t>
  </si>
  <si>
    <t>SNPT</t>
  </si>
  <si>
    <t>System Net Production Plant</t>
  </si>
  <si>
    <t>SNPP</t>
  </si>
  <si>
    <t>System Net Hydro Plant</t>
  </si>
  <si>
    <t>SNPPH</t>
  </si>
  <si>
    <t>System Net Nuclear Plant</t>
  </si>
  <si>
    <t>SNPPN</t>
  </si>
  <si>
    <t>System Net Other Production Plant</t>
  </si>
  <si>
    <t>SNPPO</t>
  </si>
  <si>
    <t>System Net General Plant</t>
  </si>
  <si>
    <t>SNPG</t>
  </si>
  <si>
    <t>System Net Intangible Plant</t>
  </si>
  <si>
    <t>SNPI</t>
  </si>
  <si>
    <t>Trojan Plant Allocator</t>
  </si>
  <si>
    <t>TROJP</t>
  </si>
  <si>
    <t>Trojan Decommissioning Allocator</t>
  </si>
  <si>
    <t>TROJD</t>
  </si>
  <si>
    <t>Income Before Taxes</t>
  </si>
  <si>
    <t>IBT</t>
  </si>
  <si>
    <t>DITEXP</t>
  </si>
  <si>
    <t>DIT Balance</t>
  </si>
  <si>
    <t>DITBAL</t>
  </si>
  <si>
    <t>Tax Depreciation</t>
  </si>
  <si>
    <t>TAXDEPR</t>
  </si>
  <si>
    <t>SCHMAT Depreciation Expense</t>
  </si>
  <si>
    <t>SCHMDEXP</t>
  </si>
  <si>
    <t>SCHMDT Amortization Expense</t>
  </si>
  <si>
    <t>SCHMAEXP</t>
  </si>
  <si>
    <t>System Generation Cholla Transaction</t>
  </si>
  <si>
    <t>SGCT</t>
  </si>
  <si>
    <t>Pacific Power</t>
  </si>
  <si>
    <t>Rocky Mountain Power</t>
  </si>
  <si>
    <t>WY-ALL</t>
  </si>
  <si>
    <t>Adjustment to Revenue:</t>
  </si>
  <si>
    <t>UT</t>
  </si>
  <si>
    <t>CA</t>
  </si>
  <si>
    <t>OR</t>
  </si>
  <si>
    <t>WA</t>
  </si>
  <si>
    <t>ID</t>
  </si>
  <si>
    <t>Adjustment to Expense:</t>
  </si>
  <si>
    <t>Miscellaneous General Expense</t>
  </si>
  <si>
    <t xml:space="preserve">Adjustment to Rate Base: </t>
  </si>
  <si>
    <t>Company Name:</t>
  </si>
  <si>
    <t>File Name:</t>
  </si>
  <si>
    <t>WYU</t>
  </si>
  <si>
    <t>Generation Overhaul Expense</t>
  </si>
  <si>
    <t>FERC</t>
  </si>
  <si>
    <t>Wheeling Revenue</t>
  </si>
  <si>
    <t>SO2 Emission Allowances</t>
  </si>
  <si>
    <t>Insurance Expense</t>
  </si>
  <si>
    <t>Environmental Settlement (PERCO)</t>
  </si>
  <si>
    <t>Customer Advances for Construction</t>
  </si>
  <si>
    <t>Powerdale Hydro Removal</t>
  </si>
  <si>
    <t>Adjustment to Income:</t>
  </si>
  <si>
    <t>4.3.1</t>
  </si>
  <si>
    <t>Remove Non-Recurring Entries</t>
  </si>
  <si>
    <t xml:space="preserve">Net Power Cost Study </t>
  </si>
  <si>
    <t>Interest True-Up</t>
  </si>
  <si>
    <t>Trapper Mine Rate Base</t>
  </si>
  <si>
    <t>Bridger Mine Rate Base</t>
  </si>
  <si>
    <t>Other Electric Revenues</t>
  </si>
  <si>
    <t>Gain From Sale of Allowances</t>
  </si>
  <si>
    <t>Allowed Gain From Sale of Allowances</t>
  </si>
  <si>
    <t>Accumulated Deferred Income Taxes</t>
  </si>
  <si>
    <t>Regulatory Deferred Sales</t>
  </si>
  <si>
    <t>SCHMAT</t>
  </si>
  <si>
    <t>Schedule M Deduction</t>
  </si>
  <si>
    <t>SCHMDT</t>
  </si>
  <si>
    <t>Below</t>
  </si>
  <si>
    <t>Above</t>
  </si>
  <si>
    <t>182M</t>
  </si>
  <si>
    <t>Generation Overhaul Expense - Steam</t>
  </si>
  <si>
    <t>Generation Overhaul Expense - Other</t>
  </si>
  <si>
    <t>555NPC</t>
  </si>
  <si>
    <t>108HP</t>
  </si>
  <si>
    <t>Customer Advance</t>
  </si>
  <si>
    <t>404IP</t>
  </si>
  <si>
    <t>8.8.1</t>
  </si>
  <si>
    <t>108TP</t>
  </si>
  <si>
    <t>Adjustment to Revenues:</t>
  </si>
  <si>
    <t>Wheeling Imbalance Expense</t>
  </si>
  <si>
    <t>Adjustment Detail:</t>
  </si>
  <si>
    <t xml:space="preserve">Total Adjustments </t>
  </si>
  <si>
    <t>Residential</t>
  </si>
  <si>
    <t>Commercial</t>
  </si>
  <si>
    <t>Industrial</t>
  </si>
  <si>
    <t>Public St &amp; Hwy</t>
  </si>
  <si>
    <t>3.1.1</t>
  </si>
  <si>
    <t>4.6.1</t>
  </si>
  <si>
    <t>Other Purchased Power</t>
  </si>
  <si>
    <t>4.1.1</t>
  </si>
  <si>
    <t>Remove Power Cost Deferrals</t>
  </si>
  <si>
    <t>5.1.1</t>
  </si>
  <si>
    <t>403HP</t>
  </si>
  <si>
    <t>403TP</t>
  </si>
  <si>
    <t>108SP</t>
  </si>
  <si>
    <t>111IP</t>
  </si>
  <si>
    <t>Other Tangible Property</t>
  </si>
  <si>
    <t>8.3.1</t>
  </si>
  <si>
    <t>8.2.1</t>
  </si>
  <si>
    <t>WY</t>
  </si>
  <si>
    <t>4.4.1</t>
  </si>
  <si>
    <t>7.2.1</t>
  </si>
  <si>
    <t>Cash Working Capital</t>
  </si>
  <si>
    <t>CWC</t>
  </si>
  <si>
    <t>Total Company</t>
  </si>
  <si>
    <t>8.1.1</t>
  </si>
  <si>
    <t>Adjustment:</t>
  </si>
  <si>
    <t>Rate Base</t>
  </si>
  <si>
    <t>Other &amp; Non-Utility</t>
  </si>
  <si>
    <t>Adjusted Rate Base</t>
  </si>
  <si>
    <t>Weighted Cost of Debt</t>
  </si>
  <si>
    <t>Test</t>
  </si>
  <si>
    <t>PacifiCorp</t>
  </si>
  <si>
    <t>MT</t>
  </si>
  <si>
    <t>REC Revenue</t>
  </si>
  <si>
    <t>3.3.1</t>
  </si>
  <si>
    <t>Adjustment to Taxes:</t>
  </si>
  <si>
    <t>Adjustment to Tax:</t>
  </si>
  <si>
    <t>Remove DSM Revenue</t>
  </si>
  <si>
    <t>Remove DSM Expense</t>
  </si>
  <si>
    <t>SG-W</t>
  </si>
  <si>
    <t>Divisional Overhead - R.M.P. Power</t>
  </si>
  <si>
    <t>Adjustment to Depreciation Expense:</t>
  </si>
  <si>
    <t>Adjustment to Depreciation Reserve:</t>
  </si>
  <si>
    <t>Facilities Removal Costs</t>
  </si>
  <si>
    <t>Oregon Customer Surcharge</t>
  </si>
  <si>
    <t>California Customer Surcharge</t>
  </si>
  <si>
    <t>Average Accumulated Deferred Tax</t>
  </si>
  <si>
    <t>AVERAGE FACTORS</t>
  </si>
  <si>
    <t>Medicare Tax Deferral</t>
  </si>
  <si>
    <t>Medicare Tax Deferral Amortization</t>
  </si>
  <si>
    <t>3.4.1</t>
  </si>
  <si>
    <t xml:space="preserve">DSM Revenue and Expense </t>
  </si>
  <si>
    <t>Adjustment to Revenue and Expense:</t>
  </si>
  <si>
    <t>Gains on Property Sales</t>
  </si>
  <si>
    <t>Loss on Property Sales</t>
  </si>
  <si>
    <t>Outside Services</t>
  </si>
  <si>
    <t>Customer Assistance</t>
  </si>
  <si>
    <t>2)  Jim Bridger Turbine Upgrade</t>
  </si>
  <si>
    <t>Total Non-Recurring Entries</t>
  </si>
  <si>
    <t>Deferred Tax Expense</t>
  </si>
  <si>
    <t>Generation Overhaul Expense - Cholla</t>
  </si>
  <si>
    <t>Remove O&amp;M Expense</t>
  </si>
  <si>
    <t>Regulatory Asset Amortization</t>
  </si>
  <si>
    <t>Misc. Asset Sales and Removals</t>
  </si>
  <si>
    <t>Idaho Irrigation Load Control Program</t>
  </si>
  <si>
    <t>Schedule M Addition</t>
  </si>
  <si>
    <t>Customer Service Deposits</t>
  </si>
  <si>
    <t>3.3.2</t>
  </si>
  <si>
    <t>Regulatory Commission Expense</t>
  </si>
  <si>
    <t>Normalized Wheeling Revenues</t>
  </si>
  <si>
    <t>Situs Contracts</t>
  </si>
  <si>
    <t>Irrigation</t>
  </si>
  <si>
    <t>Other Sales Pub Auth</t>
  </si>
  <si>
    <t>UTAH</t>
  </si>
  <si>
    <t>Jurisdiction</t>
  </si>
  <si>
    <t>Administration and General</t>
  </si>
  <si>
    <t>Customer Incentives</t>
  </si>
  <si>
    <t xml:space="preserve">External Administration </t>
  </si>
  <si>
    <t>Total External Program Costs</t>
  </si>
  <si>
    <t>Incremental Liability Accruals</t>
  </si>
  <si>
    <t xml:space="preserve">Total External Costs </t>
  </si>
  <si>
    <t xml:space="preserve">Internal Administration Allowance </t>
  </si>
  <si>
    <t>8.7.1</t>
  </si>
  <si>
    <t xml:space="preserve">Existing Klamath: Remove Accelerated </t>
  </si>
  <si>
    <t>8.4.3</t>
  </si>
  <si>
    <t>OR/CA/WA RPS Eligible:</t>
  </si>
  <si>
    <t>Adjustment for CA RPS Banking</t>
  </si>
  <si>
    <t>Adjustment for OR RPS Banking</t>
  </si>
  <si>
    <t>Adjustment for WA RPS Banking</t>
  </si>
  <si>
    <t>OR/CA RPS Eligible</t>
  </si>
  <si>
    <t>CA RPS Eligible</t>
  </si>
  <si>
    <t>Adjustment for OR RPS - Ineligible Wind</t>
  </si>
  <si>
    <t>Reallocate Increm. Rev. - Non-RPS States</t>
  </si>
  <si>
    <t>Klamath Hydroelectric Settlement Agreement</t>
  </si>
  <si>
    <t>Utah Customer Service Deposit Interest</t>
  </si>
  <si>
    <t xml:space="preserve">Utah Customer Service Deposits </t>
  </si>
  <si>
    <t xml:space="preserve">Remove Entries for CA CEMA Reg. Asset </t>
  </si>
  <si>
    <t>Remove Deseret Power Electric Plant</t>
  </si>
  <si>
    <t>Remove Deseret Power Depr. Reserve</t>
  </si>
  <si>
    <t>Remove Klamath Relicense &amp; Process Costs</t>
  </si>
  <si>
    <t>2010 PROTOCOL</t>
  </si>
  <si>
    <t>Utah Results of Operations - December 2011</t>
  </si>
  <si>
    <t>Revenue Normalization</t>
  </si>
  <si>
    <t>Actual Wheeling Revenues 12 ME December 2011</t>
  </si>
  <si>
    <t>3.5.2</t>
  </si>
  <si>
    <t>4.2.1</t>
  </si>
  <si>
    <t>8.6.1</t>
  </si>
  <si>
    <t>Allowed Program costs - 12 ME December 2011:</t>
  </si>
  <si>
    <t>Total Internal Program Costs</t>
  </si>
  <si>
    <t>Total Allowed Program Costs</t>
  </si>
  <si>
    <t>Unadjusted Results - 12 ME December 2011:</t>
  </si>
  <si>
    <t>Expense in Unadjusted  Results</t>
  </si>
  <si>
    <t>Adjust to Allowed External Program Costs</t>
  </si>
  <si>
    <t>Advertising</t>
  </si>
  <si>
    <t>Misc. General Expense</t>
  </si>
  <si>
    <t>Decommissioning Reg Asset:</t>
  </si>
  <si>
    <t>Regulatory Offset</t>
  </si>
  <si>
    <t>Decommissioning Estimate Adjustment</t>
  </si>
  <si>
    <t>Return Decommission Amortization</t>
  </si>
  <si>
    <t>Remaining Unamortized Balance - Return</t>
  </si>
  <si>
    <t>Remove Return Liability as Booked</t>
  </si>
  <si>
    <t>Deferred Income Tax Expense</t>
  </si>
  <si>
    <t>8.6.2</t>
  </si>
  <si>
    <t>Tab B-15</t>
  </si>
  <si>
    <t>B</t>
  </si>
  <si>
    <t>A</t>
  </si>
  <si>
    <t>1) Boilermaker Pension Reserve</t>
  </si>
  <si>
    <t>3) Correction of DSM Charges</t>
  </si>
  <si>
    <t>4) Reversal of Accruals for Review Program</t>
  </si>
  <si>
    <t>Remove Oregon Liability Reserve Accrual</t>
  </si>
  <si>
    <t>4.5.1</t>
  </si>
  <si>
    <t>4.5.2</t>
  </si>
  <si>
    <t>4.5.3</t>
  </si>
  <si>
    <t>Correct Allocation of Damage Accruals</t>
  </si>
  <si>
    <t>System Allocation</t>
  </si>
  <si>
    <t>California Allocation</t>
  </si>
  <si>
    <t>Oregon Allocation</t>
  </si>
  <si>
    <t>4.5.4</t>
  </si>
  <si>
    <t>Adjust Injuries &amp; Damages to 3-year Average</t>
  </si>
  <si>
    <t>Remove OR Indep. Evaluator Fee Amort.</t>
  </si>
  <si>
    <t>8.9.1</t>
  </si>
  <si>
    <t>3.5.1</t>
  </si>
  <si>
    <t>Unspent Proceeds Dec 2011 13-Month Ave.</t>
  </si>
  <si>
    <t>Remove Condit EPIS - Hydro</t>
  </si>
  <si>
    <t>Remove Condit EPIS - EPIS</t>
  </si>
  <si>
    <t>Remove Snake Creek Plant - Hydro</t>
  </si>
  <si>
    <t>Remove Snake Creek Plant - Distribution</t>
  </si>
  <si>
    <t>Remove Condit Dep. Res. - Hydro</t>
  </si>
  <si>
    <t>Remove Condit Dep. Res. - Trans</t>
  </si>
  <si>
    <t>Remove Snake Creek Dep. Res. - Hydro</t>
  </si>
  <si>
    <t>Remove Snake Creek Dep. Res. - Distro</t>
  </si>
  <si>
    <t>Remove Snake Creek Dep. Exp - Hydro</t>
  </si>
  <si>
    <t>Remove Snake Creek Dep. Exp - Distro</t>
  </si>
  <si>
    <t>Remove Condit Dep. Exp. - Hydro</t>
  </si>
  <si>
    <t>Remove Condit Dep. Exp. - Trans</t>
  </si>
  <si>
    <t>Remove Deseret Power Dep. Exp.</t>
  </si>
  <si>
    <t>403SP</t>
  </si>
  <si>
    <t>Remove Snake Creek O&amp;M Expense</t>
  </si>
  <si>
    <t>Remove Condit O&amp;M Expense</t>
  </si>
  <si>
    <t>Transmission Plant In Service - Goose Creek</t>
  </si>
  <si>
    <t>Accum. Prov. for Depr - Goose Creek</t>
  </si>
  <si>
    <t>Depreciation Expense - Goose Creek</t>
  </si>
  <si>
    <t>8.10.1</t>
  </si>
  <si>
    <t>Re-allocate Dec 2011 REC Revenues According to RPS Eligibility:</t>
  </si>
  <si>
    <t>4.7.1</t>
  </si>
  <si>
    <t>Non-utility Flights</t>
  </si>
  <si>
    <t>Customer Accounts</t>
  </si>
  <si>
    <t>Advertising Expense</t>
  </si>
  <si>
    <t>Office Supplies &amp; Exp</t>
  </si>
  <si>
    <t>Temperature Normalization</t>
  </si>
  <si>
    <t>8.5.1</t>
  </si>
  <si>
    <t>8.7.2</t>
  </si>
  <si>
    <t>Adjustment to Tax::</t>
  </si>
  <si>
    <t>SCHMAP</t>
  </si>
  <si>
    <t>SCHMDP</t>
  </si>
  <si>
    <t>Deferred Income Tax Balance</t>
  </si>
  <si>
    <t xml:space="preserve">  </t>
  </si>
  <si>
    <t>Deferred Tax Balance</t>
  </si>
  <si>
    <t>Utah Solar Photovoltaic Program</t>
  </si>
  <si>
    <t>Cash Working Capital December 2011 - Actual</t>
  </si>
  <si>
    <t>Cash Working Capital December 2011 - Normalized</t>
  </si>
  <si>
    <t>Interest December 2011 - Actual</t>
  </si>
  <si>
    <t>Interest December 2011 - Normalized</t>
  </si>
  <si>
    <t>REC and NPC Accruals</t>
  </si>
  <si>
    <t>Commercial and Industrial</t>
  </si>
  <si>
    <t>Docket No. 12-035-68, Exhibit RMP__(SRM-2), page 1, line 9</t>
  </si>
  <si>
    <t>Docket No. 12-035-68, Exhibit RMP__(SRM-2), page 1, line 11</t>
  </si>
  <si>
    <t>(3) Net Power Cost Accrual</t>
  </si>
  <si>
    <t>Docket No. 12-035-67, Exhibit RMP__(BSD-1), page 1, line 23</t>
  </si>
  <si>
    <t>Account</t>
  </si>
  <si>
    <t>Percent</t>
  </si>
  <si>
    <t>Allocation to FERC Accounts per column "A" ratio on page 3.1.1:</t>
  </si>
  <si>
    <t>Account Name</t>
  </si>
  <si>
    <t>Amount ($000)</t>
  </si>
  <si>
    <t>(1) 2011 Schedule 98 REC Revenue Giveback</t>
  </si>
  <si>
    <t>(2) 2011 Schedule 98 REC Revenue Giveback</t>
  </si>
  <si>
    <t>Type 1 Normalized NPC</t>
  </si>
  <si>
    <t>Schedule M - Addition</t>
  </si>
  <si>
    <t>Schedule M - Deduction</t>
  </si>
  <si>
    <t>ADIT Balance</t>
  </si>
  <si>
    <t>Cholla SHL</t>
  </si>
  <si>
    <t>Accel Amort of Pollution Cntrl Facilities</t>
  </si>
  <si>
    <t>California</t>
  </si>
  <si>
    <t>Other</t>
  </si>
  <si>
    <t>Oregon</t>
  </si>
  <si>
    <t>Utah</t>
  </si>
  <si>
    <t>Wyoming</t>
  </si>
  <si>
    <t>Repair Deduction 13-Month Avg Bal</t>
  </si>
  <si>
    <t>Removed Giveback as part of Dec 2011 ROO, adjustment 3.2</t>
  </si>
</sst>
</file>

<file path=xl/styles.xml><?xml version="1.0" encoding="utf-8"?>
<styleSheet xmlns="http://schemas.openxmlformats.org/spreadsheetml/2006/main">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quot;$&quot;* #,##0_);_(&quot;$&quot;* \(#,##0\);_(&quot;$&quot;* &quot;-&quot;??_);_(@_)"/>
    <numFmt numFmtId="168" formatCode="0.000%"/>
    <numFmt numFmtId="169" formatCode="0.0000000000%"/>
    <numFmt numFmtId="170" formatCode="General_)"/>
    <numFmt numFmtId="171" formatCode="&quot;$&quot;#,##0\ ;\(&quot;$&quot;#,##0\)"/>
    <numFmt numFmtId="172" formatCode="_-* #,##0\ &quot;F&quot;_-;\-* #,##0\ &quot;F&quot;_-;_-* &quot;-&quot;\ &quot;F&quot;_-;_-@_-"/>
    <numFmt numFmtId="173" formatCode="#,##0.000;[Red]\-#,##0.000"/>
    <numFmt numFmtId="174" formatCode="#,##0.0_);\(#,##0.0\);\-\ ;"/>
    <numFmt numFmtId="175" formatCode="&quot;$&quot;###0;[Red]\(&quot;$&quot;###0\)"/>
    <numFmt numFmtId="176" formatCode="########\-###\-###"/>
    <numFmt numFmtId="177" formatCode="#,##0.0000"/>
    <numFmt numFmtId="178" formatCode="mmmm\ d\,\ yyyy"/>
    <numFmt numFmtId="179" formatCode="mmm\ dd\,\ yyyy"/>
    <numFmt numFmtId="180" formatCode="_(* #,##0.00_);_(* \(#,##0.00\);_(* &quot;-&quot;_);_(@_)"/>
  </numFmts>
  <fonts count="59">
    <font>
      <sz val="10"/>
      <name val="Arial"/>
    </font>
    <font>
      <sz val="10"/>
      <name val="Arial"/>
      <family val="2"/>
    </font>
    <font>
      <sz val="8"/>
      <name val="Arial"/>
      <family val="2"/>
    </font>
    <font>
      <b/>
      <sz val="10"/>
      <name val="Arial"/>
      <family val="2"/>
    </font>
    <font>
      <b/>
      <u/>
      <sz val="10"/>
      <name val="Arial"/>
      <family val="2"/>
    </font>
    <font>
      <sz val="10"/>
      <name val="Arial"/>
      <family val="2"/>
    </font>
    <font>
      <sz val="12"/>
      <name val="Times New Roman"/>
      <family val="1"/>
    </font>
    <font>
      <u/>
      <sz val="10"/>
      <name val="Arial"/>
      <family val="2"/>
    </font>
    <font>
      <sz val="10"/>
      <color indexed="8"/>
      <name val="Arial"/>
      <family val="2"/>
    </font>
    <font>
      <b/>
      <sz val="10"/>
      <color indexed="8"/>
      <name val="Arial"/>
      <family val="2"/>
    </font>
    <font>
      <sz val="10"/>
      <color indexed="10"/>
      <name val="Arial"/>
      <family val="2"/>
    </font>
    <font>
      <i/>
      <sz val="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sz val="10"/>
      <color theme="4" tint="-0.249977111117893"/>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6">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41" fillId="0" borderId="0"/>
    <xf numFmtId="43" fontId="1" fillId="0" borderId="0" applyFont="0" applyFill="0" applyBorder="0" applyAlignment="0" applyProtection="0"/>
    <xf numFmtId="172" fontId="5" fillId="0" borderId="0"/>
    <xf numFmtId="172" fontId="54" fillId="0" borderId="0"/>
    <xf numFmtId="172" fontId="54" fillId="0" borderId="0"/>
    <xf numFmtId="172" fontId="54" fillId="0" borderId="0"/>
    <xf numFmtId="172" fontId="54" fillId="0" borderId="0"/>
    <xf numFmtId="172" fontId="5" fillId="0" borderId="0"/>
    <xf numFmtId="172" fontId="54" fillId="0" borderId="0"/>
    <xf numFmtId="172" fontId="54" fillId="0" borderId="0"/>
    <xf numFmtId="172" fontId="54" fillId="0" borderId="0"/>
    <xf numFmtId="172" fontId="54" fillId="0" borderId="0"/>
    <xf numFmtId="172" fontId="5" fillId="0" borderId="0"/>
    <xf numFmtId="172" fontId="54" fillId="0" borderId="0"/>
    <xf numFmtId="172" fontId="54" fillId="0" borderId="0"/>
    <xf numFmtId="172" fontId="54" fillId="0" borderId="0"/>
    <xf numFmtId="172" fontId="54" fillId="0" borderId="0"/>
    <xf numFmtId="172" fontId="5" fillId="0" borderId="0"/>
    <xf numFmtId="172" fontId="54" fillId="0" borderId="0"/>
    <xf numFmtId="172" fontId="54" fillId="0" borderId="0"/>
    <xf numFmtId="172" fontId="54" fillId="0" borderId="0"/>
    <xf numFmtId="172" fontId="54" fillId="0" borderId="0"/>
    <xf numFmtId="172" fontId="5" fillId="0" borderId="0"/>
    <xf numFmtId="172" fontId="54" fillId="0" borderId="0"/>
    <xf numFmtId="172" fontId="54" fillId="0" borderId="0"/>
    <xf numFmtId="172" fontId="54" fillId="0" borderId="0"/>
    <xf numFmtId="172" fontId="54" fillId="0" borderId="0"/>
    <xf numFmtId="172" fontId="5" fillId="0" borderId="0"/>
    <xf numFmtId="172" fontId="54" fillId="0" borderId="0"/>
    <xf numFmtId="172" fontId="54" fillId="0" borderId="0"/>
    <xf numFmtId="172" fontId="54" fillId="0" borderId="0"/>
    <xf numFmtId="172" fontId="54" fillId="0" borderId="0"/>
    <xf numFmtId="172" fontId="5" fillId="0" borderId="0"/>
    <xf numFmtId="172" fontId="54" fillId="0" borderId="0"/>
    <xf numFmtId="172" fontId="54" fillId="0" borderId="0"/>
    <xf numFmtId="172" fontId="54" fillId="0" borderId="0"/>
    <xf numFmtId="172" fontId="54" fillId="0" borderId="0"/>
    <xf numFmtId="172" fontId="5" fillId="0" borderId="0"/>
    <xf numFmtId="172" fontId="54" fillId="0" borderId="0"/>
    <xf numFmtId="172" fontId="54" fillId="0" borderId="0"/>
    <xf numFmtId="172" fontId="54" fillId="0" borderId="0"/>
    <xf numFmtId="172" fontId="54" fillId="0" borderId="0"/>
    <xf numFmtId="1" fontId="42" fillId="0" borderId="0"/>
    <xf numFmtId="41" fontId="1" fillId="0" borderId="0" applyFont="0" applyFill="0" applyBorder="0" applyAlignment="0" applyProtection="0"/>
    <xf numFmtId="41"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3" fontId="34" fillId="0" borderId="0" applyFont="0" applyFill="0" applyBorder="0" applyAlignment="0" applyProtection="0"/>
    <xf numFmtId="0" fontId="43" fillId="0" borderId="0"/>
    <xf numFmtId="0" fontId="43" fillId="0" borderId="0"/>
    <xf numFmtId="3" fontId="56" fillId="0" borderId="0" applyFont="0" applyFill="0" applyBorder="0" applyAlignment="0" applyProtection="0"/>
    <xf numFmtId="37" fontId="54" fillId="0" borderId="0" applyFill="0" applyBorder="0" applyAlignment="0" applyProtection="0"/>
    <xf numFmtId="37" fontId="54" fillId="0" borderId="0" applyFill="0" applyBorder="0" applyAlignment="0" applyProtection="0"/>
    <xf numFmtId="37" fontId="54"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0" fontId="43" fillId="0" borderId="0"/>
    <xf numFmtId="44" fontId="1" fillId="0" borderId="0" applyFont="0" applyFill="0" applyBorder="0" applyAlignment="0" applyProtection="0"/>
    <xf numFmtId="175" fontId="44" fillId="0" borderId="0" applyFont="0" applyFill="0" applyBorder="0" applyProtection="0">
      <alignment horizontal="right"/>
    </xf>
    <xf numFmtId="5" fontId="43" fillId="0" borderId="0"/>
    <xf numFmtId="171" fontId="34" fillId="0" borderId="0" applyFont="0" applyFill="0" applyBorder="0" applyAlignment="0" applyProtection="0"/>
    <xf numFmtId="171" fontId="56" fillId="0" borderId="0" applyFont="0" applyFill="0" applyBorder="0" applyAlignment="0" applyProtection="0"/>
    <xf numFmtId="5" fontId="54" fillId="0" borderId="0" applyFill="0" applyBorder="0" applyAlignment="0" applyProtection="0"/>
    <xf numFmtId="5" fontId="54" fillId="0" borderId="0" applyFill="0" applyBorder="0" applyAlignment="0" applyProtection="0"/>
    <xf numFmtId="5" fontId="54"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0" fontId="34" fillId="0" borderId="0" applyFont="0" applyFill="0" applyBorder="0" applyAlignment="0" applyProtection="0"/>
    <xf numFmtId="0" fontId="43" fillId="0" borderId="0"/>
    <xf numFmtId="0" fontId="56" fillId="0" borderId="0" applyFont="0" applyFill="0" applyBorder="0" applyAlignment="0" applyProtection="0"/>
    <xf numFmtId="178" fontId="54" fillId="0" borderId="0" applyFill="0" applyBorder="0" applyAlignment="0" applyProtection="0"/>
    <xf numFmtId="178" fontId="54" fillId="0" borderId="0" applyFill="0" applyBorder="0" applyAlignment="0" applyProtection="0"/>
    <xf numFmtId="178" fontId="54" fillId="0" borderId="0" applyFill="0" applyBorder="0" applyAlignment="0" applyProtection="0"/>
    <xf numFmtId="178" fontId="5" fillId="0" borderId="0" applyFill="0" applyBorder="0" applyAlignment="0" applyProtection="0"/>
    <xf numFmtId="178" fontId="5" fillId="0" borderId="0" applyFill="0" applyBorder="0" applyAlignment="0" applyProtection="0"/>
    <xf numFmtId="178" fontId="5" fillId="0" borderId="0" applyFill="0" applyBorder="0" applyAlignment="0" applyProtection="0"/>
    <xf numFmtId="178" fontId="5" fillId="0" borderId="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2" fontId="34" fillId="0" borderId="0" applyFont="0" applyFill="0" applyBorder="0" applyAlignment="0" applyProtection="0"/>
    <xf numFmtId="2" fontId="56" fillId="0" borderId="0" applyFont="0" applyFill="0" applyBorder="0" applyAlignment="0" applyProtection="0"/>
    <xf numFmtId="2" fontId="54" fillId="0" borderId="0" applyFill="0" applyBorder="0" applyAlignment="0" applyProtection="0"/>
    <xf numFmtId="2" fontId="54" fillId="0" borderId="0" applyFill="0" applyBorder="0" applyAlignment="0" applyProtection="0"/>
    <xf numFmtId="2" fontId="54"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0" fontId="31" fillId="0" borderId="0" applyFont="0" applyFill="0" applyBorder="0" applyAlignment="0" applyProtection="0">
      <alignment horizontal="left"/>
    </xf>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38" fontId="2" fillId="22" borderId="0" applyNumberFormat="0" applyBorder="0" applyAlignment="0" applyProtection="0"/>
    <xf numFmtId="0" fontId="35" fillId="0" borderId="0"/>
    <xf numFmtId="0" fontId="36" fillId="0" borderId="3" applyNumberFormat="0" applyAlignment="0" applyProtection="0">
      <alignment horizontal="left" vertical="center"/>
    </xf>
    <xf numFmtId="0" fontId="36" fillId="0" borderId="4">
      <alignment horizontal="left" vertical="center"/>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0" borderId="5"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0" borderId="6" applyNumberFormat="0" applyFill="0" applyAlignment="0" applyProtection="0"/>
    <xf numFmtId="0" fontId="38"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0" fontId="2" fillId="23" borderId="8" applyNumberFormat="0" applyBorder="0" applyAlignment="0" applyProtection="0"/>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23" fillId="7" borderId="1" applyNumberFormat="0" applyAlignment="0" applyProtection="0"/>
    <xf numFmtId="0" fontId="39" fillId="0" borderId="0" applyNumberFormat="0" applyFill="0" applyBorder="0" applyAlignment="0">
      <protection locked="0"/>
    </xf>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176" fontId="5" fillId="0" borderId="0"/>
    <xf numFmtId="176" fontId="54" fillId="0" borderId="0"/>
    <xf numFmtId="165" fontId="45" fillId="0" borderId="0" applyNumberFormat="0" applyFill="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4" fontId="32" fillId="0" borderId="0" applyFont="0" applyAlignment="0" applyProtection="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0" fontId="2" fillId="0" borderId="10" applyNumberFormat="0" applyBorder="0" applyAlignment="0"/>
    <xf numFmtId="173" fontId="5" fillId="0" borderId="0"/>
    <xf numFmtId="173" fontId="54" fillId="0" borderId="0"/>
    <xf numFmtId="173" fontId="54" fillId="0" borderId="0"/>
    <xf numFmtId="173" fontId="54" fillId="0" borderId="0"/>
    <xf numFmtId="173" fontId="54" fillId="0" borderId="0"/>
    <xf numFmtId="0" fontId="5" fillId="0" borderId="0"/>
    <xf numFmtId="0" fontId="30"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37" fontId="4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5" fillId="25" borderId="11" applyNumberFormat="0" applyFont="0" applyAlignment="0" applyProtection="0"/>
    <xf numFmtId="0" fontId="5" fillId="25" borderId="11" applyNumberFormat="0" applyFont="0" applyAlignment="0" applyProtection="0"/>
    <xf numFmtId="0" fontId="54" fillId="25" borderId="11" applyNumberFormat="0" applyFont="0" applyAlignment="0" applyProtection="0"/>
    <xf numFmtId="0" fontId="5" fillId="25" borderId="11" applyNumberFormat="0" applyFont="0" applyAlignment="0" applyProtection="0"/>
    <xf numFmtId="174" fontId="30" fillId="0" borderId="0" applyFont="0" applyFill="0" applyBorder="0" applyProtection="0"/>
    <xf numFmtId="174" fontId="6" fillId="0" borderId="0" applyFont="0" applyFill="0" applyBorder="0" applyProtection="0"/>
    <xf numFmtId="174" fontId="6" fillId="0" borderId="0" applyFont="0" applyFill="0" applyBorder="0" applyProtection="0"/>
    <xf numFmtId="0" fontId="26" fillId="20" borderId="12" applyNumberFormat="0" applyAlignment="0" applyProtection="0"/>
    <xf numFmtId="0" fontId="26" fillId="20" borderId="12" applyNumberFormat="0" applyAlignment="0" applyProtection="0"/>
    <xf numFmtId="0" fontId="26" fillId="20" borderId="12" applyNumberFormat="0" applyAlignment="0" applyProtection="0"/>
    <xf numFmtId="0" fontId="26" fillId="20" borderId="12" applyNumberFormat="0" applyAlignment="0" applyProtection="0"/>
    <xf numFmtId="12" fontId="36" fillId="26" borderId="13">
      <alignment horizontal="left"/>
    </xf>
    <xf numFmtId="0" fontId="43" fillId="0" borderId="0"/>
    <xf numFmtId="0" fontId="43" fillId="0" borderId="0"/>
    <xf numFmtId="9" fontId="1" fillId="0" borderId="0" applyFont="0" applyFill="0" applyBorder="0" applyAlignment="0" applyProtection="0"/>
    <xf numFmtId="10" fontId="5" fillId="0" borderId="0" applyFont="0" applyFill="0" applyBorder="0" applyAlignment="0" applyProtection="0"/>
    <xf numFmtId="10" fontId="54" fillId="0" borderId="0" applyFont="0" applyFill="0" applyBorder="0" applyAlignment="0" applyProtection="0"/>
    <xf numFmtId="10" fontId="54" fillId="0" borderId="0" applyFont="0" applyFill="0" applyBorder="0" applyAlignment="0" applyProtection="0"/>
    <xf numFmtId="10" fontId="54" fillId="0" borderId="0" applyFont="0" applyFill="0" applyBorder="0" applyAlignment="0" applyProtection="0"/>
    <xf numFmtId="10" fontId="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46" fillId="0" borderId="0"/>
    <xf numFmtId="4" fontId="9" fillId="24" borderId="14" applyNumberFormat="0" applyProtection="0">
      <alignment vertical="center"/>
    </xf>
    <xf numFmtId="4" fontId="47" fillId="27" borderId="14" applyNumberFormat="0" applyProtection="0">
      <alignment vertical="center"/>
    </xf>
    <xf numFmtId="4" fontId="9" fillId="27" borderId="14" applyNumberFormat="0" applyProtection="0">
      <alignment horizontal="left" vertical="center" indent="1"/>
    </xf>
    <xf numFmtId="4" fontId="9" fillId="27" borderId="14" applyNumberFormat="0" applyProtection="0">
      <alignment vertical="center"/>
    </xf>
    <xf numFmtId="4" fontId="9" fillId="27" borderId="14" applyNumberFormat="0" applyProtection="0">
      <alignment vertical="center"/>
    </xf>
    <xf numFmtId="4" fontId="8" fillId="27" borderId="12" applyNumberFormat="0" applyProtection="0">
      <alignment horizontal="left" vertical="center" indent="1"/>
    </xf>
    <xf numFmtId="0" fontId="9" fillId="27" borderId="14" applyNumberFormat="0" applyProtection="0">
      <alignment horizontal="left" vertical="top" indent="1"/>
    </xf>
    <xf numFmtId="4" fontId="9" fillId="28" borderId="0" applyNumberFormat="0" applyProtection="0">
      <alignment horizontal="left" vertical="center" indent="1"/>
    </xf>
    <xf numFmtId="4" fontId="9" fillId="28" borderId="14" applyNumberFormat="0" applyProtection="0"/>
    <xf numFmtId="4" fontId="9" fillId="28" borderId="14" applyNumberFormat="0" applyProtection="0"/>
    <xf numFmtId="4" fontId="9" fillId="28" borderId="14" applyNumberFormat="0" applyProtection="0"/>
    <xf numFmtId="4" fontId="9" fillId="28" borderId="15" applyNumberFormat="0" applyProtection="0">
      <alignment vertical="center"/>
    </xf>
    <xf numFmtId="4" fontId="9" fillId="28" borderId="15" applyNumberFormat="0" applyProtection="0">
      <alignment vertical="center"/>
    </xf>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8" fillId="3" borderId="14" applyNumberFormat="0" applyProtection="0">
      <alignment horizontal="right" vertical="center"/>
    </xf>
    <xf numFmtId="4" fontId="8" fillId="9" borderId="14" applyNumberFormat="0" applyProtection="0">
      <alignment horizontal="right" vertical="center"/>
    </xf>
    <xf numFmtId="4" fontId="8" fillId="17" borderId="14" applyNumberFormat="0" applyProtection="0">
      <alignment horizontal="right" vertical="center"/>
    </xf>
    <xf numFmtId="4" fontId="8" fillId="11" borderId="14" applyNumberFormat="0" applyProtection="0">
      <alignment horizontal="right" vertical="center"/>
    </xf>
    <xf numFmtId="4" fontId="8" fillId="15" borderId="14" applyNumberFormat="0" applyProtection="0">
      <alignment horizontal="right" vertical="center"/>
    </xf>
    <xf numFmtId="4" fontId="8" fillId="19" borderId="14" applyNumberFormat="0" applyProtection="0">
      <alignment horizontal="right" vertical="center"/>
    </xf>
    <xf numFmtId="4" fontId="8" fillId="18" borderId="14" applyNumberFormat="0" applyProtection="0">
      <alignment horizontal="right" vertical="center"/>
    </xf>
    <xf numFmtId="4" fontId="8" fillId="29" borderId="14" applyNumberFormat="0" applyProtection="0">
      <alignment horizontal="right" vertical="center"/>
    </xf>
    <xf numFmtId="4" fontId="8" fillId="10" borderId="14" applyNumberFormat="0" applyProtection="0">
      <alignment horizontal="right" vertical="center"/>
    </xf>
    <xf numFmtId="4" fontId="9" fillId="30" borderId="16"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40" fillId="32" borderId="0" applyNumberFormat="0" applyProtection="0">
      <alignment horizontal="left" vertical="center" indent="1"/>
    </xf>
    <xf numFmtId="4" fontId="8" fillId="33" borderId="14" applyNumberFormat="0" applyProtection="0">
      <alignment horizontal="right" vertical="center"/>
    </xf>
    <xf numFmtId="4" fontId="48" fillId="34" borderId="0" applyNumberFormat="0" applyProtection="0">
      <alignment horizontal="left" indent="1"/>
    </xf>
    <xf numFmtId="4" fontId="55" fillId="0" borderId="0" applyNumberFormat="0" applyProtection="0">
      <alignment horizontal="left" vertical="center" indent="1"/>
    </xf>
    <xf numFmtId="4" fontId="48" fillId="34" borderId="0" applyNumberFormat="0" applyProtection="0">
      <alignment horizontal="left" indent="1"/>
    </xf>
    <xf numFmtId="4" fontId="55" fillId="0" borderId="0" applyNumberFormat="0" applyProtection="0">
      <alignment horizontal="left" vertical="center" indent="1"/>
    </xf>
    <xf numFmtId="4" fontId="48" fillId="34" borderId="0" applyNumberFormat="0" applyProtection="0">
      <alignment horizontal="left" indent="1"/>
    </xf>
    <xf numFmtId="4" fontId="49" fillId="35" borderId="0" applyNumberFormat="0" applyProtection="0"/>
    <xf numFmtId="4" fontId="49" fillId="0" borderId="0" applyNumberFormat="0" applyProtection="0">
      <alignment horizontal="left" vertical="center" indent="1"/>
    </xf>
    <xf numFmtId="4" fontId="49" fillId="35" borderId="0" applyNumberFormat="0" applyProtection="0"/>
    <xf numFmtId="4" fontId="49" fillId="0" borderId="0" applyNumberFormat="0" applyProtection="0">
      <alignment horizontal="left" vertical="center" indent="1"/>
    </xf>
    <xf numFmtId="4" fontId="49" fillId="35" borderId="0" applyNumberFormat="0" applyProtection="0"/>
    <xf numFmtId="0" fontId="5" fillId="32" borderId="14" applyNumberFormat="0" applyProtection="0">
      <alignment horizontal="left" vertical="center" indent="1"/>
    </xf>
    <xf numFmtId="0" fontId="54" fillId="32" borderId="14" applyNumberFormat="0" applyProtection="0">
      <alignment horizontal="left" vertical="center" indent="1"/>
    </xf>
    <xf numFmtId="0" fontId="5" fillId="32" borderId="14" applyNumberFormat="0" applyProtection="0">
      <alignment horizontal="left" vertical="top" indent="1"/>
    </xf>
    <xf numFmtId="0" fontId="54" fillId="32" borderId="14" applyNumberFormat="0" applyProtection="0">
      <alignment horizontal="left" vertical="top" indent="1"/>
    </xf>
    <xf numFmtId="0" fontId="5" fillId="28" borderId="14" applyNumberFormat="0" applyProtection="0">
      <alignment horizontal="left" vertical="center" indent="1"/>
    </xf>
    <xf numFmtId="0" fontId="54" fillId="28" borderId="14" applyNumberFormat="0" applyProtection="0">
      <alignment horizontal="left" vertical="center" indent="1"/>
    </xf>
    <xf numFmtId="0" fontId="5" fillId="28" borderId="14" applyNumberFormat="0" applyProtection="0">
      <alignment horizontal="left" vertical="top" indent="1"/>
    </xf>
    <xf numFmtId="0" fontId="54" fillId="28" borderId="14" applyNumberFormat="0" applyProtection="0">
      <alignment horizontal="left" vertical="top" indent="1"/>
    </xf>
    <xf numFmtId="0" fontId="5" fillId="36" borderId="14" applyNumberFormat="0" applyProtection="0">
      <alignment horizontal="left" vertical="center" indent="1"/>
    </xf>
    <xf numFmtId="0" fontId="54" fillId="36" borderId="14" applyNumberFormat="0" applyProtection="0">
      <alignment horizontal="left" vertical="center" indent="1"/>
    </xf>
    <xf numFmtId="0" fontId="5" fillId="36" borderId="14" applyNumberFormat="0" applyProtection="0">
      <alignment horizontal="left" vertical="top" indent="1"/>
    </xf>
    <xf numFmtId="0" fontId="54" fillId="36" borderId="14" applyNumberFormat="0" applyProtection="0">
      <alignment horizontal="left" vertical="top" indent="1"/>
    </xf>
    <xf numFmtId="0" fontId="5" fillId="37" borderId="14" applyNumberFormat="0" applyProtection="0">
      <alignment horizontal="left" vertical="center" indent="1"/>
    </xf>
    <xf numFmtId="0" fontId="54" fillId="37" borderId="14" applyNumberFormat="0" applyProtection="0">
      <alignment horizontal="left" vertical="center" indent="1"/>
    </xf>
    <xf numFmtId="0" fontId="5" fillId="37" borderId="14" applyNumberFormat="0" applyProtection="0">
      <alignment horizontal="left" vertical="top" indent="1"/>
    </xf>
    <xf numFmtId="0" fontId="54" fillId="37" borderId="14" applyNumberFormat="0" applyProtection="0">
      <alignment horizontal="left" vertical="top" indent="1"/>
    </xf>
    <xf numFmtId="4" fontId="8" fillId="23" borderId="14" applyNumberFormat="0" applyProtection="0">
      <alignment vertical="center"/>
    </xf>
    <xf numFmtId="4" fontId="50" fillId="23" borderId="14" applyNumberFormat="0" applyProtection="0">
      <alignment vertical="center"/>
    </xf>
    <xf numFmtId="4" fontId="8" fillId="23" borderId="14" applyNumberFormat="0" applyProtection="0">
      <alignment horizontal="left" vertical="center" indent="1"/>
    </xf>
    <xf numFmtId="0" fontId="8" fillId="23" borderId="14" applyNumberFormat="0" applyProtection="0">
      <alignment horizontal="left" vertical="top" indent="1"/>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50" fillId="31" borderId="14" applyNumberFormat="0" applyProtection="0">
      <alignment horizontal="right" vertical="center"/>
    </xf>
    <xf numFmtId="4" fontId="8" fillId="38"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4" fontId="12" fillId="0" borderId="0" applyNumberFormat="0" applyProtection="0">
      <alignment horizontal="left" vertical="center"/>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10" fillId="31" borderId="14" applyNumberFormat="0" applyProtection="0">
      <alignment horizontal="right" vertical="center"/>
    </xf>
    <xf numFmtId="37" fontId="52" fillId="40" borderId="0" applyNumberFormat="0" applyFont="0" applyBorder="0" applyAlignment="0" applyProtection="0"/>
    <xf numFmtId="177" fontId="5" fillId="0" borderId="18">
      <alignment horizontal="justify" vertical="top" wrapText="1"/>
    </xf>
    <xf numFmtId="177" fontId="54" fillId="0" borderId="18">
      <alignment horizontal="justify" vertical="top" wrapText="1"/>
    </xf>
    <xf numFmtId="177" fontId="54" fillId="0" borderId="18">
      <alignment horizontal="justify" vertical="top" wrapText="1"/>
    </xf>
    <xf numFmtId="177" fontId="54" fillId="0" borderId="18">
      <alignment horizontal="justify" vertical="top" wrapText="1"/>
    </xf>
    <xf numFmtId="0" fontId="5" fillId="0" borderId="0">
      <alignment horizontal="left" wrapText="1"/>
    </xf>
    <xf numFmtId="0" fontId="54" fillId="0" borderId="0">
      <alignment horizontal="left" wrapText="1"/>
    </xf>
    <xf numFmtId="179" fontId="5"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8">
      <alignment horizontal="center" vertical="center" wrapText="1"/>
    </xf>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34" fillId="0" borderId="20" applyNumberFormat="0" applyFont="0" applyFill="0" applyAlignment="0" applyProtection="0"/>
    <xf numFmtId="0" fontId="34" fillId="0" borderId="20" applyNumberFormat="0" applyFont="0" applyFill="0" applyAlignment="0" applyProtection="0"/>
    <xf numFmtId="0" fontId="34" fillId="0" borderId="20" applyNumberFormat="0" applyFon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28" fillId="0" borderId="19" applyNumberFormat="0" applyFill="0" applyAlignment="0" applyProtection="0"/>
    <xf numFmtId="0" fontId="34" fillId="0" borderId="20" applyNumberFormat="0" applyFont="0" applyFill="0" applyAlignment="0" applyProtection="0"/>
    <xf numFmtId="0" fontId="43" fillId="0" borderId="21"/>
    <xf numFmtId="170" fontId="33" fillId="0" borderId="0">
      <alignment horizontal="left"/>
    </xf>
    <xf numFmtId="0" fontId="43" fillId="0" borderId="22"/>
    <xf numFmtId="37" fontId="2" fillId="27" borderId="0" applyNumberFormat="0" applyBorder="0" applyAlignment="0" applyProtection="0"/>
    <xf numFmtId="37" fontId="2" fillId="0" borderId="0"/>
    <xf numFmtId="3" fontId="53" fillId="41" borderId="23"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 fillId="0" borderId="0"/>
  </cellStyleXfs>
  <cellXfs count="400">
    <xf numFmtId="0" fontId="0" fillId="0" borderId="0" xfId="0"/>
    <xf numFmtId="0" fontId="3" fillId="0" borderId="0" xfId="0" applyFont="1"/>
    <xf numFmtId="0" fontId="3" fillId="0" borderId="24" xfId="0" applyFont="1" applyBorder="1"/>
    <xf numFmtId="0" fontId="3" fillId="0" borderId="24" xfId="0" applyFont="1" applyBorder="1" applyAlignment="1">
      <alignment horizontal="right"/>
    </xf>
    <xf numFmtId="0" fontId="5" fillId="0" borderId="0" xfId="0" applyFont="1"/>
    <xf numFmtId="0" fontId="5" fillId="0" borderId="0" xfId="0" applyFont="1" applyAlignment="1">
      <alignment horizontal="left"/>
    </xf>
    <xf numFmtId="0" fontId="5" fillId="0" borderId="0" xfId="300" applyFont="1" applyBorder="1" applyAlignment="1">
      <alignment horizontal="left"/>
    </xf>
    <xf numFmtId="0" fontId="3" fillId="0" borderId="0" xfId="0" quotePrefix="1" applyFont="1" applyFill="1" applyAlignment="1">
      <alignment horizontal="left"/>
    </xf>
    <xf numFmtId="164" fontId="3" fillId="0" borderId="0" xfId="110" applyNumberFormat="1" applyFont="1" applyFill="1" applyBorder="1"/>
    <xf numFmtId="0" fontId="3" fillId="0" borderId="0" xfId="0" applyFont="1" applyFill="1" applyBorder="1" applyProtection="1">
      <protection locked="0"/>
    </xf>
    <xf numFmtId="0" fontId="3" fillId="0" borderId="0" xfId="0" applyFont="1" applyFill="1" applyBorder="1" applyAlignment="1" applyProtection="1">
      <alignment horizontal="left"/>
      <protection locked="0"/>
    </xf>
    <xf numFmtId="164" fontId="3" fillId="0" borderId="0" xfId="11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41" fontId="3" fillId="0" borderId="0" xfId="0" applyNumberFormat="1" applyFont="1" applyFill="1" applyBorder="1" applyProtection="1">
      <protection locked="0"/>
    </xf>
    <xf numFmtId="0" fontId="3" fillId="0" borderId="0" xfId="0" applyFont="1" applyFill="1" applyBorder="1" applyAlignment="1">
      <alignment horizontal="center"/>
    </xf>
    <xf numFmtId="0" fontId="3" fillId="0" borderId="0" xfId="0" quotePrefix="1" applyFont="1" applyFill="1" applyBorder="1" applyAlignment="1">
      <alignment horizontal="left"/>
    </xf>
    <xf numFmtId="0" fontId="7" fillId="0" borderId="0" xfId="0" applyFont="1" applyFill="1" applyBorder="1" applyAlignment="1">
      <alignment horizontal="center"/>
    </xf>
    <xf numFmtId="41" fontId="3" fillId="0" borderId="0" xfId="110" applyNumberFormat="1" applyFont="1" applyFill="1" applyBorder="1" applyAlignment="1" applyProtection="1">
      <alignment horizontal="center"/>
      <protection locked="0"/>
    </xf>
    <xf numFmtId="0" fontId="3" fillId="0" borderId="0" xfId="306" applyFont="1" applyFill="1" applyBorder="1" applyAlignment="1">
      <alignment horizontal="left"/>
    </xf>
    <xf numFmtId="17" fontId="3" fillId="0" borderId="0" xfId="306" quotePrefix="1" applyNumberFormat="1" applyFont="1" applyFill="1" applyBorder="1" applyAlignment="1">
      <alignment horizontal="left"/>
    </xf>
    <xf numFmtId="0" fontId="3" fillId="0" borderId="0" xfId="0" applyFont="1" applyFill="1" applyProtection="1">
      <protection locked="0"/>
    </xf>
    <xf numFmtId="0" fontId="3" fillId="0" borderId="0" xfId="0" quotePrefix="1" applyFont="1" applyFill="1" applyBorder="1" applyAlignment="1" applyProtection="1">
      <alignment horizontal="left"/>
      <protection locked="0"/>
    </xf>
    <xf numFmtId="0" fontId="4" fillId="0" borderId="0" xfId="0" applyFont="1" applyFill="1" applyBorder="1" applyProtection="1">
      <protection locked="0"/>
    </xf>
    <xf numFmtId="168" fontId="3" fillId="0" borderId="0" xfId="321" applyNumberFormat="1" applyFont="1" applyFill="1" applyBorder="1" applyAlignment="1" applyProtection="1">
      <alignment horizontal="center"/>
      <protection locked="0"/>
    </xf>
    <xf numFmtId="0" fontId="3" fillId="0" borderId="0" xfId="0" applyFont="1" applyFill="1" applyBorder="1"/>
    <xf numFmtId="164" fontId="3" fillId="0" borderId="0" xfId="305" applyNumberFormat="1" applyFont="1" applyFill="1" applyBorder="1"/>
    <xf numFmtId="166" fontId="3" fillId="0" borderId="0" xfId="321" applyNumberFormat="1" applyFont="1" applyFill="1" applyBorder="1" applyAlignment="1" applyProtection="1">
      <alignment horizontal="center"/>
      <protection locked="0"/>
    </xf>
    <xf numFmtId="164" fontId="3" fillId="0" borderId="0" xfId="0" applyNumberFormat="1" applyFont="1" applyFill="1" applyBorder="1" applyProtection="1">
      <protection locked="0"/>
    </xf>
    <xf numFmtId="164" fontId="7" fillId="0" borderId="0" xfId="110" applyNumberFormat="1" applyFont="1" applyFill="1" applyBorder="1" applyAlignment="1">
      <alignment horizontal="center"/>
    </xf>
    <xf numFmtId="164" fontId="7" fillId="0" borderId="0" xfId="0" applyNumberFormat="1" applyFont="1" applyFill="1" applyBorder="1" applyAlignment="1">
      <alignment horizontal="center"/>
    </xf>
    <xf numFmtId="0" fontId="3" fillId="0" borderId="0" xfId="30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164" fontId="7" fillId="0" borderId="0" xfId="11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41" fontId="3" fillId="0" borderId="0" xfId="110" applyNumberFormat="1" applyFont="1" applyFill="1" applyBorder="1" applyProtection="1">
      <protection locked="0"/>
    </xf>
    <xf numFmtId="0" fontId="3" fillId="0" borderId="0" xfId="300" applyFont="1" applyFill="1" applyBorder="1" applyProtection="1">
      <protection locked="0"/>
    </xf>
    <xf numFmtId="164" fontId="3" fillId="0" borderId="0" xfId="110" applyNumberFormat="1" applyFont="1" applyFill="1" applyBorder="1" applyProtection="1">
      <protection locked="0"/>
    </xf>
    <xf numFmtId="0" fontId="3" fillId="0" borderId="0" xfId="0" applyFont="1" applyFill="1"/>
    <xf numFmtId="0" fontId="5" fillId="0" borderId="0" xfId="0" applyFont="1" applyFill="1"/>
    <xf numFmtId="0" fontId="3" fillId="0" borderId="0" xfId="305" applyFont="1" applyFill="1" applyBorder="1" applyAlignment="1">
      <alignment horizontal="left"/>
    </xf>
    <xf numFmtId="0" fontId="3" fillId="0" borderId="25" xfId="0" applyFont="1" applyFill="1" applyBorder="1" applyProtection="1">
      <protection locked="0"/>
    </xf>
    <xf numFmtId="41" fontId="3" fillId="0" borderId="0" xfId="110" applyNumberFormat="1" applyFont="1" applyFill="1" applyBorder="1" applyAlignment="1">
      <alignment horizontal="center"/>
    </xf>
    <xf numFmtId="0" fontId="3" fillId="0" borderId="0" xfId="301" applyFont="1" applyFill="1" applyBorder="1" applyAlignment="1">
      <alignment horizontal="left"/>
    </xf>
    <xf numFmtId="0" fontId="3" fillId="0" borderId="0" xfId="305" applyFont="1" applyFill="1" applyBorder="1" applyAlignment="1">
      <alignment horizontal="left" indent="1"/>
    </xf>
    <xf numFmtId="0" fontId="3" fillId="0" borderId="0" xfId="0" applyFont="1" applyFill="1" applyBorder="1" applyAlignment="1">
      <alignment horizontal="left"/>
    </xf>
    <xf numFmtId="0" fontId="3" fillId="0" borderId="0" xfId="300" applyFont="1" applyFill="1" applyBorder="1" applyAlignment="1">
      <alignment horizontal="center"/>
    </xf>
    <xf numFmtId="0" fontId="7" fillId="0" borderId="0" xfId="303" applyFont="1" applyFill="1" applyBorder="1" applyAlignment="1">
      <alignment horizontal="center"/>
    </xf>
    <xf numFmtId="164" fontId="7" fillId="0" borderId="0" xfId="110" applyNumberFormat="1" applyFont="1" applyFill="1" applyAlignment="1">
      <alignment horizontal="center"/>
    </xf>
    <xf numFmtId="0" fontId="11" fillId="0" borderId="0" xfId="0" applyFont="1" applyFill="1" applyBorder="1"/>
    <xf numFmtId="0" fontId="7" fillId="0" borderId="0" xfId="0" applyFont="1" applyFill="1" applyAlignment="1">
      <alignment horizontal="center"/>
    </xf>
    <xf numFmtId="164" fontId="7" fillId="0" borderId="0" xfId="0" applyNumberFormat="1" applyFont="1" applyFill="1" applyAlignment="1">
      <alignment horizontal="center"/>
    </xf>
    <xf numFmtId="167" fontId="3" fillId="0" borderId="0" xfId="179" applyNumberFormat="1" applyFont="1" applyFill="1" applyBorder="1"/>
    <xf numFmtId="0" fontId="3" fillId="0" borderId="0" xfId="301" applyFont="1" applyFill="1" applyBorder="1"/>
    <xf numFmtId="37" fontId="3" fillId="0" borderId="0" xfId="110" applyNumberFormat="1" applyFont="1" applyFill="1" applyBorder="1" applyProtection="1">
      <protection locked="0"/>
    </xf>
    <xf numFmtId="0" fontId="3" fillId="0" borderId="0" xfId="300" applyFont="1" applyFill="1" applyBorder="1" applyAlignment="1">
      <alignment horizontal="left"/>
    </xf>
    <xf numFmtId="164" fontId="7" fillId="0" borderId="0" xfId="0" applyNumberFormat="1" applyFont="1" applyFill="1" applyBorder="1" applyAlignment="1" applyProtection="1">
      <alignment horizontal="center"/>
      <protection locked="0"/>
    </xf>
    <xf numFmtId="41" fontId="7" fillId="0" borderId="0" xfId="0" applyNumberFormat="1" applyFont="1" applyFill="1" applyAlignment="1">
      <alignment horizontal="center"/>
    </xf>
    <xf numFmtId="0" fontId="7" fillId="0" borderId="0" xfId="0" quotePrefix="1" applyFont="1" applyFill="1" applyAlignment="1">
      <alignment horizontal="center"/>
    </xf>
    <xf numFmtId="0" fontId="3" fillId="0" borderId="0" xfId="0" applyFont="1" applyFill="1" applyBorder="1" applyAlignment="1"/>
    <xf numFmtId="41" fontId="3" fillId="0" borderId="0" xfId="0" applyNumberFormat="1" applyFont="1" applyFill="1" applyBorder="1"/>
    <xf numFmtId="0" fontId="3" fillId="0" borderId="0" xfId="305" applyFont="1" applyFill="1" applyBorder="1"/>
    <xf numFmtId="0" fontId="3" fillId="0" borderId="0" xfId="305" quotePrefix="1" applyFont="1" applyFill="1" applyBorder="1" applyAlignment="1">
      <alignment horizontal="center"/>
    </xf>
    <xf numFmtId="0" fontId="3" fillId="0" borderId="0" xfId="305" applyFont="1" applyFill="1" applyBorder="1" applyAlignment="1">
      <alignment horizontal="center"/>
    </xf>
    <xf numFmtId="0" fontId="3" fillId="0" borderId="0" xfId="0" applyFont="1" applyFill="1" applyBorder="1" applyAlignment="1">
      <alignment horizontal="left" indent="2"/>
    </xf>
    <xf numFmtId="0" fontId="3" fillId="0" borderId="0" xfId="110" applyNumberFormat="1" applyFont="1" applyFill="1" applyBorder="1" applyAlignment="1">
      <alignment horizontal="center"/>
    </xf>
    <xf numFmtId="0" fontId="4" fillId="0" borderId="0" xfId="0" applyFont="1" applyFill="1"/>
    <xf numFmtId="0" fontId="5" fillId="0" borderId="0" xfId="0" quotePrefix="1" applyFont="1" applyAlignment="1">
      <alignment horizontal="left"/>
    </xf>
    <xf numFmtId="0" fontId="3" fillId="0" borderId="0" xfId="300" applyFont="1" applyFill="1" applyBorder="1"/>
    <xf numFmtId="168" fontId="3" fillId="0" borderId="0" xfId="327" applyNumberFormat="1" applyFont="1" applyFill="1" applyBorder="1" applyAlignment="1" applyProtection="1">
      <alignment horizontal="center"/>
      <protection locked="0"/>
    </xf>
    <xf numFmtId="0" fontId="3" fillId="0" borderId="13" xfId="0" applyFont="1" applyFill="1" applyBorder="1"/>
    <xf numFmtId="0" fontId="0" fillId="0" borderId="0" xfId="0" applyAlignment="1">
      <alignment horizontal="center"/>
    </xf>
    <xf numFmtId="0" fontId="58" fillId="0" borderId="0" xfId="0" applyFont="1"/>
    <xf numFmtId="0" fontId="1" fillId="0" borderId="0" xfId="0" applyFont="1" applyFill="1"/>
    <xf numFmtId="164" fontId="1" fillId="0" borderId="0" xfId="0" applyNumberFormat="1" applyFont="1" applyFill="1"/>
    <xf numFmtId="0" fontId="1" fillId="0" borderId="0" xfId="0" applyFont="1"/>
    <xf numFmtId="9" fontId="58" fillId="0" borderId="0" xfId="321" applyFont="1"/>
    <xf numFmtId="0" fontId="58" fillId="0" borderId="0" xfId="300" applyFont="1" applyBorder="1" applyAlignment="1">
      <alignment horizontal="left"/>
    </xf>
    <xf numFmtId="166" fontId="58" fillId="0" borderId="0" xfId="0" applyNumberFormat="1" applyFont="1"/>
    <xf numFmtId="166" fontId="58" fillId="0" borderId="0" xfId="321" applyNumberFormat="1" applyFont="1"/>
    <xf numFmtId="10" fontId="58" fillId="0" borderId="0" xfId="0" applyNumberFormat="1" applyFont="1"/>
    <xf numFmtId="0" fontId="58" fillId="0" borderId="0" xfId="0" quotePrefix="1" applyFont="1" applyAlignment="1">
      <alignment horizontal="left"/>
    </xf>
    <xf numFmtId="0" fontId="58" fillId="0" borderId="0" xfId="0" applyFont="1" applyAlignment="1">
      <alignment horizontal="left"/>
    </xf>
    <xf numFmtId="0" fontId="58" fillId="0" borderId="0" xfId="0" applyFont="1" applyFill="1"/>
    <xf numFmtId="0" fontId="1" fillId="0" borderId="0" xfId="0" applyFont="1" applyFill="1" applyAlignment="1">
      <alignment horizontal="center"/>
    </xf>
    <xf numFmtId="164" fontId="1" fillId="0" borderId="0" xfId="110" applyNumberFormat="1" applyFont="1" applyFill="1"/>
    <xf numFmtId="0" fontId="1" fillId="0" borderId="0" xfId="0" applyFont="1" applyFill="1" applyBorder="1" applyAlignment="1">
      <alignment horizontal="center"/>
    </xf>
    <xf numFmtId="168" fontId="1" fillId="0" borderId="0" xfId="321" applyNumberFormat="1" applyFont="1" applyFill="1" applyBorder="1" applyAlignment="1" applyProtection="1">
      <alignment horizontal="center"/>
      <protection locked="0"/>
    </xf>
    <xf numFmtId="164" fontId="1" fillId="0" borderId="0" xfId="110" applyNumberFormat="1" applyFont="1" applyFill="1" applyBorder="1" applyAlignment="1" applyProtection="1">
      <alignment horizontal="center"/>
      <protection locked="0"/>
    </xf>
    <xf numFmtId="0" fontId="1" fillId="0" borderId="0" xfId="300" applyFont="1" applyFill="1" applyBorder="1" applyAlignment="1">
      <alignment horizontal="center"/>
    </xf>
    <xf numFmtId="168" fontId="1" fillId="0" borderId="0" xfId="321" applyNumberFormat="1" applyFont="1" applyFill="1" applyAlignment="1">
      <alignment horizontal="center"/>
    </xf>
    <xf numFmtId="164" fontId="1" fillId="0" borderId="0" xfId="110" applyNumberFormat="1" applyFont="1" applyFill="1" applyBorder="1" applyAlignment="1">
      <alignment horizontal="center"/>
    </xf>
    <xf numFmtId="164" fontId="1" fillId="0" borderId="0" xfId="0" applyNumberFormat="1" applyFont="1" applyFill="1" applyAlignment="1">
      <alignment horizontal="right"/>
    </xf>
    <xf numFmtId="0" fontId="1" fillId="0" borderId="0" xfId="0" applyFont="1" applyFill="1" applyAlignment="1" applyProtection="1">
      <alignment horizontal="center"/>
      <protection locked="0"/>
    </xf>
    <xf numFmtId="164" fontId="1" fillId="0" borderId="0" xfId="11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Protection="1">
      <protection locked="0"/>
    </xf>
    <xf numFmtId="0" fontId="1" fillId="0" borderId="0" xfId="0" applyFont="1" applyFill="1" applyBorder="1"/>
    <xf numFmtId="0" fontId="1" fillId="0" borderId="0" xfId="0" applyFont="1" applyFill="1" applyBorder="1" applyAlignment="1" applyProtection="1">
      <alignment horizontal="center"/>
      <protection locked="0"/>
    </xf>
    <xf numFmtId="0" fontId="1" fillId="0" borderId="0" xfId="110" applyNumberFormat="1" applyFont="1" applyFill="1" applyBorder="1" applyAlignment="1" applyProtection="1">
      <alignment horizontal="center"/>
      <protection locked="0"/>
    </xf>
    <xf numFmtId="0"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Fill="1" applyAlignment="1">
      <alignment horizontal="center"/>
    </xf>
    <xf numFmtId="41" fontId="1" fillId="0" borderId="0" xfId="110" applyNumberFormat="1" applyFont="1" applyFill="1" applyBorder="1" applyAlignment="1">
      <alignment horizontal="center"/>
    </xf>
    <xf numFmtId="0" fontId="1" fillId="0" borderId="0" xfId="305" applyFont="1" applyFill="1" applyBorder="1" applyAlignment="1">
      <alignment horizontal="left"/>
    </xf>
    <xf numFmtId="0" fontId="1" fillId="0" borderId="0" xfId="305" applyFont="1" applyFill="1" applyBorder="1" applyAlignment="1">
      <alignment horizontal="center"/>
    </xf>
    <xf numFmtId="3" fontId="1" fillId="0" borderId="0" xfId="305" applyNumberFormat="1" applyFont="1" applyFill="1" applyBorder="1" applyAlignment="1">
      <alignment horizontal="center"/>
    </xf>
    <xf numFmtId="0" fontId="1" fillId="0" borderId="0" xfId="305" quotePrefix="1" applyFont="1" applyFill="1" applyBorder="1" applyAlignment="1">
      <alignment horizontal="center"/>
    </xf>
    <xf numFmtId="167" fontId="1" fillId="0" borderId="0" xfId="179" applyNumberFormat="1" applyFont="1" applyFill="1" applyBorder="1"/>
    <xf numFmtId="167" fontId="1" fillId="0" borderId="0" xfId="179" applyNumberFormat="1" applyFont="1" applyFill="1" applyBorder="1" applyAlignment="1">
      <alignment horizontal="center"/>
    </xf>
    <xf numFmtId="0" fontId="1" fillId="0" borderId="0" xfId="305" applyFont="1" applyFill="1" applyBorder="1"/>
    <xf numFmtId="0" fontId="1" fillId="0" borderId="0" xfId="0" applyFont="1" applyFill="1" applyBorder="1" applyProtection="1">
      <protection locked="0"/>
    </xf>
    <xf numFmtId="164" fontId="1" fillId="0" borderId="0" xfId="0" applyNumberFormat="1" applyFont="1" applyFill="1" applyBorder="1" applyProtection="1">
      <protection locked="0"/>
    </xf>
    <xf numFmtId="164" fontId="1" fillId="0" borderId="0" xfId="110" applyNumberFormat="1" applyFont="1" applyFill="1" applyBorder="1" applyAlignment="1">
      <alignment horizontal="left"/>
    </xf>
    <xf numFmtId="164" fontId="1" fillId="0" borderId="0" xfId="110" applyNumberFormat="1" applyFont="1" applyFill="1" applyBorder="1"/>
    <xf numFmtId="0" fontId="1" fillId="0" borderId="0" xfId="305" applyFont="1" applyFill="1" applyBorder="1" applyAlignment="1">
      <alignment horizontal="left" indent="1"/>
    </xf>
    <xf numFmtId="0" fontId="1" fillId="0" borderId="28" xfId="0" applyFont="1" applyFill="1" applyBorder="1" applyProtection="1">
      <protection locked="0"/>
    </xf>
    <xf numFmtId="0" fontId="1" fillId="0" borderId="25" xfId="0" applyFont="1" applyFill="1" applyBorder="1" applyProtection="1">
      <protection locked="0"/>
    </xf>
    <xf numFmtId="0" fontId="1" fillId="0" borderId="25" xfId="0" applyFont="1" applyFill="1" applyBorder="1" applyAlignment="1" applyProtection="1">
      <alignment horizontal="center"/>
      <protection locked="0"/>
    </xf>
    <xf numFmtId="164" fontId="1" fillId="0" borderId="25" xfId="110" applyNumberFormat="1" applyFont="1" applyFill="1" applyBorder="1" applyProtection="1">
      <protection locked="0"/>
    </xf>
    <xf numFmtId="164" fontId="1" fillId="0" borderId="25" xfId="0" applyNumberFormat="1" applyFont="1" applyFill="1" applyBorder="1" applyProtection="1">
      <protection locked="0"/>
    </xf>
    <xf numFmtId="164" fontId="1" fillId="0" borderId="26" xfId="110" applyNumberFormat="1" applyFont="1" applyFill="1" applyBorder="1" applyAlignment="1" applyProtection="1">
      <alignment horizontal="center"/>
      <protection locked="0"/>
    </xf>
    <xf numFmtId="0" fontId="1" fillId="0" borderId="29" xfId="0" applyFont="1" applyFill="1" applyBorder="1" applyProtection="1">
      <protection locked="0"/>
    </xf>
    <xf numFmtId="164" fontId="1" fillId="0" borderId="0" xfId="110" applyNumberFormat="1" applyFont="1" applyFill="1" applyBorder="1" applyProtection="1">
      <protection locked="0"/>
    </xf>
    <xf numFmtId="164" fontId="1" fillId="0" borderId="27" xfId="110"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left"/>
      <protection locked="0"/>
    </xf>
    <xf numFmtId="0" fontId="1" fillId="0" borderId="30" xfId="0" applyFont="1" applyFill="1" applyBorder="1"/>
    <xf numFmtId="0" fontId="1" fillId="0" borderId="13" xfId="0" applyFont="1" applyFill="1" applyBorder="1"/>
    <xf numFmtId="0" fontId="1" fillId="0" borderId="13" xfId="0" applyFont="1" applyFill="1" applyBorder="1" applyAlignment="1">
      <alignment horizontal="center"/>
    </xf>
    <xf numFmtId="164" fontId="1" fillId="0" borderId="13" xfId="110" applyNumberFormat="1" applyFont="1" applyFill="1" applyBorder="1"/>
    <xf numFmtId="164" fontId="1" fillId="0" borderId="13" xfId="0" applyNumberFormat="1" applyFont="1" applyFill="1" applyBorder="1"/>
    <xf numFmtId="164" fontId="1" fillId="0" borderId="31" xfId="110" applyNumberFormat="1" applyFont="1" applyFill="1" applyBorder="1" applyAlignment="1">
      <alignment horizontal="center"/>
    </xf>
    <xf numFmtId="0" fontId="1" fillId="0" borderId="0" xfId="306" applyFont="1" applyFill="1" applyBorder="1"/>
    <xf numFmtId="0" fontId="1" fillId="0" borderId="0" xfId="306" applyFont="1" applyFill="1" applyBorder="1" applyAlignment="1">
      <alignment horizontal="center"/>
    </xf>
    <xf numFmtId="164" fontId="1" fillId="0" borderId="0" xfId="110" applyNumberFormat="1" applyFont="1" applyFill="1" applyProtection="1">
      <protection locked="0"/>
    </xf>
    <xf numFmtId="0" fontId="1" fillId="0" borderId="0" xfId="306" applyNumberFormat="1" applyFont="1" applyFill="1" applyBorder="1" applyAlignment="1">
      <alignment horizontal="center"/>
    </xf>
    <xf numFmtId="0" fontId="1" fillId="0" borderId="0" xfId="0" applyFont="1" applyFill="1" applyBorder="1" applyAlignment="1" applyProtection="1">
      <alignment horizontal="left"/>
      <protection locked="0"/>
    </xf>
    <xf numFmtId="166" fontId="1" fillId="0" borderId="0" xfId="321" applyNumberFormat="1" applyFont="1" applyFill="1" applyBorder="1" applyAlignment="1" applyProtection="1">
      <alignment horizontal="center"/>
      <protection locked="0"/>
    </xf>
    <xf numFmtId="0" fontId="1" fillId="0" borderId="0" xfId="0" applyFont="1" applyFill="1" applyBorder="1" applyAlignment="1" applyProtection="1">
      <alignment horizontal="left" indent="1"/>
      <protection locked="0"/>
    </xf>
    <xf numFmtId="164" fontId="1" fillId="0" borderId="0" xfId="305" applyNumberFormat="1" applyFont="1" applyFill="1" applyBorder="1"/>
    <xf numFmtId="164" fontId="1" fillId="0" borderId="0" xfId="0" applyNumberFormat="1" applyFont="1" applyFill="1" applyBorder="1"/>
    <xf numFmtId="164" fontId="1" fillId="0" borderId="0" xfId="0" applyNumberFormat="1" applyFont="1" applyFill="1" applyProtection="1">
      <protection locked="0"/>
    </xf>
    <xf numFmtId="0" fontId="1" fillId="0" borderId="0" xfId="306" applyFont="1" applyFill="1" applyBorder="1" applyAlignment="1">
      <alignment horizontal="left"/>
    </xf>
    <xf numFmtId="0" fontId="1" fillId="0" borderId="0" xfId="306" applyFont="1" applyFill="1" applyBorder="1" applyAlignment="1">
      <alignment horizontal="left" indent="1"/>
    </xf>
    <xf numFmtId="41" fontId="1" fillId="0" borderId="0" xfId="110" applyNumberFormat="1" applyFont="1" applyFill="1" applyBorder="1" applyProtection="1">
      <protection locked="0"/>
    </xf>
    <xf numFmtId="0" fontId="1" fillId="0" borderId="0" xfId="0" quotePrefix="1" applyFont="1" applyFill="1" applyBorder="1" applyAlignment="1">
      <alignment horizontal="left"/>
    </xf>
    <xf numFmtId="41" fontId="1" fillId="0" borderId="0" xfId="0" applyNumberFormat="1" applyFont="1" applyFill="1" applyBorder="1" applyAlignment="1" applyProtection="1">
      <alignment horizontal="center"/>
      <protection locked="0"/>
    </xf>
    <xf numFmtId="41" fontId="1" fillId="0" borderId="0" xfId="0" applyNumberFormat="1" applyFont="1" applyFill="1" applyAlignment="1" applyProtection="1">
      <alignment horizontal="center"/>
      <protection locked="0"/>
    </xf>
    <xf numFmtId="164" fontId="1" fillId="0" borderId="0" xfId="110" applyNumberFormat="1" applyFont="1" applyFill="1" applyAlignment="1" applyProtection="1">
      <alignment horizontal="center"/>
      <protection locked="0"/>
    </xf>
    <xf numFmtId="0" fontId="1" fillId="0" borderId="30" xfId="0" applyFont="1" applyFill="1" applyBorder="1" applyProtection="1">
      <protection locked="0"/>
    </xf>
    <xf numFmtId="0" fontId="1" fillId="0" borderId="13" xfId="0" applyFont="1" applyFill="1" applyBorder="1" applyProtection="1">
      <protection locked="0"/>
    </xf>
    <xf numFmtId="0" fontId="1" fillId="0" borderId="13" xfId="0" applyFont="1" applyFill="1" applyBorder="1" applyAlignment="1" applyProtection="1">
      <alignment horizontal="center"/>
      <protection locked="0"/>
    </xf>
    <xf numFmtId="164" fontId="1" fillId="0" borderId="13" xfId="110" applyNumberFormat="1" applyFont="1" applyFill="1" applyBorder="1" applyProtection="1">
      <protection locked="0"/>
    </xf>
    <xf numFmtId="164" fontId="1" fillId="0" borderId="13" xfId="0" applyNumberFormat="1" applyFont="1" applyFill="1" applyBorder="1" applyProtection="1">
      <protection locked="0"/>
    </xf>
    <xf numFmtId="164" fontId="1" fillId="0" borderId="31" xfId="110" applyNumberFormat="1" applyFont="1" applyFill="1" applyBorder="1" applyAlignment="1" applyProtection="1">
      <alignment horizontal="center"/>
      <protection locked="0"/>
    </xf>
    <xf numFmtId="0" fontId="1" fillId="0" borderId="0" xfId="301" applyFont="1" applyFill="1" applyBorder="1"/>
    <xf numFmtId="0" fontId="1" fillId="0" borderId="0" xfId="301" applyFont="1" applyFill="1" applyBorder="1" applyAlignment="1">
      <alignment horizontal="center"/>
    </xf>
    <xf numFmtId="0" fontId="1" fillId="0" borderId="0" xfId="298" applyFont="1" applyFill="1" applyBorder="1" applyAlignment="1">
      <alignment horizontal="center"/>
    </xf>
    <xf numFmtId="0" fontId="1" fillId="0" borderId="0" xfId="301" applyNumberFormat="1" applyFont="1" applyFill="1" applyBorder="1" applyAlignment="1">
      <alignment horizontal="center"/>
    </xf>
    <xf numFmtId="0" fontId="1" fillId="0" borderId="0" xfId="301" applyFont="1" applyFill="1" applyBorder="1" applyAlignment="1">
      <alignment horizontal="left"/>
    </xf>
    <xf numFmtId="41" fontId="1" fillId="0" borderId="0" xfId="110" applyNumberFormat="1" applyFont="1" applyFill="1" applyBorder="1" applyAlignment="1" applyProtection="1">
      <alignment horizontal="center"/>
      <protection locked="0"/>
    </xf>
    <xf numFmtId="41" fontId="1" fillId="0" borderId="0" xfId="0" quotePrefix="1" applyNumberFormat="1" applyFont="1" applyFill="1" applyBorder="1" applyAlignment="1" applyProtection="1">
      <alignment horizontal="center"/>
      <protection locked="0"/>
    </xf>
    <xf numFmtId="37" fontId="1" fillId="0" borderId="0" xfId="110" applyNumberFormat="1" applyFont="1" applyFill="1" applyBorder="1" applyProtection="1">
      <protection locked="0"/>
    </xf>
    <xf numFmtId="164" fontId="1" fillId="0" borderId="0" xfId="0" applyNumberFormat="1" applyFont="1" applyFill="1" applyBorder="1" applyAlignment="1" applyProtection="1">
      <alignment horizontal="center"/>
      <protection locked="0"/>
    </xf>
    <xf numFmtId="164" fontId="1" fillId="0" borderId="25" xfId="0" applyNumberFormat="1" applyFont="1" applyFill="1" applyBorder="1" applyAlignment="1" applyProtection="1">
      <alignment horizontal="center"/>
      <protection locked="0"/>
    </xf>
    <xf numFmtId="0" fontId="1" fillId="0" borderId="0" xfId="300" applyFont="1" applyFill="1"/>
    <xf numFmtId="0" fontId="1" fillId="0" borderId="0" xfId="300" applyFont="1" applyFill="1" applyBorder="1"/>
    <xf numFmtId="0" fontId="1" fillId="0" borderId="0" xfId="300" applyNumberFormat="1" applyFont="1" applyFill="1" applyBorder="1" applyAlignment="1" applyProtection="1">
      <alignment horizontal="center"/>
      <protection locked="0"/>
    </xf>
    <xf numFmtId="0" fontId="1" fillId="0" borderId="0" xfId="300" applyNumberFormat="1" applyFont="1" applyFill="1" applyBorder="1" applyAlignment="1">
      <alignment horizontal="center"/>
    </xf>
    <xf numFmtId="0" fontId="1" fillId="0" borderId="0" xfId="300" applyFont="1" applyFill="1" applyBorder="1" applyAlignment="1">
      <alignment horizontal="left"/>
    </xf>
    <xf numFmtId="3" fontId="1" fillId="0" borderId="0" xfId="0" applyNumberFormat="1" applyFont="1" applyFill="1" applyBorder="1" applyAlignment="1" applyProtection="1">
      <alignment horizontal="center"/>
      <protection locked="0"/>
    </xf>
    <xf numFmtId="0" fontId="1" fillId="0" borderId="25" xfId="0" applyFont="1" applyFill="1" applyBorder="1"/>
    <xf numFmtId="0" fontId="1" fillId="0" borderId="27" xfId="0" applyFont="1" applyFill="1" applyBorder="1" applyAlignment="1" applyProtection="1">
      <alignment horizontal="center"/>
      <protection locked="0"/>
    </xf>
    <xf numFmtId="0" fontId="1" fillId="0" borderId="13" xfId="0" quotePrefix="1" applyFont="1" applyFill="1" applyBorder="1" applyAlignment="1" applyProtection="1">
      <alignment horizontal="left"/>
      <protection locked="0"/>
    </xf>
    <xf numFmtId="0" fontId="1" fillId="0" borderId="0" xfId="300"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168" fontId="1" fillId="0" borderId="0" xfId="321" applyNumberFormat="1" applyFont="1" applyFill="1" applyAlignment="1" applyProtection="1">
      <alignment horizontal="center"/>
      <protection locked="0"/>
    </xf>
    <xf numFmtId="0" fontId="1" fillId="0" borderId="0" xfId="305" applyFont="1" applyFill="1"/>
    <xf numFmtId="0" fontId="1" fillId="0" borderId="0" xfId="305" applyFont="1" applyFill="1" applyAlignment="1">
      <alignment horizontal="center"/>
    </xf>
    <xf numFmtId="41" fontId="1" fillId="0" borderId="0" xfId="0" applyNumberFormat="1" applyFont="1" applyFill="1"/>
    <xf numFmtId="41" fontId="1" fillId="0" borderId="0" xfId="0" applyNumberFormat="1" applyFont="1" applyFill="1" applyAlignment="1">
      <alignment horizontal="center"/>
    </xf>
    <xf numFmtId="0" fontId="1" fillId="0" borderId="0" xfId="0" applyFont="1" applyFill="1" applyBorder="1" applyAlignment="1" applyProtection="1">
      <alignment horizontal="center"/>
    </xf>
    <xf numFmtId="0" fontId="1" fillId="0" borderId="0" xfId="0" applyFont="1" applyFill="1" applyProtection="1"/>
    <xf numFmtId="0" fontId="1" fillId="0" borderId="0" xfId="0" applyFont="1" applyFill="1" applyAlignment="1" applyProtection="1">
      <alignment horizontal="center"/>
    </xf>
    <xf numFmtId="41" fontId="1" fillId="0" borderId="0" xfId="0" applyNumberFormat="1" applyFont="1" applyFill="1" applyProtection="1"/>
    <xf numFmtId="164" fontId="1" fillId="0" borderId="0" xfId="0" applyNumberFormat="1" applyFont="1" applyFill="1" applyProtection="1"/>
    <xf numFmtId="37" fontId="1" fillId="0" borderId="0" xfId="0" applyNumberFormat="1" applyFont="1" applyFill="1" applyBorder="1" applyAlignment="1" applyProtection="1">
      <alignment horizontal="center"/>
      <protection locked="0"/>
    </xf>
    <xf numFmtId="41" fontId="1" fillId="0" borderId="25" xfId="0" applyNumberFormat="1" applyFont="1" applyFill="1" applyBorder="1" applyProtection="1">
      <protection locked="0"/>
    </xf>
    <xf numFmtId="41" fontId="1" fillId="0" borderId="0" xfId="0" applyNumberFormat="1" applyFont="1" applyFill="1" applyBorder="1" applyProtection="1">
      <protection locked="0"/>
    </xf>
    <xf numFmtId="41" fontId="1" fillId="0" borderId="13" xfId="0" applyNumberFormat="1" applyFont="1" applyFill="1" applyBorder="1" applyProtection="1">
      <protection locked="0"/>
    </xf>
    <xf numFmtId="0" fontId="1" fillId="0" borderId="0" xfId="0" applyFont="1" applyFill="1" applyAlignment="1">
      <alignment horizontal="left" indent="1"/>
    </xf>
    <xf numFmtId="0" fontId="1" fillId="0" borderId="0" xfId="304" applyFont="1" applyFill="1" applyBorder="1" applyAlignment="1">
      <alignment horizontal="center"/>
    </xf>
    <xf numFmtId="0" fontId="1" fillId="0" borderId="0" xfId="304" applyFont="1" applyFill="1" applyBorder="1"/>
    <xf numFmtId="0" fontId="1" fillId="0" borderId="0" xfId="299" applyFont="1" applyFill="1" applyBorder="1"/>
    <xf numFmtId="0" fontId="1" fillId="0" borderId="0" xfId="299" applyFont="1" applyFill="1" applyBorder="1" applyAlignment="1">
      <alignment horizontal="center"/>
    </xf>
    <xf numFmtId="0" fontId="1" fillId="0" borderId="0" xfId="304" applyFont="1" applyFill="1" applyBorder="1" applyAlignment="1">
      <alignment horizontal="left"/>
    </xf>
    <xf numFmtId="0" fontId="1" fillId="0" borderId="0" xfId="304" applyFont="1" applyFill="1" applyBorder="1" applyAlignment="1"/>
    <xf numFmtId="41" fontId="1" fillId="0" borderId="0" xfId="0" applyNumberFormat="1" applyFont="1" applyFill="1" applyBorder="1" applyProtection="1"/>
    <xf numFmtId="41" fontId="1" fillId="0" borderId="0" xfId="0" applyNumberFormat="1" applyFont="1" applyFill="1" applyProtection="1">
      <protection locked="0"/>
    </xf>
    <xf numFmtId="41" fontId="1" fillId="0" borderId="0" xfId="0" applyNumberFormat="1" applyFont="1" applyFill="1" applyBorder="1"/>
    <xf numFmtId="0" fontId="1" fillId="0" borderId="0" xfId="302" applyFont="1" applyFill="1" applyBorder="1" applyAlignment="1">
      <alignment horizontal="center"/>
    </xf>
    <xf numFmtId="10" fontId="1" fillId="0" borderId="0" xfId="321" applyNumberFormat="1" applyFont="1" applyFill="1" applyBorder="1"/>
    <xf numFmtId="0" fontId="1" fillId="0" borderId="0" xfId="301" applyFont="1" applyFill="1" applyAlignment="1">
      <alignment horizontal="center"/>
    </xf>
    <xf numFmtId="166" fontId="1" fillId="0" borderId="0" xfId="321" applyNumberFormat="1" applyFont="1" applyFill="1" applyBorder="1" applyAlignment="1">
      <alignment horizontal="center"/>
    </xf>
    <xf numFmtId="0" fontId="1" fillId="0" borderId="0" xfId="301" applyFont="1" applyFill="1"/>
    <xf numFmtId="0" fontId="1" fillId="0" borderId="0" xfId="0" applyFont="1" applyFill="1" applyBorder="1" applyProtection="1"/>
    <xf numFmtId="164" fontId="1" fillId="0" borderId="0" xfId="0" applyNumberFormat="1" applyFont="1" applyFill="1" applyBorder="1" applyProtection="1"/>
    <xf numFmtId="0" fontId="1" fillId="0" borderId="0" xfId="110" applyNumberFormat="1" applyFont="1" applyFill="1" applyBorder="1" applyProtection="1">
      <protection locked="0"/>
    </xf>
    <xf numFmtId="0" fontId="1" fillId="0" borderId="0" xfId="0" applyNumberFormat="1" applyFont="1" applyFill="1" applyBorder="1" applyAlignment="1" applyProtection="1">
      <alignment horizontal="center"/>
      <protection locked="0"/>
    </xf>
    <xf numFmtId="164" fontId="1" fillId="0" borderId="0" xfId="0" applyNumberFormat="1" applyFont="1" applyFill="1" applyBorder="1" applyAlignment="1">
      <alignment horizontal="center"/>
    </xf>
    <xf numFmtId="0" fontId="1" fillId="0" borderId="0" xfId="0" applyFont="1" applyFill="1" applyBorder="1" applyAlignment="1"/>
    <xf numFmtId="0" fontId="1" fillId="0" borderId="0" xfId="303" applyFont="1" applyFill="1" applyAlignment="1">
      <alignment horizontal="center"/>
    </xf>
    <xf numFmtId="0" fontId="1" fillId="0" borderId="0" xfId="303" applyFont="1" applyFill="1" applyBorder="1"/>
    <xf numFmtId="164" fontId="1" fillId="0" borderId="0" xfId="110" quotePrefix="1"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center"/>
      <protection locked="0"/>
    </xf>
    <xf numFmtId="0" fontId="1" fillId="0" borderId="0" xfId="0" applyFont="1" applyFill="1" applyBorder="1" applyAlignment="1">
      <alignment horizontal="left" indent="1"/>
    </xf>
    <xf numFmtId="164" fontId="1" fillId="0" borderId="0" xfId="110" applyNumberFormat="1" applyFont="1" applyFill="1" applyBorder="1" applyAlignment="1"/>
    <xf numFmtId="168" fontId="1" fillId="0" borderId="0" xfId="321" applyNumberFormat="1" applyFont="1" applyFill="1" applyBorder="1" applyAlignment="1">
      <alignment horizontal="center"/>
    </xf>
    <xf numFmtId="0" fontId="1" fillId="0" borderId="0" xfId="0" applyFont="1" applyFill="1" applyBorder="1" applyAlignment="1" applyProtection="1">
      <protection locked="0"/>
    </xf>
    <xf numFmtId="0" fontId="1" fillId="0" borderId="0" xfId="110" applyNumberFormat="1" applyFont="1" applyFill="1" applyBorder="1" applyAlignment="1">
      <alignment horizontal="center"/>
    </xf>
    <xf numFmtId="41" fontId="1" fillId="0" borderId="0" xfId="110" applyNumberFormat="1" applyFont="1" applyFill="1" applyBorder="1" applyAlignment="1">
      <alignment horizontal="right"/>
    </xf>
    <xf numFmtId="10" fontId="1" fillId="0" borderId="0" xfId="0" quotePrefix="1" applyNumberFormat="1" applyFont="1" applyFill="1" applyBorder="1" applyAlignment="1" applyProtection="1">
      <protection locked="0"/>
    </xf>
    <xf numFmtId="10" fontId="1" fillId="0" borderId="0" xfId="0" applyNumberFormat="1" applyFont="1" applyFill="1" applyBorder="1" applyAlignment="1" applyProtection="1">
      <protection locked="0"/>
    </xf>
    <xf numFmtId="37" fontId="1" fillId="0" borderId="0" xfId="0" applyNumberFormat="1" applyFont="1" applyFill="1" applyBorder="1" applyProtection="1">
      <protection locked="0"/>
    </xf>
    <xf numFmtId="0" fontId="1" fillId="0" borderId="25" xfId="0" quotePrefix="1" applyFont="1" applyFill="1" applyBorder="1" applyAlignment="1" applyProtection="1">
      <alignment horizontal="left"/>
      <protection locked="0"/>
    </xf>
    <xf numFmtId="3" fontId="1" fillId="0" borderId="0" xfId="0" applyNumberFormat="1"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indent="2"/>
    </xf>
    <xf numFmtId="164" fontId="1" fillId="0" borderId="0" xfId="155" applyNumberFormat="1" applyFont="1" applyFill="1" applyBorder="1" applyAlignment="1" applyProtection="1">
      <alignment horizontal="center"/>
      <protection locked="0"/>
    </xf>
    <xf numFmtId="164" fontId="1" fillId="0" borderId="0" xfId="305" applyNumberFormat="1" applyFont="1" applyFill="1" applyBorder="1" applyAlignment="1">
      <alignment horizontal="left"/>
    </xf>
    <xf numFmtId="164" fontId="1" fillId="0" borderId="0" xfId="155" applyNumberFormat="1" applyFont="1" applyFill="1" applyBorder="1"/>
    <xf numFmtId="0" fontId="1" fillId="0" borderId="0" xfId="155" applyNumberFormat="1" applyFont="1" applyFill="1" applyBorder="1" applyAlignment="1" applyProtection="1">
      <alignment horizontal="center"/>
      <protection locked="0"/>
    </xf>
    <xf numFmtId="1" fontId="1" fillId="0" borderId="0" xfId="0" applyNumberFormat="1" applyFont="1" applyFill="1" applyBorder="1" applyAlignment="1">
      <alignment horizontal="center"/>
    </xf>
    <xf numFmtId="168" fontId="1" fillId="0" borderId="0" xfId="110" applyNumberFormat="1" applyFont="1" applyFill="1" applyBorder="1" applyProtection="1">
      <protection locked="0"/>
    </xf>
    <xf numFmtId="164" fontId="1" fillId="0" borderId="0" xfId="0" applyNumberFormat="1" applyFont="1" applyFill="1" applyBorder="1" applyAlignment="1">
      <alignment horizontal="right"/>
    </xf>
    <xf numFmtId="2" fontId="1" fillId="0" borderId="0"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right"/>
      <protection locked="0"/>
    </xf>
    <xf numFmtId="2" fontId="1" fillId="0" borderId="0" xfId="0" applyNumberFormat="1" applyFont="1" applyFill="1" applyBorder="1" applyAlignment="1">
      <alignment horizontal="right"/>
    </xf>
    <xf numFmtId="164" fontId="1" fillId="0" borderId="0" xfId="110" quotePrefix="1" applyNumberFormat="1" applyFont="1" applyFill="1" applyBorder="1" applyAlignment="1"/>
    <xf numFmtId="164" fontId="1" fillId="0" borderId="0" xfId="110" quotePrefix="1" applyNumberFormat="1" applyFont="1" applyFill="1" applyBorder="1" applyAlignment="1">
      <alignment horizontal="center"/>
    </xf>
    <xf numFmtId="0" fontId="1" fillId="0" borderId="0" xfId="110" quotePrefix="1" applyNumberFormat="1" applyFont="1" applyFill="1" applyBorder="1" applyAlignment="1">
      <alignment horizontal="right"/>
    </xf>
    <xf numFmtId="164" fontId="1" fillId="0" borderId="0" xfId="0" quotePrefix="1" applyNumberFormat="1" applyFont="1" applyFill="1" applyBorder="1" applyAlignment="1"/>
    <xf numFmtId="0" fontId="1" fillId="0" borderId="27" xfId="110" applyNumberFormat="1" applyFont="1" applyFill="1" applyBorder="1" applyAlignment="1" applyProtection="1">
      <alignment horizontal="center"/>
      <protection locked="0"/>
    </xf>
    <xf numFmtId="0" fontId="1" fillId="0" borderId="0" xfId="300" applyFont="1" applyFill="1" applyBorder="1" applyProtection="1">
      <protection locked="0"/>
    </xf>
    <xf numFmtId="0" fontId="1" fillId="0" borderId="25" xfId="300" applyFont="1" applyFill="1" applyBorder="1" applyProtection="1">
      <protection locked="0"/>
    </xf>
    <xf numFmtId="0" fontId="1" fillId="0" borderId="25" xfId="300" applyFont="1" applyFill="1" applyBorder="1" applyAlignment="1" applyProtection="1">
      <alignment horizontal="center"/>
      <protection locked="0"/>
    </xf>
    <xf numFmtId="168" fontId="1" fillId="0" borderId="25" xfId="321" applyNumberFormat="1" applyFont="1" applyFill="1" applyBorder="1" applyAlignment="1" applyProtection="1">
      <alignment horizontal="center"/>
      <protection locked="0"/>
    </xf>
    <xf numFmtId="164" fontId="1" fillId="0" borderId="25" xfId="110" applyNumberFormat="1" applyFont="1" applyFill="1" applyBorder="1" applyAlignment="1" applyProtection="1">
      <alignment horizontal="center"/>
      <protection locked="0"/>
    </xf>
    <xf numFmtId="0" fontId="1" fillId="0" borderId="26" xfId="110" applyNumberFormat="1" applyFont="1" applyFill="1" applyBorder="1" applyAlignment="1" applyProtection="1">
      <alignment horizontal="center"/>
      <protection locked="0"/>
    </xf>
    <xf numFmtId="41" fontId="1" fillId="0" borderId="0" xfId="158" applyNumberFormat="1" applyFont="1" applyFill="1" applyBorder="1" applyAlignment="1">
      <alignment horizontal="center"/>
    </xf>
    <xf numFmtId="168" fontId="1" fillId="0" borderId="0" xfId="321" applyNumberFormat="1" applyFont="1" applyFill="1" applyBorder="1" applyAlignment="1" applyProtection="1">
      <alignment horizontal="right"/>
      <protection locked="0"/>
    </xf>
    <xf numFmtId="164" fontId="1" fillId="0" borderId="0" xfId="110" applyNumberFormat="1" applyFont="1" applyFill="1" applyBorder="1" applyAlignment="1" applyProtection="1">
      <alignment horizontal="right"/>
      <protection locked="0"/>
    </xf>
    <xf numFmtId="0" fontId="1" fillId="0" borderId="0" xfId="0" applyFont="1" applyFill="1" applyAlignment="1">
      <alignment horizontal="left"/>
    </xf>
    <xf numFmtId="166" fontId="1" fillId="0" borderId="0" xfId="321" applyNumberFormat="1" applyFont="1" applyFill="1" applyAlignment="1">
      <alignment horizontal="center"/>
    </xf>
    <xf numFmtId="41" fontId="1" fillId="0" borderId="0" xfId="110" applyNumberFormat="1" applyFont="1" applyFill="1" applyAlignment="1">
      <alignment horizontal="center"/>
    </xf>
    <xf numFmtId="0" fontId="1" fillId="0" borderId="0" xfId="0" applyNumberFormat="1" applyFont="1" applyFill="1" applyAlignment="1">
      <alignment horizontal="left"/>
    </xf>
    <xf numFmtId="0" fontId="1" fillId="0" borderId="0" xfId="300" applyFont="1" applyFill="1" applyBorder="1" applyAlignment="1">
      <alignment horizontal="left" indent="1"/>
    </xf>
    <xf numFmtId="0" fontId="1" fillId="0" borderId="0" xfId="300" applyFont="1" applyFill="1" applyAlignment="1">
      <alignment horizontal="center"/>
    </xf>
    <xf numFmtId="41" fontId="1" fillId="0" borderId="0" xfId="152" applyFont="1" applyFill="1"/>
    <xf numFmtId="0" fontId="1" fillId="0" borderId="0" xfId="301" applyNumberFormat="1" applyFont="1" applyFill="1" applyAlignment="1">
      <alignment horizontal="center"/>
    </xf>
    <xf numFmtId="41" fontId="1" fillId="0" borderId="0" xfId="155" applyNumberFormat="1" applyFont="1" applyFill="1" applyBorder="1" applyAlignment="1">
      <alignment horizontal="center"/>
    </xf>
    <xf numFmtId="164" fontId="1" fillId="0" borderId="0" xfId="155" applyNumberFormat="1" applyFont="1" applyFill="1" applyBorder="1" applyAlignment="1">
      <alignment horizontal="center"/>
    </xf>
    <xf numFmtId="41" fontId="1" fillId="0" borderId="0" xfId="154" applyNumberFormat="1" applyFont="1" applyFill="1" applyBorder="1" applyAlignment="1">
      <alignment horizontal="center"/>
    </xf>
    <xf numFmtId="0" fontId="1" fillId="0" borderId="0" xfId="302" applyFont="1" applyFill="1" applyBorder="1"/>
    <xf numFmtId="41" fontId="1" fillId="0" borderId="4" xfId="110" applyNumberFormat="1" applyFont="1" applyFill="1" applyBorder="1" applyAlignment="1">
      <alignment horizontal="center"/>
    </xf>
    <xf numFmtId="164" fontId="1" fillId="0" borderId="4" xfId="110" applyNumberFormat="1" applyFont="1" applyFill="1" applyBorder="1" applyAlignment="1" applyProtection="1">
      <alignment horizontal="center"/>
      <protection locked="0"/>
    </xf>
    <xf numFmtId="9" fontId="1" fillId="0" borderId="0" xfId="321" applyFont="1" applyFill="1" applyBorder="1" applyAlignment="1" applyProtection="1">
      <alignment horizontal="center"/>
      <protection locked="0"/>
    </xf>
    <xf numFmtId="164" fontId="1" fillId="0" borderId="0" xfId="179" applyNumberFormat="1" applyFont="1" applyFill="1" applyBorder="1"/>
    <xf numFmtId="0" fontId="3" fillId="0" borderId="0" xfId="289" applyFont="1" applyFill="1" applyBorder="1" applyAlignment="1">
      <alignment horizontal="left"/>
    </xf>
    <xf numFmtId="0" fontId="1" fillId="0" borderId="0" xfId="289" applyFont="1" applyFill="1" applyBorder="1"/>
    <xf numFmtId="0" fontId="1" fillId="0" borderId="0" xfId="289" applyFont="1" applyFill="1" applyBorder="1" applyAlignment="1">
      <alignment horizontal="center"/>
    </xf>
    <xf numFmtId="41" fontId="1" fillId="0" borderId="0" xfId="157" applyNumberFormat="1" applyFont="1" applyFill="1" applyBorder="1" applyAlignment="1">
      <alignment horizontal="center"/>
    </xf>
    <xf numFmtId="0" fontId="1" fillId="0" borderId="0" xfId="306" applyFont="1" applyFill="1" applyAlignment="1">
      <alignment horizontal="left"/>
    </xf>
    <xf numFmtId="0" fontId="1" fillId="0" borderId="0" xfId="306" applyNumberFormat="1" applyFont="1" applyFill="1" applyAlignment="1">
      <alignment horizontal="center"/>
    </xf>
    <xf numFmtId="41" fontId="1" fillId="0" borderId="0" xfId="305" applyNumberFormat="1" applyFont="1" applyFill="1" applyBorder="1"/>
    <xf numFmtId="0" fontId="1" fillId="0" borderId="0" xfId="300" applyNumberFormat="1" applyFont="1" applyFill="1" applyAlignment="1">
      <alignment horizontal="center"/>
    </xf>
    <xf numFmtId="0" fontId="1" fillId="0" borderId="0" xfId="304" applyFont="1" applyFill="1"/>
    <xf numFmtId="0" fontId="1" fillId="0" borderId="0" xfId="304" applyNumberFormat="1" applyFont="1" applyFill="1" applyAlignment="1">
      <alignment horizontal="center"/>
    </xf>
    <xf numFmtId="0" fontId="1" fillId="0" borderId="0" xfId="304" applyFont="1" applyFill="1" applyBorder="1" applyAlignment="1">
      <alignment horizontal="left" indent="1"/>
    </xf>
    <xf numFmtId="0" fontId="1" fillId="0" borderId="0" xfId="303" applyFont="1" applyFill="1"/>
    <xf numFmtId="0" fontId="1" fillId="0" borderId="0" xfId="303" applyFont="1" applyFill="1" applyBorder="1" applyAlignment="1">
      <alignment horizontal="center"/>
    </xf>
    <xf numFmtId="0" fontId="3" fillId="0" borderId="0" xfId="292" applyFont="1" applyFill="1"/>
    <xf numFmtId="164" fontId="1" fillId="0" borderId="0" xfId="110" applyNumberFormat="1" applyFont="1" applyFill="1" applyBorder="1" applyAlignment="1">
      <alignment horizontal="right"/>
    </xf>
    <xf numFmtId="166" fontId="1" fillId="0" borderId="0" xfId="321" applyNumberFormat="1" applyFont="1" applyFill="1" applyBorder="1" applyAlignment="1">
      <alignment horizontal="right"/>
    </xf>
    <xf numFmtId="0" fontId="1" fillId="0" borderId="0" xfId="302" quotePrefix="1" applyFont="1" applyFill="1" applyBorder="1" applyAlignment="1">
      <alignment horizontal="left"/>
    </xf>
    <xf numFmtId="0" fontId="1" fillId="0" borderId="0" xfId="300" quotePrefix="1" applyFont="1" applyFill="1" applyBorder="1" applyAlignment="1">
      <alignment horizontal="left" indent="1"/>
    </xf>
    <xf numFmtId="0" fontId="1" fillId="0" borderId="0" xfId="300" quotePrefix="1" applyFont="1" applyFill="1" applyBorder="1" applyAlignment="1">
      <alignment horizontal="left"/>
    </xf>
    <xf numFmtId="0" fontId="3" fillId="0" borderId="0" xfId="300" quotePrefix="1" applyFont="1" applyFill="1" applyBorder="1" applyAlignment="1">
      <alignment horizontal="left"/>
    </xf>
    <xf numFmtId="0" fontId="7" fillId="0" borderId="0" xfId="300" applyFont="1" applyFill="1" applyBorder="1"/>
    <xf numFmtId="43" fontId="1" fillId="0" borderId="0" xfId="110" applyFont="1" applyFill="1" applyBorder="1" applyAlignment="1">
      <alignment horizontal="center"/>
    </xf>
    <xf numFmtId="1" fontId="1" fillId="0" borderId="0" xfId="0" applyNumberFormat="1" applyFont="1" applyFill="1" applyBorder="1" applyAlignment="1" applyProtection="1">
      <alignment horizontal="center"/>
      <protection locked="0"/>
    </xf>
    <xf numFmtId="0" fontId="1" fillId="0" borderId="0" xfId="0" applyFont="1" applyFill="1" applyBorder="1" applyAlignment="1">
      <alignment horizontal="left" indent="3"/>
    </xf>
    <xf numFmtId="0" fontId="3" fillId="0" borderId="0" xfId="0" applyFont="1" applyFill="1" applyBorder="1" applyAlignment="1">
      <alignment horizontal="left" indent="1"/>
    </xf>
    <xf numFmtId="168" fontId="1" fillId="0" borderId="0" xfId="321" applyNumberFormat="1" applyFont="1" applyFill="1" applyBorder="1" applyAlignment="1" applyProtection="1">
      <protection locked="0"/>
    </xf>
    <xf numFmtId="168" fontId="1" fillId="0" borderId="0" xfId="321" applyNumberFormat="1" applyFont="1" applyFill="1" applyBorder="1" applyAlignment="1"/>
    <xf numFmtId="9" fontId="1" fillId="0" borderId="0" xfId="321" applyFont="1" applyFill="1" applyBorder="1" applyAlignment="1"/>
    <xf numFmtId="0" fontId="1" fillId="0" borderId="0" xfId="0" applyNumberFormat="1" applyFont="1" applyFill="1" applyBorder="1" applyAlignment="1">
      <alignment horizontal="right"/>
    </xf>
    <xf numFmtId="0" fontId="1" fillId="0" borderId="0" xfId="0" quotePrefix="1" applyFont="1" applyFill="1" applyBorder="1" applyAlignment="1" applyProtection="1">
      <alignment horizontal="left" indent="2"/>
      <protection locked="0"/>
    </xf>
    <xf numFmtId="0" fontId="1" fillId="0" borderId="0" xfId="302" quotePrefix="1" applyFont="1" applyFill="1" applyBorder="1" applyAlignment="1">
      <alignment horizontal="left" indent="1"/>
    </xf>
    <xf numFmtId="164" fontId="3" fillId="0" borderId="0" xfId="110" applyNumberFormat="1" applyFont="1" applyFill="1" applyBorder="1" applyAlignment="1">
      <alignment horizontal="center"/>
    </xf>
    <xf numFmtId="168" fontId="1" fillId="0" borderId="0" xfId="327" applyNumberFormat="1" applyFont="1" applyFill="1" applyAlignment="1" applyProtection="1">
      <alignment horizontal="center"/>
      <protection locked="0"/>
    </xf>
    <xf numFmtId="37" fontId="1" fillId="0" borderId="0" xfId="0" applyNumberFormat="1" applyFont="1" applyFill="1" applyBorder="1"/>
    <xf numFmtId="168" fontId="1" fillId="0" borderId="0" xfId="327" applyNumberFormat="1" applyFont="1" applyFill="1" applyBorder="1" applyAlignment="1" applyProtection="1">
      <alignment horizontal="center"/>
      <protection locked="0"/>
    </xf>
    <xf numFmtId="3" fontId="1" fillId="0" borderId="0" xfId="155" applyNumberFormat="1" applyFont="1" applyFill="1" applyBorder="1" applyProtection="1">
      <protection locked="0"/>
    </xf>
    <xf numFmtId="168" fontId="1" fillId="0" borderId="0" xfId="155" applyNumberFormat="1" applyFont="1" applyFill="1" applyBorder="1" applyProtection="1">
      <protection locked="0"/>
    </xf>
    <xf numFmtId="41" fontId="1" fillId="0" borderId="0" xfId="155" applyNumberFormat="1" applyFont="1" applyFill="1" applyBorder="1" applyProtection="1">
      <protection locked="0"/>
    </xf>
    <xf numFmtId="164" fontId="3" fillId="0" borderId="0" xfId="155" applyNumberFormat="1" applyFont="1" applyFill="1" applyBorder="1" applyAlignment="1" applyProtection="1">
      <alignment horizontal="center"/>
      <protection locked="0"/>
    </xf>
    <xf numFmtId="0" fontId="3" fillId="0" borderId="0" xfId="305" applyFont="1" applyFill="1" applyBorder="1" applyAlignment="1">
      <alignment horizontal="right"/>
    </xf>
    <xf numFmtId="164" fontId="1" fillId="0" borderId="0" xfId="155" applyNumberFormat="1" applyFont="1" applyFill="1" applyAlignment="1" applyProtection="1">
      <alignment horizontal="center"/>
      <protection locked="0"/>
    </xf>
    <xf numFmtId="0" fontId="1" fillId="0" borderId="0" xfId="0" applyFont="1" applyFill="1" applyBorder="1" applyAlignment="1" applyProtection="1">
      <alignment horizontal="right"/>
      <protection locked="0"/>
    </xf>
    <xf numFmtId="37" fontId="1" fillId="0" borderId="0" xfId="0" applyNumberFormat="1" applyFont="1" applyFill="1" applyBorder="1" applyAlignment="1" applyProtection="1">
      <alignment horizontal="right"/>
      <protection locked="0"/>
    </xf>
    <xf numFmtId="0" fontId="1" fillId="0" borderId="0" xfId="155" quotePrefix="1" applyNumberFormat="1" applyFont="1" applyFill="1" applyAlignment="1" applyProtection="1">
      <alignment horizontal="center"/>
      <protection locked="0"/>
    </xf>
    <xf numFmtId="168" fontId="1" fillId="0" borderId="0" xfId="327" applyNumberFormat="1" applyFont="1" applyFill="1" applyBorder="1" applyAlignment="1" applyProtection="1">
      <alignment horizontal="right"/>
      <protection locked="0"/>
    </xf>
    <xf numFmtId="164" fontId="3" fillId="0" borderId="0" xfId="305" applyNumberFormat="1" applyFont="1" applyFill="1" applyBorder="1" applyAlignment="1">
      <alignment horizontal="center"/>
    </xf>
    <xf numFmtId="164" fontId="3" fillId="0" borderId="0" xfId="110" quotePrefix="1" applyNumberFormat="1" applyFont="1" applyFill="1" applyBorder="1" applyAlignment="1">
      <alignment horizontal="center"/>
    </xf>
    <xf numFmtId="164" fontId="3" fillId="0" borderId="0" xfId="0" applyNumberFormat="1" applyFont="1" applyFill="1" applyBorder="1"/>
    <xf numFmtId="164" fontId="1" fillId="0" borderId="0" xfId="110" quotePrefix="1" applyNumberFormat="1" applyFont="1" applyFill="1" applyBorder="1" applyAlignment="1">
      <alignment horizontal="right"/>
    </xf>
    <xf numFmtId="0" fontId="1" fillId="0" borderId="0" xfId="110" quotePrefix="1" applyNumberFormat="1" applyFont="1" applyFill="1" applyBorder="1" applyAlignment="1">
      <alignment horizontal="center"/>
    </xf>
    <xf numFmtId="0" fontId="1" fillId="0" borderId="0" xfId="306" applyFont="1" applyFill="1"/>
    <xf numFmtId="41" fontId="1" fillId="0" borderId="0" xfId="161" applyNumberFormat="1" applyFont="1" applyFill="1" applyBorder="1" applyAlignment="1">
      <alignment horizontal="center"/>
    </xf>
    <xf numFmtId="0" fontId="1" fillId="0" borderId="0" xfId="304" applyNumberFormat="1" applyFont="1" applyFill="1" applyBorder="1" applyAlignment="1">
      <alignment horizontal="center"/>
    </xf>
    <xf numFmtId="0" fontId="1" fillId="0" borderId="0" xfId="465" applyFont="1" applyFill="1" applyBorder="1"/>
    <xf numFmtId="0" fontId="7" fillId="0" borderId="0" xfId="0" applyFont="1" applyFill="1" applyBorder="1"/>
    <xf numFmtId="0" fontId="3" fillId="0" borderId="0" xfId="301" applyFont="1" applyFill="1" applyBorder="1" applyAlignment="1"/>
    <xf numFmtId="166" fontId="1" fillId="0" borderId="0" xfId="0" applyNumberFormat="1" applyFont="1"/>
    <xf numFmtId="9" fontId="58" fillId="0" borderId="0" xfId="321" applyFont="1" applyFill="1"/>
    <xf numFmtId="166" fontId="58" fillId="0" borderId="0" xfId="0" applyNumberFormat="1" applyFont="1" applyFill="1"/>
    <xf numFmtId="166" fontId="58" fillId="0" borderId="0" xfId="321" applyNumberFormat="1" applyFont="1" applyFill="1"/>
    <xf numFmtId="10" fontId="58" fillId="0" borderId="0" xfId="0" applyNumberFormat="1" applyFont="1" applyFill="1"/>
    <xf numFmtId="166" fontId="1" fillId="0" borderId="0" xfId="0" applyNumberFormat="1" applyFont="1" applyFill="1"/>
    <xf numFmtId="169" fontId="58" fillId="0" borderId="0" xfId="0" applyNumberFormat="1" applyFont="1" applyFill="1"/>
    <xf numFmtId="0" fontId="1" fillId="0" borderId="0" xfId="0" applyFont="1" applyFill="1" applyAlignment="1" applyProtection="1">
      <alignment horizontal="left"/>
      <protection locked="0"/>
    </xf>
    <xf numFmtId="164" fontId="3" fillId="0" borderId="0" xfId="154" applyNumberFormat="1" applyFont="1" applyFill="1" applyBorder="1"/>
    <xf numFmtId="0" fontId="1" fillId="0" borderId="0" xfId="0" applyFont="1" applyFill="1" applyAlignment="1" applyProtection="1">
      <protection locked="0"/>
    </xf>
    <xf numFmtId="164" fontId="1" fillId="0" borderId="4" xfId="110" applyNumberFormat="1" applyFont="1" applyFill="1" applyBorder="1" applyAlignment="1">
      <alignment horizontal="right"/>
    </xf>
    <xf numFmtId="0" fontId="3" fillId="0" borderId="0" xfId="0" applyFont="1" applyFill="1" applyAlignment="1">
      <alignment horizontal="left"/>
    </xf>
    <xf numFmtId="0" fontId="1" fillId="0" borderId="0" xfId="465" applyFont="1" applyFill="1"/>
    <xf numFmtId="0" fontId="1" fillId="0" borderId="0" xfId="465" applyFont="1" applyFill="1" applyBorder="1" applyAlignment="1">
      <alignment horizontal="left"/>
    </xf>
    <xf numFmtId="2" fontId="1" fillId="0" borderId="0" xfId="301" applyNumberFormat="1" applyFont="1" applyFill="1" applyAlignment="1">
      <alignment horizontal="center"/>
    </xf>
    <xf numFmtId="17" fontId="1" fillId="0" borderId="0" xfId="305" quotePrefix="1" applyNumberFormat="1" applyFont="1" applyFill="1" applyBorder="1" applyAlignment="1">
      <alignment horizontal="left" indent="1"/>
    </xf>
    <xf numFmtId="0" fontId="1" fillId="0" borderId="0" xfId="0" quotePrefix="1" applyFont="1" applyFill="1" applyBorder="1" applyAlignment="1" applyProtection="1">
      <alignment horizontal="left" indent="1"/>
      <protection locked="0"/>
    </xf>
    <xf numFmtId="17" fontId="1" fillId="0" borderId="0" xfId="0" quotePrefix="1" applyNumberFormat="1" applyFont="1" applyFill="1" applyBorder="1" applyAlignment="1" applyProtection="1">
      <alignment horizontal="left" indent="1"/>
      <protection locked="0"/>
    </xf>
    <xf numFmtId="10" fontId="1" fillId="0" borderId="0" xfId="321" applyNumberFormat="1" applyFont="1" applyFill="1" applyBorder="1" applyAlignment="1">
      <alignment horizontal="left"/>
    </xf>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indent="1"/>
    </xf>
    <xf numFmtId="0" fontId="1" fillId="0" borderId="0" xfId="0" applyFont="1" applyBorder="1" applyAlignment="1">
      <alignment horizontal="left" indent="2"/>
    </xf>
    <xf numFmtId="42" fontId="1" fillId="0" borderId="0" xfId="0" applyNumberFormat="1" applyFont="1" applyFill="1" applyBorder="1"/>
    <xf numFmtId="41" fontId="1" fillId="0" borderId="4" xfId="110" applyNumberFormat="1" applyFont="1" applyFill="1" applyBorder="1" applyProtection="1">
      <protection locked="0"/>
    </xf>
    <xf numFmtId="164" fontId="1" fillId="0" borderId="24" xfId="110" applyNumberFormat="1" applyFont="1" applyFill="1" applyBorder="1" applyAlignment="1" applyProtection="1">
      <alignment horizontal="center"/>
      <protection locked="0"/>
    </xf>
    <xf numFmtId="164" fontId="1" fillId="0" borderId="0" xfId="162" applyNumberFormat="1" applyFont="1" applyFill="1" applyBorder="1" applyAlignment="1"/>
    <xf numFmtId="164" fontId="1" fillId="0" borderId="0" xfId="162" applyNumberFormat="1" applyFont="1" applyFill="1" applyBorder="1"/>
    <xf numFmtId="164" fontId="1" fillId="0" borderId="0" xfId="166" applyNumberFormat="1" applyFont="1" applyFill="1" applyBorder="1" applyProtection="1">
      <protection locked="0"/>
    </xf>
    <xf numFmtId="43" fontId="1" fillId="0" borderId="0" xfId="0" applyNumberFormat="1" applyFont="1" applyFill="1" applyBorder="1" applyProtection="1">
      <protection locked="0"/>
    </xf>
    <xf numFmtId="0" fontId="3" fillId="0" borderId="0" xfId="300" applyFont="1" applyFill="1"/>
    <xf numFmtId="0" fontId="7" fillId="0" borderId="0" xfId="300" applyFont="1" applyFill="1"/>
    <xf numFmtId="0" fontId="1" fillId="0" borderId="0" xfId="300" applyFont="1" applyBorder="1" applyAlignment="1">
      <alignment horizontal="center"/>
    </xf>
    <xf numFmtId="0" fontId="1" fillId="0" borderId="0" xfId="300" applyFont="1" applyFill="1" applyAlignment="1">
      <alignment horizontal="left"/>
    </xf>
    <xf numFmtId="164" fontId="1" fillId="0" borderId="4" xfId="110" applyNumberFormat="1" applyFont="1" applyFill="1" applyBorder="1" applyAlignment="1">
      <alignment horizontal="center"/>
    </xf>
    <xf numFmtId="164" fontId="1" fillId="0" borderId="24" xfId="110" applyNumberFormat="1" applyFont="1" applyFill="1" applyBorder="1" applyAlignment="1">
      <alignment horizontal="center"/>
    </xf>
    <xf numFmtId="165" fontId="1" fillId="0" borderId="0" xfId="0" applyNumberFormat="1" applyFont="1" applyFill="1" applyAlignment="1" applyProtection="1">
      <alignment horizontal="center"/>
      <protection locked="0"/>
    </xf>
    <xf numFmtId="41" fontId="1" fillId="0" borderId="0" xfId="163" applyNumberFormat="1" applyFont="1" applyFill="1" applyBorder="1" applyAlignment="1">
      <alignment horizontal="center"/>
    </xf>
    <xf numFmtId="41" fontId="1" fillId="0" borderId="4" xfId="163" applyNumberFormat="1" applyFont="1" applyFill="1" applyBorder="1" applyAlignment="1">
      <alignment horizontal="center"/>
    </xf>
    <xf numFmtId="180" fontId="1" fillId="0" borderId="0" xfId="163" applyNumberFormat="1" applyFont="1" applyFill="1" applyBorder="1" applyAlignment="1">
      <alignment horizontal="center"/>
    </xf>
    <xf numFmtId="180" fontId="1" fillId="0" borderId="0" xfId="301" applyNumberFormat="1" applyFont="1" applyFill="1"/>
    <xf numFmtId="164" fontId="1" fillId="0" borderId="24" xfId="162" applyNumberFormat="1" applyFont="1" applyFill="1" applyBorder="1" applyAlignment="1"/>
    <xf numFmtId="164" fontId="1" fillId="0" borderId="4" xfId="110" applyNumberFormat="1" applyFont="1" applyFill="1" applyBorder="1" applyAlignment="1"/>
    <xf numFmtId="167" fontId="1" fillId="0" borderId="0" xfId="179" applyNumberFormat="1" applyFont="1" applyFill="1" applyBorder="1" applyAlignment="1"/>
    <xf numFmtId="164" fontId="1" fillId="0" borderId="24" xfId="110" applyNumberFormat="1" applyFont="1" applyFill="1" applyBorder="1" applyAlignment="1"/>
    <xf numFmtId="164" fontId="1" fillId="0" borderId="24" xfId="110" applyNumberFormat="1" applyFont="1" applyFill="1" applyBorder="1"/>
    <xf numFmtId="167" fontId="1" fillId="0" borderId="4" xfId="179" applyNumberFormat="1" applyFont="1" applyFill="1" applyBorder="1"/>
    <xf numFmtId="42" fontId="3" fillId="0" borderId="4" xfId="110" applyNumberFormat="1" applyFont="1" applyFill="1" applyBorder="1"/>
    <xf numFmtId="42" fontId="1" fillId="0" borderId="0" xfId="110" applyNumberFormat="1" applyFont="1" applyFill="1" applyBorder="1"/>
    <xf numFmtId="164" fontId="1" fillId="0" borderId="4" xfId="110" applyNumberFormat="1" applyFont="1" applyFill="1" applyBorder="1"/>
    <xf numFmtId="2" fontId="1" fillId="0" borderId="0" xfId="0" applyNumberFormat="1" applyFont="1" applyFill="1" applyAlignment="1" applyProtection="1">
      <alignment horizontal="center"/>
      <protection locked="0"/>
    </xf>
    <xf numFmtId="164" fontId="1" fillId="0" borderId="4" xfId="110" applyNumberFormat="1" applyFont="1" applyFill="1" applyBorder="1" applyProtection="1">
      <protection locked="0"/>
    </xf>
    <xf numFmtId="164" fontId="1" fillId="0" borderId="0" xfId="155" applyNumberFormat="1" applyFont="1" applyFill="1" applyBorder="1" applyAlignment="1">
      <alignment horizontal="left"/>
    </xf>
    <xf numFmtId="37" fontId="1" fillId="0" borderId="0" xfId="155" applyNumberFormat="1" applyFont="1" applyFill="1"/>
    <xf numFmtId="164" fontId="1" fillId="0" borderId="0" xfId="155" applyNumberFormat="1" applyFont="1" applyFill="1"/>
    <xf numFmtId="164" fontId="1" fillId="0" borderId="4" xfId="0" applyNumberFormat="1" applyFont="1" applyFill="1" applyBorder="1"/>
    <xf numFmtId="168" fontId="1" fillId="0" borderId="4" xfId="305" applyNumberFormat="1" applyFont="1" applyFill="1" applyBorder="1" applyAlignment="1">
      <alignment horizontal="right"/>
    </xf>
    <xf numFmtId="0" fontId="1" fillId="0" borderId="0" xfId="306" quotePrefix="1" applyFont="1" applyFill="1" applyBorder="1" applyAlignment="1">
      <alignment horizontal="left"/>
    </xf>
    <xf numFmtId="10" fontId="1" fillId="0" borderId="0" xfId="321" applyNumberFormat="1" applyFont="1" applyFill="1" applyBorder="1" applyAlignment="1">
      <alignment horizontal="right"/>
    </xf>
    <xf numFmtId="10" fontId="1" fillId="0" borderId="24" xfId="321" applyNumberFormat="1" applyFont="1" applyFill="1" applyBorder="1" applyAlignment="1">
      <alignment horizontal="right"/>
    </xf>
    <xf numFmtId="41" fontId="1" fillId="0" borderId="4" xfId="154" applyNumberFormat="1" applyFont="1" applyFill="1" applyBorder="1" applyAlignment="1">
      <alignment horizontal="center"/>
    </xf>
    <xf numFmtId="164" fontId="1" fillId="0" borderId="0" xfId="154" applyNumberFormat="1" applyFont="1" applyFill="1" applyBorder="1" applyAlignment="1">
      <alignment horizontal="center"/>
    </xf>
    <xf numFmtId="164" fontId="1" fillId="0" borderId="0" xfId="154" applyNumberFormat="1" applyFont="1" applyFill="1"/>
    <xf numFmtId="0" fontId="1" fillId="0" borderId="25" xfId="0" applyFont="1" applyFill="1" applyBorder="1" applyAlignment="1">
      <alignment horizontal="center"/>
    </xf>
    <xf numFmtId="164" fontId="1" fillId="0" borderId="25" xfId="110" applyNumberFormat="1" applyFont="1" applyFill="1" applyBorder="1" applyAlignment="1">
      <alignment horizontal="center"/>
    </xf>
    <xf numFmtId="0" fontId="4" fillId="0" borderId="0" xfId="305" applyFont="1" applyFill="1" applyBorder="1" applyAlignment="1">
      <alignment horizontal="left"/>
    </xf>
    <xf numFmtId="0" fontId="7" fillId="0" borderId="0" xfId="305" applyFont="1" applyFill="1" applyBorder="1" applyAlignment="1">
      <alignment horizontal="left"/>
    </xf>
    <xf numFmtId="0" fontId="4" fillId="0" borderId="0" xfId="305" applyFont="1" applyFill="1" applyBorder="1" applyAlignment="1">
      <alignment horizontal="center"/>
    </xf>
    <xf numFmtId="0" fontId="7" fillId="0" borderId="0" xfId="305" applyFont="1" applyFill="1" applyBorder="1" applyAlignment="1">
      <alignment horizontal="center"/>
    </xf>
    <xf numFmtId="164" fontId="4" fillId="0" borderId="0" xfId="110" applyNumberFormat="1" applyFont="1" applyFill="1" applyBorder="1" applyAlignment="1">
      <alignment horizontal="center"/>
    </xf>
    <xf numFmtId="164" fontId="1" fillId="0" borderId="24" xfId="305" applyNumberFormat="1" applyFont="1" applyFill="1" applyBorder="1" applyAlignment="1">
      <alignment horizontal="left"/>
    </xf>
    <xf numFmtId="164" fontId="1" fillId="0" borderId="24" xfId="155" applyNumberFormat="1" applyFont="1" applyFill="1" applyBorder="1"/>
    <xf numFmtId="164" fontId="1" fillId="0" borderId="24" xfId="110" applyNumberFormat="1" applyFont="1" applyFill="1" applyBorder="1" applyAlignment="1">
      <alignment horizontal="right"/>
    </xf>
    <xf numFmtId="164" fontId="1" fillId="0" borderId="24" xfId="110" quotePrefix="1" applyNumberFormat="1" applyFont="1" applyFill="1" applyBorder="1" applyAlignment="1"/>
    <xf numFmtId="0" fontId="3" fillId="0" borderId="24" xfId="0" applyFont="1" applyFill="1" applyBorder="1" applyAlignment="1">
      <alignment horizontal="right"/>
    </xf>
    <xf numFmtId="166" fontId="1" fillId="0" borderId="0" xfId="321" applyNumberFormat="1" applyFont="1" applyFill="1"/>
    <xf numFmtId="0" fontId="3" fillId="0" borderId="0" xfId="0" applyFont="1" applyFill="1" applyAlignment="1">
      <alignment horizontal="left"/>
    </xf>
  </cellXfs>
  <cellStyles count="466">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olumn total in dollars" xfId="109"/>
    <cellStyle name="Comma" xfId="110" builtinId="3"/>
    <cellStyle name="Comma  - Style1" xfId="111"/>
    <cellStyle name="Comma  - Style1 2" xfId="112"/>
    <cellStyle name="Comma  - Style1 3" xfId="113"/>
    <cellStyle name="Comma  - Style1 4" xfId="114"/>
    <cellStyle name="Comma  - Style1 5" xfId="115"/>
    <cellStyle name="Comma  - Style2" xfId="116"/>
    <cellStyle name="Comma  - Style2 2" xfId="117"/>
    <cellStyle name="Comma  - Style2 3" xfId="118"/>
    <cellStyle name="Comma  - Style2 4" xfId="119"/>
    <cellStyle name="Comma  - Style2 5" xfId="120"/>
    <cellStyle name="Comma  - Style3" xfId="121"/>
    <cellStyle name="Comma  - Style3 2" xfId="122"/>
    <cellStyle name="Comma  - Style3 3" xfId="123"/>
    <cellStyle name="Comma  - Style3 4" xfId="124"/>
    <cellStyle name="Comma  - Style3 5" xfId="125"/>
    <cellStyle name="Comma  - Style4" xfId="126"/>
    <cellStyle name="Comma  - Style4 2" xfId="127"/>
    <cellStyle name="Comma  - Style4 3" xfId="128"/>
    <cellStyle name="Comma  - Style4 4" xfId="129"/>
    <cellStyle name="Comma  - Style4 5" xfId="130"/>
    <cellStyle name="Comma  - Style5" xfId="131"/>
    <cellStyle name="Comma  - Style5 2" xfId="132"/>
    <cellStyle name="Comma  - Style5 3" xfId="133"/>
    <cellStyle name="Comma  - Style5 4" xfId="134"/>
    <cellStyle name="Comma  - Style5 5" xfId="135"/>
    <cellStyle name="Comma  - Style6" xfId="136"/>
    <cellStyle name="Comma  - Style6 2" xfId="137"/>
    <cellStyle name="Comma  - Style6 3" xfId="138"/>
    <cellStyle name="Comma  - Style6 4" xfId="139"/>
    <cellStyle name="Comma  - Style6 5" xfId="140"/>
    <cellStyle name="Comma  - Style7" xfId="141"/>
    <cellStyle name="Comma  - Style7 2" xfId="142"/>
    <cellStyle name="Comma  - Style7 3" xfId="143"/>
    <cellStyle name="Comma  - Style7 4" xfId="144"/>
    <cellStyle name="Comma  - Style7 5" xfId="145"/>
    <cellStyle name="Comma  - Style8" xfId="146"/>
    <cellStyle name="Comma  - Style8 2" xfId="147"/>
    <cellStyle name="Comma  - Style8 3" xfId="148"/>
    <cellStyle name="Comma  - Style8 4" xfId="149"/>
    <cellStyle name="Comma  - Style8 5" xfId="150"/>
    <cellStyle name="Comma (0)" xfId="151"/>
    <cellStyle name="Comma [0]" xfId="152" builtinId="6"/>
    <cellStyle name="Comma [0] 2" xfId="153"/>
    <cellStyle name="Comma 10" xfId="154"/>
    <cellStyle name="Comma 11" xfId="155"/>
    <cellStyle name="Comma 13" xfId="156"/>
    <cellStyle name="Comma 2" xfId="157"/>
    <cellStyle name="Comma 2 2" xfId="158"/>
    <cellStyle name="Comma 2 3" xfId="159"/>
    <cellStyle name="Comma 3" xfId="160"/>
    <cellStyle name="Comma 4" xfId="161"/>
    <cellStyle name="Comma 5" xfId="162"/>
    <cellStyle name="Comma 7" xfId="163"/>
    <cellStyle name="Comma 8" xfId="164"/>
    <cellStyle name="Comma 9" xfId="165"/>
    <cellStyle name="Comma_Book1" xfId="166"/>
    <cellStyle name="Comma0" xfId="167"/>
    <cellStyle name="Comma0 - Style3" xfId="168"/>
    <cellStyle name="Comma0 - Style4" xfId="169"/>
    <cellStyle name="Comma0 2" xfId="170"/>
    <cellStyle name="Comma0 3" xfId="171"/>
    <cellStyle name="Comma0 4" xfId="172"/>
    <cellStyle name="Comma0 5" xfId="173"/>
    <cellStyle name="Comma0 6" xfId="174"/>
    <cellStyle name="Comma0 7" xfId="175"/>
    <cellStyle name="Comma0 8" xfId="176"/>
    <cellStyle name="Comma0_3Q 2008 Release10-27-08 - USE FOR UT DEC 2009 GRC (5)" xfId="177"/>
    <cellStyle name="Comma1 - Style1" xfId="178"/>
    <cellStyle name="Currency" xfId="179" builtinId="4"/>
    <cellStyle name="Currency No Comma" xfId="180"/>
    <cellStyle name="Currency(0)" xfId="181"/>
    <cellStyle name="Currency0" xfId="182"/>
    <cellStyle name="Currency0 2" xfId="183"/>
    <cellStyle name="Currency0 3" xfId="184"/>
    <cellStyle name="Currency0 4" xfId="185"/>
    <cellStyle name="Currency0 5" xfId="186"/>
    <cellStyle name="Currency0 6" xfId="187"/>
    <cellStyle name="Currency0 7" xfId="188"/>
    <cellStyle name="Currency0 8" xfId="189"/>
    <cellStyle name="Date" xfId="190"/>
    <cellStyle name="Date - Style3" xfId="191"/>
    <cellStyle name="Date 2" xfId="192"/>
    <cellStyle name="Date 3" xfId="193"/>
    <cellStyle name="Date 4" xfId="194"/>
    <cellStyle name="Date 5" xfId="195"/>
    <cellStyle name="Date 6" xfId="196"/>
    <cellStyle name="Date 7" xfId="197"/>
    <cellStyle name="Date 8" xfId="198"/>
    <cellStyle name="Date_3Q 2008 Release10-27-08 - USE FOR UT DEC 2009 GRC (5)" xfId="199"/>
    <cellStyle name="Explanatory Text 2" xfId="200"/>
    <cellStyle name="Explanatory Text 3" xfId="201"/>
    <cellStyle name="Explanatory Text 4" xfId="202"/>
    <cellStyle name="Explanatory Text 5" xfId="203"/>
    <cellStyle name="Fixed" xfId="204"/>
    <cellStyle name="Fixed 2" xfId="205"/>
    <cellStyle name="Fixed 3" xfId="206"/>
    <cellStyle name="Fixed 4" xfId="207"/>
    <cellStyle name="Fixed 5" xfId="208"/>
    <cellStyle name="Fixed 6" xfId="209"/>
    <cellStyle name="Fixed 7" xfId="210"/>
    <cellStyle name="Fixed 8" xfId="211"/>
    <cellStyle name="General" xfId="212"/>
    <cellStyle name="Good 2" xfId="213"/>
    <cellStyle name="Good 3" xfId="214"/>
    <cellStyle name="Good 4" xfId="215"/>
    <cellStyle name="Good 5" xfId="216"/>
    <cellStyle name="Grey" xfId="217"/>
    <cellStyle name="header" xfId="218"/>
    <cellStyle name="Header1" xfId="219"/>
    <cellStyle name="Header2" xfId="220"/>
    <cellStyle name="Heading 1 10" xfId="221"/>
    <cellStyle name="Heading 1 11" xfId="222"/>
    <cellStyle name="Heading 1 12" xfId="223"/>
    <cellStyle name="Heading 1 2" xfId="224"/>
    <cellStyle name="Heading 1 3" xfId="225"/>
    <cellStyle name="Heading 1 4" xfId="226"/>
    <cellStyle name="Heading 1 5" xfId="227"/>
    <cellStyle name="Heading 1 6" xfId="228"/>
    <cellStyle name="Heading 1 7" xfId="229"/>
    <cellStyle name="Heading 1 8" xfId="230"/>
    <cellStyle name="Heading 1 9" xfId="231"/>
    <cellStyle name="Heading 2 10" xfId="232"/>
    <cellStyle name="Heading 2 11" xfId="233"/>
    <cellStyle name="Heading 2 12" xfId="234"/>
    <cellStyle name="Heading 2 2" xfId="235"/>
    <cellStyle name="Heading 2 3" xfId="236"/>
    <cellStyle name="Heading 2 4" xfId="237"/>
    <cellStyle name="Heading 2 5" xfId="238"/>
    <cellStyle name="Heading 2 6" xfId="239"/>
    <cellStyle name="Heading 2 7" xfId="240"/>
    <cellStyle name="Heading 2 8" xfId="241"/>
    <cellStyle name="Heading 2 9" xfId="242"/>
    <cellStyle name="Heading 3 2" xfId="243"/>
    <cellStyle name="Heading 3 3" xfId="244"/>
    <cellStyle name="Heading 3 4" xfId="245"/>
    <cellStyle name="Heading 3 5" xfId="246"/>
    <cellStyle name="Heading 4 2" xfId="247"/>
    <cellStyle name="Heading 4 3" xfId="248"/>
    <cellStyle name="Heading 4 4" xfId="249"/>
    <cellStyle name="Heading 4 5" xfId="250"/>
    <cellStyle name="Input [yellow]" xfId="251"/>
    <cellStyle name="Input 10" xfId="252"/>
    <cellStyle name="Input 11" xfId="253"/>
    <cellStyle name="Input 12" xfId="254"/>
    <cellStyle name="Input 2" xfId="255"/>
    <cellStyle name="Input 3" xfId="256"/>
    <cellStyle name="Input 4" xfId="257"/>
    <cellStyle name="Input 5" xfId="258"/>
    <cellStyle name="Input 6" xfId="259"/>
    <cellStyle name="Input 7" xfId="260"/>
    <cellStyle name="Input 8" xfId="261"/>
    <cellStyle name="Input 9" xfId="262"/>
    <cellStyle name="Linked Cell 2" xfId="263"/>
    <cellStyle name="Linked Cell 3" xfId="264"/>
    <cellStyle name="Linked Cell 4" xfId="265"/>
    <cellStyle name="Linked Cell 5" xfId="266"/>
    <cellStyle name="Marathon" xfId="267"/>
    <cellStyle name="Marathon 2" xfId="268"/>
    <cellStyle name="MCP" xfId="269"/>
    <cellStyle name="Neutral 2" xfId="270"/>
    <cellStyle name="Neutral 3" xfId="271"/>
    <cellStyle name="Neutral 4" xfId="272"/>
    <cellStyle name="Neutral 5" xfId="273"/>
    <cellStyle name="nONE" xfId="274"/>
    <cellStyle name="nONE 2" xfId="275"/>
    <cellStyle name="nONE 3" xfId="276"/>
    <cellStyle name="nONE 4" xfId="277"/>
    <cellStyle name="nONE 5" xfId="278"/>
    <cellStyle name="nONE 6" xfId="279"/>
    <cellStyle name="nONE 7" xfId="280"/>
    <cellStyle name="nONE 8" xfId="281"/>
    <cellStyle name="noninput" xfId="282"/>
    <cellStyle name="Normal" xfId="0" builtinId="0"/>
    <cellStyle name="Normal - Style1" xfId="283"/>
    <cellStyle name="Normal - Style1 2" xfId="284"/>
    <cellStyle name="Normal - Style1 3" xfId="285"/>
    <cellStyle name="Normal - Style1 4" xfId="286"/>
    <cellStyle name="Normal - Style1 5" xfId="287"/>
    <cellStyle name="Normal 10" xfId="288"/>
    <cellStyle name="Normal 2" xfId="289"/>
    <cellStyle name="Normal 2 2" xfId="290"/>
    <cellStyle name="Normal 2 3" xfId="291"/>
    <cellStyle name="Normal 3" xfId="292"/>
    <cellStyle name="Normal 3 2" xfId="465"/>
    <cellStyle name="Normal 4" xfId="293"/>
    <cellStyle name="Normal 4 2" xfId="294"/>
    <cellStyle name="Normal 6" xfId="295"/>
    <cellStyle name="Normal 7" xfId="296"/>
    <cellStyle name="Normal(0)" xfId="297"/>
    <cellStyle name="Normal_4.15 - DSM Amortization Removal" xfId="298"/>
    <cellStyle name="Normal_4.2 Misc General Expenses" xfId="299"/>
    <cellStyle name="Normal_Adjustment Template" xfId="300"/>
    <cellStyle name="Normal_Copy of File50007" xfId="301"/>
    <cellStyle name="Normal_Memberships and Subscriptions OR,ID Dec07" xfId="302"/>
    <cellStyle name="Normal_ProForma Major Plant Additions  Mar 2005" xfId="303"/>
    <cellStyle name="Normal_Remove Idaho Tax Payment Surcharge" xfId="304"/>
    <cellStyle name="Normal_SO2 adjustment" xfId="305"/>
    <cellStyle name="Normal_Trapper Mine Adj Dec 2006" xfId="306"/>
    <cellStyle name="Note 2" xfId="307"/>
    <cellStyle name="Note 3" xfId="308"/>
    <cellStyle name="Note 4" xfId="309"/>
    <cellStyle name="Note 5" xfId="310"/>
    <cellStyle name="Number" xfId="311"/>
    <cellStyle name="Number 2" xfId="312"/>
    <cellStyle name="Number 3" xfId="313"/>
    <cellStyle name="Output 2" xfId="314"/>
    <cellStyle name="Output 3" xfId="315"/>
    <cellStyle name="Output 4" xfId="316"/>
    <cellStyle name="Output 5" xfId="317"/>
    <cellStyle name="Password" xfId="318"/>
    <cellStyle name="Percen - Style1" xfId="319"/>
    <cellStyle name="Percen - Style2" xfId="320"/>
    <cellStyle name="Percent" xfId="321" builtinId="5"/>
    <cellStyle name="Percent [2]" xfId="322"/>
    <cellStyle name="Percent [2] 2" xfId="323"/>
    <cellStyle name="Percent [2] 3" xfId="324"/>
    <cellStyle name="Percent [2] 4" xfId="325"/>
    <cellStyle name="Percent [2] 5" xfId="326"/>
    <cellStyle name="Percent 10" xfId="327"/>
    <cellStyle name="Percent 2 2" xfId="328"/>
    <cellStyle name="Percent 2 3" xfId="329"/>
    <cellStyle name="Percent(0)" xfId="330"/>
    <cellStyle name="SAPBEXaggData" xfId="331"/>
    <cellStyle name="SAPBEXaggDataEmph" xfId="332"/>
    <cellStyle name="SAPBEXaggItem" xfId="333"/>
    <cellStyle name="SAPBEXaggItem 2" xfId="334"/>
    <cellStyle name="SAPBEXaggItem 3" xfId="335"/>
    <cellStyle name="SAPBEXaggItem_Dec 2008 Acct 557 BW PA Detail" xfId="336"/>
    <cellStyle name="SAPBEXaggItemX" xfId="337"/>
    <cellStyle name="SAPBEXchaText" xfId="338"/>
    <cellStyle name="SAPBEXchaText 10" xfId="339"/>
    <cellStyle name="SAPBEXchaText 11" xfId="340"/>
    <cellStyle name="SAPBEXchaText 2" xfId="341"/>
    <cellStyle name="SAPBEXchaText 3" xfId="342"/>
    <cellStyle name="SAPBEXchaText 4" xfId="343"/>
    <cellStyle name="SAPBEXchaText 5" xfId="344"/>
    <cellStyle name="SAPBEXchaText 6" xfId="345"/>
    <cellStyle name="SAPBEXchaText 7" xfId="346"/>
    <cellStyle name="SAPBEXchaText 8" xfId="347"/>
    <cellStyle name="SAPBEXchaText 9" xfId="348"/>
    <cellStyle name="SAPBEXchaText_BW Prepaid - Actuals" xfId="349"/>
    <cellStyle name="SAPBEXexcBad7" xfId="350"/>
    <cellStyle name="SAPBEXexcBad8" xfId="351"/>
    <cellStyle name="SAPBEXexcBad9" xfId="352"/>
    <cellStyle name="SAPBEXexcCritical4" xfId="353"/>
    <cellStyle name="SAPBEXexcCritical5" xfId="354"/>
    <cellStyle name="SAPBEXexcCritical6" xfId="355"/>
    <cellStyle name="SAPBEXexcGood1" xfId="356"/>
    <cellStyle name="SAPBEXexcGood2" xfId="357"/>
    <cellStyle name="SAPBEXexcGood3" xfId="358"/>
    <cellStyle name="SAPBEXfilterDrill" xfId="359"/>
    <cellStyle name="SAPBEXfilterItem" xfId="360"/>
    <cellStyle name="SAPBEXfilterItem 2" xfId="361"/>
    <cellStyle name="SAPBEXfilterItem 2 2" xfId="362"/>
    <cellStyle name="SAPBEXfilterItem 3" xfId="363"/>
    <cellStyle name="SAPBEXfilterItem_BW Prepaid - Actuals" xfId="364"/>
    <cellStyle name="SAPBEXfilterText" xfId="365"/>
    <cellStyle name="SAPBEXformats" xfId="366"/>
    <cellStyle name="SAPBEXheaderItem" xfId="367"/>
    <cellStyle name="SAPBEXheaderItem 2" xfId="368"/>
    <cellStyle name="SAPBEXheaderItem 2 2" xfId="369"/>
    <cellStyle name="SAPBEXheaderItem 3" xfId="370"/>
    <cellStyle name="SAPBEXheaderItem_BW Prepaid - Actuals" xfId="371"/>
    <cellStyle name="SAPBEXheaderText" xfId="372"/>
    <cellStyle name="SAPBEXheaderText 2" xfId="373"/>
    <cellStyle name="SAPBEXheaderText 2 2" xfId="374"/>
    <cellStyle name="SAPBEXheaderText 3" xfId="375"/>
    <cellStyle name="SAPBEXheaderText_BW Prepaid - Actuals" xfId="376"/>
    <cellStyle name="SAPBEXHLevel0" xfId="377"/>
    <cellStyle name="SAPBEXHLevel0 2" xfId="378"/>
    <cellStyle name="SAPBEXHLevel0X" xfId="379"/>
    <cellStyle name="SAPBEXHLevel0X 2" xfId="380"/>
    <cellStyle name="SAPBEXHLevel1" xfId="381"/>
    <cellStyle name="SAPBEXHLevel1 2" xfId="382"/>
    <cellStyle name="SAPBEXHLevel1X" xfId="383"/>
    <cellStyle name="SAPBEXHLevel1X 2" xfId="384"/>
    <cellStyle name="SAPBEXHLevel2" xfId="385"/>
    <cellStyle name="SAPBEXHLevel2 2" xfId="386"/>
    <cellStyle name="SAPBEXHLevel2X" xfId="387"/>
    <cellStyle name="SAPBEXHLevel2X 2" xfId="388"/>
    <cellStyle name="SAPBEXHLevel3" xfId="389"/>
    <cellStyle name="SAPBEXHLevel3 2" xfId="390"/>
    <cellStyle name="SAPBEXHLevel3X" xfId="391"/>
    <cellStyle name="SAPBEXHLevel3X 2" xfId="392"/>
    <cellStyle name="SAPBEXresData" xfId="393"/>
    <cellStyle name="SAPBEXresDataEmph" xfId="394"/>
    <cellStyle name="SAPBEXresItem" xfId="395"/>
    <cellStyle name="SAPBEXresItemX" xfId="396"/>
    <cellStyle name="SAPBEXstdData" xfId="397"/>
    <cellStyle name="SAPBEXstdData 2" xfId="398"/>
    <cellStyle name="SAPBEXstdData 2 2" xfId="399"/>
    <cellStyle name="SAPBEXstdData 3" xfId="400"/>
    <cellStyle name="SAPBEXstdData_BW Prepaid - Actuals" xfId="401"/>
    <cellStyle name="SAPBEXstdDataEmph" xfId="402"/>
    <cellStyle name="SAPBEXstdItem" xfId="403"/>
    <cellStyle name="SAPBEXstdItem 10" xfId="404"/>
    <cellStyle name="SAPBEXstdItem 2" xfId="405"/>
    <cellStyle name="SAPBEXstdItem 3" xfId="406"/>
    <cellStyle name="SAPBEXstdItem 4" xfId="407"/>
    <cellStyle name="SAPBEXstdItem 5" xfId="408"/>
    <cellStyle name="SAPBEXstdItem 6" xfId="409"/>
    <cellStyle name="SAPBEXstdItem 7" xfId="410"/>
    <cellStyle name="SAPBEXstdItem 8" xfId="411"/>
    <cellStyle name="SAPBEXstdItem 9" xfId="412"/>
    <cellStyle name="SAPBEXstdItem_BW Prepaid - Actuals" xfId="413"/>
    <cellStyle name="SAPBEXstdItemX" xfId="414"/>
    <cellStyle name="SAPBEXstdItemX 2" xfId="415"/>
    <cellStyle name="SAPBEXstdItemX 2 2" xfId="416"/>
    <cellStyle name="SAPBEXstdItemX 3" xfId="417"/>
    <cellStyle name="SAPBEXstdItemX_BW Prepaid - Actuals" xfId="418"/>
    <cellStyle name="SAPBEXtitle" xfId="419"/>
    <cellStyle name="SAPBEXtitle 2" xfId="420"/>
    <cellStyle name="SAPBEXtitle 3" xfId="421"/>
    <cellStyle name="SAPBEXtitle 4" xfId="422"/>
    <cellStyle name="SAPBEXtitle 5" xfId="423"/>
    <cellStyle name="SAPBEXtitle 6" xfId="424"/>
    <cellStyle name="SAPBEXtitle 7" xfId="425"/>
    <cellStyle name="SAPBEXtitle 8" xfId="426"/>
    <cellStyle name="SAPBEXtitle_BW Extract" xfId="427"/>
    <cellStyle name="SAPBEXundefined" xfId="428"/>
    <cellStyle name="Shade" xfId="429"/>
    <cellStyle name="Special" xfId="430"/>
    <cellStyle name="Special 2" xfId="431"/>
    <cellStyle name="Special 3" xfId="432"/>
    <cellStyle name="Special 4" xfId="433"/>
    <cellStyle name="Style 1" xfId="434"/>
    <cellStyle name="Style 1 2" xfId="435"/>
    <cellStyle name="Style 27" xfId="436"/>
    <cellStyle name="Style 35" xfId="437"/>
    <cellStyle name="Style 36" xfId="438"/>
    <cellStyle name="Title 2" xfId="439"/>
    <cellStyle name="Title 3" xfId="440"/>
    <cellStyle name="Title 4" xfId="441"/>
    <cellStyle name="Title 5" xfId="442"/>
    <cellStyle name="Titles" xfId="443"/>
    <cellStyle name="Total 10" xfId="444"/>
    <cellStyle name="Total 11" xfId="445"/>
    <cellStyle name="Total 12" xfId="446"/>
    <cellStyle name="Total 2" xfId="447"/>
    <cellStyle name="Total 3" xfId="448"/>
    <cellStyle name="Total 4" xfId="449"/>
    <cellStyle name="Total 5" xfId="450"/>
    <cellStyle name="Total 6" xfId="451"/>
    <cellStyle name="Total 7" xfId="452"/>
    <cellStyle name="Total 8" xfId="453"/>
    <cellStyle name="Total 9" xfId="454"/>
    <cellStyle name="Total2 - Style2" xfId="455"/>
    <cellStyle name="TRANSMISSION RELIABILITY PORTION OF PROJECT" xfId="456"/>
    <cellStyle name="Underl - Style4" xfId="457"/>
    <cellStyle name="Unprot" xfId="458"/>
    <cellStyle name="Unprot$" xfId="459"/>
    <cellStyle name="Unprotect" xfId="460"/>
    <cellStyle name="Warning Text 2" xfId="461"/>
    <cellStyle name="Warning Text 3" xfId="462"/>
    <cellStyle name="Warning Text 4" xfId="463"/>
    <cellStyle name="Warning Text 5" xfId="464"/>
  </cellStyles>
  <dxfs count="19">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180975</xdr:colOff>
      <xdr:row>58</xdr:row>
      <xdr:rowOff>71437</xdr:rowOff>
    </xdr:from>
    <xdr:to>
      <xdr:col>9</xdr:col>
      <xdr:colOff>361950</xdr:colOff>
      <xdr:row>67</xdr:row>
      <xdr:rowOff>66675</xdr:rowOff>
    </xdr:to>
    <xdr:sp macro="" textlink="">
      <xdr:nvSpPr>
        <xdr:cNvPr id="1055" name="Text 1"/>
        <xdr:cNvSpPr txBox="1">
          <a:spLocks noChangeArrowheads="1"/>
        </xdr:cNvSpPr>
      </xdr:nvSpPr>
      <xdr:spPr bwMode="auto">
        <a:xfrm>
          <a:off x="180975" y="9203531"/>
          <a:ext cx="7419975" cy="1388269"/>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normalizes revenues in results by comparing actual sales to temperature normalized sales. Weather normalization reflects weather or temperature patterns which can be measurably different than normal, defined as the average weather over a 20-year rolling time period. This revenue adjustment corresponds with temperature adjustments made to system peak, energy loads and net power costs.</a:t>
          </a:r>
          <a:endParaRPr lang="en-US" sz="1000">
            <a:latin typeface="Arial" pitchFamily="34" charset="0"/>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83344</xdr:colOff>
      <xdr:row>330</xdr:row>
      <xdr:rowOff>59532</xdr:rowOff>
    </xdr:from>
    <xdr:to>
      <xdr:col>9</xdr:col>
      <xdr:colOff>250032</xdr:colOff>
      <xdr:row>339</xdr:row>
      <xdr:rowOff>19051</xdr:rowOff>
    </xdr:to>
    <xdr:sp macro="" textlink="">
      <xdr:nvSpPr>
        <xdr:cNvPr id="1068" name="Text 1"/>
        <xdr:cNvSpPr txBox="1">
          <a:spLocks noChangeArrowheads="1"/>
        </xdr:cNvSpPr>
      </xdr:nvSpPr>
      <xdr:spPr bwMode="auto">
        <a:xfrm>
          <a:off x="83344" y="51292126"/>
          <a:ext cx="7405688" cy="135255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reflects the level of wheeling revenues for the period December 31, 2011 by adjusting the actual revenues to remove out-of-period and one-time adjustments. Imbalance penalty revenue and expense is removed to avoid any impact on regulated results. The final outcome of the Company's transmission rate case with FERC is not yet known and its potential impact is not included in the adjustment.   </a:t>
          </a:r>
          <a:endParaRPr lang="en-US" sz="1000">
            <a:latin typeface="Arial" pitchFamily="34" charset="0"/>
            <a:ea typeface="+mn-ea"/>
            <a:cs typeface="Arial" pitchFamily="34" charset="0"/>
          </a:endParaRPr>
        </a:p>
      </xdr:txBody>
    </xdr:sp>
    <xdr:clientData/>
  </xdr:twoCellAnchor>
  <xdr:twoCellAnchor>
    <xdr:from>
      <xdr:col>0</xdr:col>
      <xdr:colOff>166688</xdr:colOff>
      <xdr:row>194</xdr:row>
      <xdr:rowOff>71437</xdr:rowOff>
    </xdr:from>
    <xdr:to>
      <xdr:col>9</xdr:col>
      <xdr:colOff>238126</xdr:colOff>
      <xdr:row>202</xdr:row>
      <xdr:rowOff>130969</xdr:rowOff>
    </xdr:to>
    <xdr:sp macro="" textlink="">
      <xdr:nvSpPr>
        <xdr:cNvPr id="1070" name="Text 1"/>
        <xdr:cNvSpPr txBox="1">
          <a:spLocks noChangeArrowheads="1"/>
        </xdr:cNvSpPr>
      </xdr:nvSpPr>
      <xdr:spPr bwMode="auto">
        <a:xfrm>
          <a:off x="166688" y="30253781"/>
          <a:ext cx="7310438" cy="1297782"/>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latin typeface="Arial" pitchFamily="34" charset="0"/>
              <a:ea typeface="+mn-ea"/>
              <a:cs typeface="Arial" pitchFamily="34" charset="0"/>
            </a:rPr>
            <a:t>The Environmental Protection Agency has established guidelines that govern the volume of sulfur dioxide (SO2) that can be emitted from the power plants and granted the issuance of SO2 emission allowances to cover each ton emitted.  Plants that are not in compliance with EPA guidelines may purchase emission allowances from other companies that have excess allowances.  The Utah Commission ruled in Docket No. 97-035-01 that all proceeds from the sale of these allowances should be amortized over four years.  This adjustment replaces the actual sales from the 12 months ended December 2011 with the four-year amortization amount.</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Arial" pitchFamily="34" charset="0"/>
            <a:ea typeface="+mn-ea"/>
            <a:cs typeface="Arial" pitchFamily="34" charset="0"/>
          </a:endParaRPr>
        </a:p>
      </xdr:txBody>
    </xdr:sp>
    <xdr:clientData/>
  </xdr:twoCellAnchor>
  <xdr:twoCellAnchor>
    <xdr:from>
      <xdr:col>0</xdr:col>
      <xdr:colOff>90101</xdr:colOff>
      <xdr:row>262</xdr:row>
      <xdr:rowOff>59531</xdr:rowOff>
    </xdr:from>
    <xdr:to>
      <xdr:col>9</xdr:col>
      <xdr:colOff>270305</xdr:colOff>
      <xdr:row>271</xdr:row>
      <xdr:rowOff>77229</xdr:rowOff>
    </xdr:to>
    <xdr:sp macro="" textlink="">
      <xdr:nvSpPr>
        <xdr:cNvPr id="1071" name="Text 1"/>
        <xdr:cNvSpPr txBox="1">
          <a:spLocks noChangeArrowheads="1"/>
        </xdr:cNvSpPr>
      </xdr:nvSpPr>
      <xdr:spPr bwMode="auto">
        <a:xfrm>
          <a:off x="90101" y="40767000"/>
          <a:ext cx="7419204" cy="1410729"/>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a:latin typeface="Arial" pitchFamily="34" charset="0"/>
              <a:ea typeface="+mn-ea"/>
              <a:cs typeface="Arial" pitchFamily="34" charset="0"/>
            </a:rPr>
            <a:t>A market for green tags or renewable energy credits (“RECs”) has developed where the tag or "green" traits of qualifying power production facilities can be detached and sold separately from the power itself.</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These RECs may be applied to meet renewable portfolio standards in various states. Currently, California,</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Oregon, and</a:t>
          </a:r>
          <a:r>
            <a:rPr lang="en-US" sz="1000" baseline="0">
              <a:latin typeface="Arial" pitchFamily="34" charset="0"/>
              <a:ea typeface="+mn-ea"/>
              <a:cs typeface="Arial" pitchFamily="34" charset="0"/>
            </a:rPr>
            <a:t> Washington</a:t>
          </a:r>
          <a:r>
            <a:rPr lang="en-US" sz="1000">
              <a:latin typeface="Arial" pitchFamily="34" charset="0"/>
              <a:ea typeface="+mn-ea"/>
              <a:cs typeface="Arial" pitchFamily="34" charset="0"/>
            </a:rPr>
            <a:t> have renewable portfolio standards. As such, the Company does not sell California,</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Oregon, or Washington eligible REC's. Instead, the Company uses the renewable output to comply with current year or future year renewable portfolio requirements. </a:t>
          </a:r>
          <a:r>
            <a:rPr lang="en-US" sz="1000" b="0" i="0" baseline="0">
              <a:latin typeface="Arial" pitchFamily="34" charset="0"/>
              <a:ea typeface="+mn-ea"/>
              <a:cs typeface="Arial" pitchFamily="34" charset="0"/>
            </a:rPr>
            <a:t> This adjustment reallocates Oregon, California, and Washington's SG factor amounts of the 12 months ended December 2011 estimated revenues to the Company's other jurisdictions, consistent with the agreement with the Multi-State Process (MSP) standing committee.  Actual REC revenue will be </a:t>
          </a:r>
          <a:r>
            <a:rPr lang="en-US" sz="1000">
              <a:latin typeface="Arial" pitchFamily="34" charset="0"/>
              <a:ea typeface="+mn-ea"/>
              <a:cs typeface="Arial" pitchFamily="34" charset="0"/>
            </a:rPr>
            <a:t>accounted</a:t>
          </a:r>
          <a:r>
            <a:rPr lang="en-US" sz="1000" baseline="0">
              <a:latin typeface="Arial" pitchFamily="34" charset="0"/>
              <a:ea typeface="+mn-ea"/>
              <a:cs typeface="Arial" pitchFamily="34" charset="0"/>
            </a:rPr>
            <a:t> </a:t>
          </a:r>
          <a:r>
            <a:rPr lang="en-US" sz="1000">
              <a:latin typeface="Arial" pitchFamily="34" charset="0"/>
              <a:ea typeface="+mn-ea"/>
              <a:cs typeface="Arial" pitchFamily="34" charset="0"/>
            </a:rPr>
            <a:t>for in the REC Balancing Account ("RBA") filings pursuant to the Stipulation in Docket No. 10-035-124.</a:t>
          </a:r>
        </a:p>
        <a:p>
          <a:pPr rtl="0"/>
          <a:endParaRPr lang="en-US" sz="1000" b="0" i="0">
            <a:latin typeface="Arial" pitchFamily="34" charset="0"/>
            <a:ea typeface="+mn-ea"/>
            <a:cs typeface="Arial" pitchFamily="34" charset="0"/>
          </a:endParaRPr>
        </a:p>
      </xdr:txBody>
    </xdr:sp>
    <xdr:clientData/>
  </xdr:twoCellAnchor>
  <xdr:twoCellAnchor>
    <xdr:from>
      <xdr:col>0</xdr:col>
      <xdr:colOff>180975</xdr:colOff>
      <xdr:row>126</xdr:row>
      <xdr:rowOff>71437</xdr:rowOff>
    </xdr:from>
    <xdr:to>
      <xdr:col>9</xdr:col>
      <xdr:colOff>361950</xdr:colOff>
      <xdr:row>135</xdr:row>
      <xdr:rowOff>66675</xdr:rowOff>
    </xdr:to>
    <xdr:sp macro="" textlink="">
      <xdr:nvSpPr>
        <xdr:cNvPr id="9" name="Text 1"/>
        <xdr:cNvSpPr txBox="1">
          <a:spLocks noChangeArrowheads="1"/>
        </xdr:cNvSpPr>
      </xdr:nvSpPr>
      <xdr:spPr bwMode="auto">
        <a:xfrm>
          <a:off x="180975" y="9203531"/>
          <a:ext cx="7419975" cy="1388269"/>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0" i="0" baseline="0">
              <a:latin typeface="Arial" pitchFamily="34" charset="0"/>
              <a:ea typeface="+mn-ea"/>
              <a:cs typeface="Arial" pitchFamily="34" charset="0"/>
            </a:rPr>
            <a:t>Included in actual revenues are a number of items that need to be adjusted for normalized results.  These items include MPA schedule 40 revenue, removal of revenue accounting adjustments, removal of REC schedule 98 revenue, special contract pass-through revenues and out-of-period revenue. </a:t>
          </a:r>
          <a:endParaRPr lang="en-US" sz="1000">
            <a:latin typeface="Arial" pitchFamily="34" charset="0"/>
            <a:ea typeface="+mn-ea"/>
            <a:cs typeface="Arial" pitchFamily="34" charset="0"/>
          </a:endParaRPr>
        </a:p>
        <a:p>
          <a:pPr rtl="0" eaLnBrk="1" fontAlgn="base" latinLnBrk="0" hangingPunct="1"/>
          <a:endParaRPr lang="en-US"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83344</xdr:colOff>
      <xdr:row>398</xdr:row>
      <xdr:rowOff>59532</xdr:rowOff>
    </xdr:from>
    <xdr:to>
      <xdr:col>9</xdr:col>
      <xdr:colOff>250032</xdr:colOff>
      <xdr:row>407</xdr:row>
      <xdr:rowOff>19051</xdr:rowOff>
    </xdr:to>
    <xdr:sp macro="" textlink="">
      <xdr:nvSpPr>
        <xdr:cNvPr id="7" name="Text 1"/>
        <xdr:cNvSpPr txBox="1">
          <a:spLocks noChangeArrowheads="1"/>
        </xdr:cNvSpPr>
      </xdr:nvSpPr>
      <xdr:spPr bwMode="auto">
        <a:xfrm>
          <a:off x="83344" y="51292126"/>
          <a:ext cx="7405688" cy="1352550"/>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To correctly reflect the impact of 2011</a:t>
          </a:r>
          <a:r>
            <a:rPr lang="en-US" sz="1000" baseline="0">
              <a:latin typeface="Arial" pitchFamily="34" charset="0"/>
              <a:ea typeface="+mn-ea"/>
              <a:cs typeface="Arial" pitchFamily="34" charset="0"/>
            </a:rPr>
            <a:t> mechanisms on Utah 2011 ROE, all of the below items need to be adjusted for:</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aseline="0">
              <a:latin typeface="Arial" pitchFamily="34" charset="0"/>
              <a:ea typeface="+mn-ea"/>
              <a:cs typeface="Arial" pitchFamily="34" charset="0"/>
            </a:rPr>
            <a:t>(1) REC Give back on Schedule 98 surcredit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aseline="0">
              <a:latin typeface="Arial" pitchFamily="34" charset="0"/>
              <a:ea typeface="+mn-ea"/>
              <a:cs typeface="Arial" pitchFamily="34" charset="0"/>
            </a:rPr>
            <a:t>(2) 2011 REC Deferral versus amount in rates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aseline="0">
              <a:latin typeface="Arial" pitchFamily="34" charset="0"/>
              <a:ea typeface="+mn-ea"/>
              <a:cs typeface="Arial" pitchFamily="34" charset="0"/>
            </a:rPr>
            <a:t>(3) Net Power Cost accrual - Company filed </a:t>
          </a:r>
          <a:endParaRPr lang="en-US" sz="1000">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58</xdr:row>
      <xdr:rowOff>104775</xdr:rowOff>
    </xdr:from>
    <xdr:to>
      <xdr:col>9</xdr:col>
      <xdr:colOff>295275</xdr:colOff>
      <xdr:row>67</xdr:row>
      <xdr:rowOff>66675</xdr:rowOff>
    </xdr:to>
    <xdr:sp macro="" textlink="">
      <xdr:nvSpPr>
        <xdr:cNvPr id="10184" name="Text 1"/>
        <xdr:cNvSpPr txBox="1">
          <a:spLocks noChangeArrowheads="1"/>
        </xdr:cNvSpPr>
      </xdr:nvSpPr>
      <xdr:spPr bwMode="auto">
        <a:xfrm>
          <a:off x="152400" y="9248775"/>
          <a:ext cx="726281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This adjustment removes from results of operations certain miscellaneous expenses that should not be included in regulated results.  It also reallocates certain gains and losses on property sales, regulatory expenses, and rent expense to reflect the appropriate allocation.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126</xdr:row>
      <xdr:rowOff>95250</xdr:rowOff>
    </xdr:from>
    <xdr:to>
      <xdr:col>9</xdr:col>
      <xdr:colOff>511968</xdr:colOff>
      <xdr:row>135</xdr:row>
      <xdr:rowOff>57150</xdr:rowOff>
    </xdr:to>
    <xdr:sp macro="" textlink="">
      <xdr:nvSpPr>
        <xdr:cNvPr id="10188" name="Text 1"/>
        <xdr:cNvSpPr txBox="1">
          <a:spLocks noChangeArrowheads="1"/>
        </xdr:cNvSpPr>
      </xdr:nvSpPr>
      <xdr:spPr bwMode="auto">
        <a:xfrm>
          <a:off x="171450" y="19764375"/>
          <a:ext cx="7746206" cy="1354931"/>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0" i="0" baseline="0">
              <a:latin typeface="Arial" pitchFamily="34" charset="0"/>
              <a:ea typeface="+mn-ea"/>
              <a:cs typeface="Arial" pitchFamily="34" charset="0"/>
            </a:rPr>
            <a:t>Payments made to Idaho irrigators as part of the Idaho Irrigation Load Control Program and a portion of the program's administrative costs are system allocated in the unadjusted data.  This adjustment situs assigns these costs to Idaho.  DSM costs are currently situs assigned to the states in which the costs are incurred to match program costs with the benefit of reduced load reflected in allocation factors. Allocation of class 1 DSM programs continues to be reviewed by the MSP standing committee.</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xdr:txBody>
    </xdr:sp>
    <xdr:clientData/>
  </xdr:twoCellAnchor>
  <xdr:twoCellAnchor>
    <xdr:from>
      <xdr:col>1</xdr:col>
      <xdr:colOff>4762</xdr:colOff>
      <xdr:row>194</xdr:row>
      <xdr:rowOff>95250</xdr:rowOff>
    </xdr:from>
    <xdr:to>
      <xdr:col>9</xdr:col>
      <xdr:colOff>104775</xdr:colOff>
      <xdr:row>203</xdr:row>
      <xdr:rowOff>57150</xdr:rowOff>
    </xdr:to>
    <xdr:sp macro="" textlink="">
      <xdr:nvSpPr>
        <xdr:cNvPr id="10191" name="Text 1"/>
        <xdr:cNvSpPr txBox="1">
          <a:spLocks noChangeArrowheads="1"/>
        </xdr:cNvSpPr>
      </xdr:nvSpPr>
      <xdr:spPr bwMode="auto">
        <a:xfrm>
          <a:off x="171450" y="40814625"/>
          <a:ext cx="705326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latin typeface="Arial" pitchFamily="34" charset="0"/>
              <a:ea typeface="+mn-ea"/>
              <a:cs typeface="Arial" pitchFamily="34" charset="0"/>
            </a:rPr>
            <a:t>A variety of accounting entries were made to expense accounts during the twelve months ended December 2011 that are non-recurring in nature or relate to a prior period. These transactions are removed from results of operations to normalize the test period results.  A description of each item is provided on page 4.3.1.</a:t>
          </a:r>
          <a:endParaRPr lang="en-US" sz="1000">
            <a:latin typeface="Arial" pitchFamily="34" charset="0"/>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262</xdr:row>
      <xdr:rowOff>95250</xdr:rowOff>
    </xdr:from>
    <xdr:to>
      <xdr:col>9</xdr:col>
      <xdr:colOff>104775</xdr:colOff>
      <xdr:row>271</xdr:row>
      <xdr:rowOff>57150</xdr:rowOff>
    </xdr:to>
    <xdr:sp macro="" textlink="">
      <xdr:nvSpPr>
        <xdr:cNvPr id="10196" name="Text 1"/>
        <xdr:cNvSpPr txBox="1">
          <a:spLocks noChangeArrowheads="1"/>
        </xdr:cNvSpPr>
      </xdr:nvSpPr>
      <xdr:spPr bwMode="auto">
        <a:xfrm>
          <a:off x="171450" y="61864875"/>
          <a:ext cx="705326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This adjustment removes revenues and expenses associated</a:t>
          </a:r>
          <a:r>
            <a:rPr lang="en-US" sz="1000" baseline="0">
              <a:latin typeface="Arial" pitchFamily="34" charset="0"/>
              <a:ea typeface="+mn-ea"/>
              <a:cs typeface="Arial" pitchFamily="34" charset="0"/>
            </a:rPr>
            <a:t> with the Company's Demand-side Management (DSM) programs. DSM program costs are recovered in each state through separate tariff riders.</a:t>
          </a: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466</xdr:row>
      <xdr:rowOff>95250</xdr:rowOff>
    </xdr:from>
    <xdr:to>
      <xdr:col>9</xdr:col>
      <xdr:colOff>104775</xdr:colOff>
      <xdr:row>475</xdr:row>
      <xdr:rowOff>57150</xdr:rowOff>
    </xdr:to>
    <xdr:sp macro="" textlink="">
      <xdr:nvSpPr>
        <xdr:cNvPr id="10198" name="Text 1"/>
        <xdr:cNvSpPr txBox="1">
          <a:spLocks noChangeArrowheads="1"/>
        </xdr:cNvSpPr>
      </xdr:nvSpPr>
      <xdr:spPr bwMode="auto">
        <a:xfrm>
          <a:off x="171450" y="82927031"/>
          <a:ext cx="7053263" cy="1354932"/>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base"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This adjustment normalizes generation overhaul expenses in calendar year 2011 using a four-year average methodology. In this adjustment, overhaul expenses from December 2008 - December 2010 are escalated to a December 2011 level using industry specific indices and then those escalated expenses are averaged. For new generating units which include Chehalis, the four-year average is comprised of the overhaul expense for the first four full years these plants are operational. The actual overhaul costs for calendar year 2011 are subtracted from the four-year average which results in this adjustment.</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xdr:txBody>
    </xdr:sp>
    <xdr:clientData/>
  </xdr:twoCellAnchor>
  <xdr:twoCellAnchor>
    <xdr:from>
      <xdr:col>0</xdr:col>
      <xdr:colOff>180975</xdr:colOff>
      <xdr:row>273</xdr:row>
      <xdr:rowOff>0</xdr:rowOff>
    </xdr:from>
    <xdr:to>
      <xdr:col>9</xdr:col>
      <xdr:colOff>104775</xdr:colOff>
      <xdr:row>273</xdr:row>
      <xdr:rowOff>0</xdr:rowOff>
    </xdr:to>
    <xdr:sp macro="" textlink="">
      <xdr:nvSpPr>
        <xdr:cNvPr id="80" name="Text 1"/>
        <xdr:cNvSpPr txBox="1">
          <a:spLocks noChangeArrowheads="1"/>
        </xdr:cNvSpPr>
      </xdr:nvSpPr>
      <xdr:spPr bwMode="auto">
        <a:xfrm>
          <a:off x="180975" y="137207625"/>
          <a:ext cx="7960519" cy="0"/>
        </a:xfrm>
        <a:prstGeom prst="rect">
          <a:avLst/>
        </a:prstGeom>
        <a:solidFill>
          <a:srgbClr val="FFFFFF"/>
        </a:solidFill>
        <a:ln w="1">
          <a:noFill/>
          <a:miter lim="800000"/>
          <a:headEnd/>
          <a:tailEnd/>
        </a:ln>
      </xdr:spPr>
    </xdr:sp>
    <xdr:clientData/>
  </xdr:twoCellAnchor>
  <xdr:twoCellAnchor>
    <xdr:from>
      <xdr:col>1</xdr:col>
      <xdr:colOff>2380</xdr:colOff>
      <xdr:row>330</xdr:row>
      <xdr:rowOff>119062</xdr:rowOff>
    </xdr:from>
    <xdr:to>
      <xdr:col>9</xdr:col>
      <xdr:colOff>404812</xdr:colOff>
      <xdr:row>339</xdr:row>
      <xdr:rowOff>80962</xdr:rowOff>
    </xdr:to>
    <xdr:sp macro="" textlink="">
      <xdr:nvSpPr>
        <xdr:cNvPr id="81" name="Text 1"/>
        <xdr:cNvSpPr txBox="1">
          <a:spLocks noChangeArrowheads="1"/>
        </xdr:cNvSpPr>
      </xdr:nvSpPr>
      <xdr:spPr bwMode="auto">
        <a:xfrm>
          <a:off x="169068" y="72413812"/>
          <a:ext cx="7641432"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1000" b="0" i="0">
              <a:latin typeface="Arial" pitchFamily="34" charset="0"/>
              <a:ea typeface="+mn-ea"/>
              <a:cs typeface="Arial" pitchFamily="34" charset="0"/>
            </a:rPr>
            <a:t>This adjustment reflects the injuries and damages reserve accrual at the average of the cash paid out over the last three years. This</a:t>
          </a:r>
          <a:r>
            <a:rPr lang="en-US" sz="1000">
              <a:latin typeface="Arial" pitchFamily="34" charset="0"/>
              <a:ea typeface="+mn-ea"/>
              <a:cs typeface="Arial" pitchFamily="34" charset="0"/>
            </a:rPr>
            <a:t> adjustment also removes the entries related</a:t>
          </a:r>
          <a:r>
            <a:rPr lang="en-US" sz="1000" baseline="0">
              <a:latin typeface="Arial" pitchFamily="34" charset="0"/>
              <a:ea typeface="+mn-ea"/>
              <a:cs typeface="Arial" pitchFamily="34" charset="0"/>
            </a:rPr>
            <a:t> to the C</a:t>
          </a:r>
          <a:r>
            <a:rPr lang="en-US" sz="1100" baseline="0">
              <a:latin typeface="+mn-lt"/>
              <a:ea typeface="+mn-ea"/>
              <a:cs typeface="+mn-cs"/>
            </a:rPr>
            <a:t>alifornia Catastrophic Event Memorandum Account (C</a:t>
          </a:r>
          <a:r>
            <a:rPr lang="en-US" sz="1000" baseline="0">
              <a:latin typeface="Arial" pitchFamily="34" charset="0"/>
              <a:ea typeface="+mn-ea"/>
              <a:cs typeface="Arial" pitchFamily="34" charset="0"/>
            </a:rPr>
            <a:t>EMA) regulatory asset and corrects allocation errors.</a:t>
          </a:r>
          <a:endParaRPr lang="en-US" sz="1000">
            <a:latin typeface="Arial" pitchFamily="34" charset="0"/>
            <a:ea typeface="+mn-ea"/>
            <a:cs typeface="Arial" pitchFamily="34" charset="0"/>
          </a:endParaRPr>
        </a:p>
      </xdr:txBody>
    </xdr:sp>
    <xdr:clientData/>
  </xdr:twoCellAnchor>
  <xdr:twoCellAnchor>
    <xdr:from>
      <xdr:col>1</xdr:col>
      <xdr:colOff>119063</xdr:colOff>
      <xdr:row>398</xdr:row>
      <xdr:rowOff>95251</xdr:rowOff>
    </xdr:from>
    <xdr:to>
      <xdr:col>9</xdr:col>
      <xdr:colOff>342901</xdr:colOff>
      <xdr:row>407</xdr:row>
      <xdr:rowOff>104776</xdr:rowOff>
    </xdr:to>
    <xdr:sp macro="" textlink="">
      <xdr:nvSpPr>
        <xdr:cNvPr id="16" name="Text 1"/>
        <xdr:cNvSpPr txBox="1">
          <a:spLocks noChangeArrowheads="1"/>
        </xdr:cNvSpPr>
      </xdr:nvSpPr>
      <xdr:spPr bwMode="auto">
        <a:xfrm>
          <a:off x="285751" y="93487876"/>
          <a:ext cx="7462838" cy="1402556"/>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0" i="0">
              <a:latin typeface="Arial" pitchFamily="34" charset="0"/>
              <a:ea typeface="+mn-ea"/>
              <a:cs typeface="Arial" pitchFamily="34" charset="0"/>
            </a:rPr>
            <a:t>This adjustment reflects the contracted annual program costs associated with the pilot Solar Photovoltaic Utility Buy-down Program co-sponsored by Utah Clean Energy and Rocky Mountain Power.  This pilot photovoltaic project gathers important information on the viability of a solar program funded by participating customers, tax incentives and a utility contribution.  The project provides technical information on the integration of distributed solar resources into the Rocky Mountain Power system and demonstrate the ability of solar power to meet growing peak demand.  This adjustment normalizes the O&amp;M expenses incurred in the year</a:t>
          </a:r>
          <a:r>
            <a:rPr lang="en-US" sz="1000" b="0" i="0" baseline="0">
              <a:latin typeface="Arial" pitchFamily="34" charset="0"/>
              <a:ea typeface="+mn-ea"/>
              <a:cs typeface="Arial" pitchFamily="34" charset="0"/>
            </a:rPr>
            <a:t> ended December 2011 </a:t>
          </a:r>
          <a:r>
            <a:rPr lang="en-US" sz="1000" b="0" i="0">
              <a:latin typeface="Arial" pitchFamily="34" charset="0"/>
              <a:ea typeface="+mn-ea"/>
              <a:cs typeface="Arial" pitchFamily="34" charset="0"/>
            </a:rPr>
            <a:t>to reflect $314,500 or one fifth of the program's five-year external cost budget. $20,000 dollars of internal administrative expenses are assigned to this project and situs assigned to Utah. </a:t>
          </a:r>
          <a:endParaRPr lang="en-US" sz="1000">
            <a:latin typeface="Arial" pitchFamily="34" charset="0"/>
            <a:ea typeface="+mn-ea"/>
            <a:cs typeface="Arial" pitchFamily="34" charset="0"/>
          </a:endParaRPr>
        </a:p>
        <a:p>
          <a:pPr rtl="0"/>
          <a:endParaRPr lang="en-US" sz="1000" b="0" i="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107156</xdr:colOff>
      <xdr:row>59</xdr:row>
      <xdr:rowOff>71439</xdr:rowOff>
    </xdr:from>
    <xdr:to>
      <xdr:col>9</xdr:col>
      <xdr:colOff>309562</xdr:colOff>
      <xdr:row>66</xdr:row>
      <xdr:rowOff>95250</xdr:rowOff>
    </xdr:to>
    <xdr:sp macro="" textlink="">
      <xdr:nvSpPr>
        <xdr:cNvPr id="2" name="Text 1"/>
        <xdr:cNvSpPr txBox="1">
          <a:spLocks noChangeArrowheads="1"/>
        </xdr:cNvSpPr>
      </xdr:nvSpPr>
      <xdr:spPr bwMode="auto">
        <a:xfrm>
          <a:off x="107156" y="9370220"/>
          <a:ext cx="7584281" cy="1107280"/>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latin typeface="Arial" pitchFamily="34" charset="0"/>
              <a:ea typeface="+mn-ea"/>
              <a:cs typeface="Arial" pitchFamily="34" charset="0"/>
            </a:rPr>
            <a:t>The net power cost adjustment normalizes power costs by adjusting sales for resale, purchased power, wheeling and fuel in a manner consistent with the contractual terms of sales and purchase agreements, for the twelve-month period ending December 2011.</a:t>
          </a:r>
          <a:endParaRPr lang="en-US" sz="1000">
            <a:latin typeface="Arial" pitchFamily="34" charset="0"/>
            <a:ea typeface="+mn-ea"/>
            <a:cs typeface="Arial" pitchFamily="34" charset="0"/>
          </a:endParaRPr>
        </a:p>
        <a:p>
          <a:pPr rtl="0" eaLnBrk="1" fontAlgn="base" latinLnBrk="0" hangingPunct="1"/>
          <a:endParaRPr lang="en-US" sz="11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58</xdr:row>
      <xdr:rowOff>104775</xdr:rowOff>
    </xdr:from>
    <xdr:to>
      <xdr:col>9</xdr:col>
      <xdr:colOff>361950</xdr:colOff>
      <xdr:row>67</xdr:row>
      <xdr:rowOff>66675</xdr:rowOff>
    </xdr:to>
    <xdr:sp macro="" textlink="">
      <xdr:nvSpPr>
        <xdr:cNvPr id="24291" name="Text 1"/>
        <xdr:cNvSpPr txBox="1">
          <a:spLocks noChangeArrowheads="1"/>
        </xdr:cNvSpPr>
      </xdr:nvSpPr>
      <xdr:spPr bwMode="auto">
        <a:xfrm>
          <a:off x="180975" y="9236869"/>
          <a:ext cx="7515225" cy="1354931"/>
        </a:xfrm>
        <a:prstGeom prst="rect">
          <a:avLst/>
        </a:prstGeom>
        <a:solidFill>
          <a:srgbClr val="FFFFFF"/>
        </a:solidFill>
        <a:ln w="1">
          <a:noFill/>
          <a:miter lim="800000"/>
          <a:headEnd/>
          <a:tailEnd/>
        </a:ln>
      </xdr:spPr>
      <xdr:txBody>
        <a:bodyPr/>
        <a:lstStyle/>
        <a:p>
          <a:pPr rtl="0"/>
          <a:r>
            <a:rPr lang="en-US" sz="1000" b="0" i="0">
              <a:latin typeface="Arial" pitchFamily="34" charset="0"/>
              <a:ea typeface="+mn-ea"/>
              <a:cs typeface="Arial" pitchFamily="34" charset="0"/>
            </a:rPr>
            <a:t>This adjustment synchronizes interest expense with the jurisdictional allocated rate base.  This is calculated by multiplying net rate base by the Company’s weighted cost of debt.  A separate column is not shown for adjustment 7.1 on page 7.0.1 as the interest true-up component is calculated and shown on the adjustment summary pages for each of the adjustments individually.</a:t>
          </a:r>
          <a:endParaRPr lang="en-US" sz="1000">
            <a:latin typeface="Arial" pitchFamily="34" charset="0"/>
            <a:cs typeface="Arial" pitchFamily="34" charset="0"/>
          </a:endParaRPr>
        </a:p>
      </xdr:txBody>
    </xdr:sp>
    <xdr:clientData/>
  </xdr:twoCellAnchor>
  <xdr:twoCellAnchor>
    <xdr:from>
      <xdr:col>0</xdr:col>
      <xdr:colOff>180975</xdr:colOff>
      <xdr:row>68</xdr:row>
      <xdr:rowOff>0</xdr:rowOff>
    </xdr:from>
    <xdr:to>
      <xdr:col>9</xdr:col>
      <xdr:colOff>361950</xdr:colOff>
      <xdr:row>68</xdr:row>
      <xdr:rowOff>0</xdr:rowOff>
    </xdr:to>
    <xdr:sp macro="" textlink="">
      <xdr:nvSpPr>
        <xdr:cNvPr id="35226" name="Text 1"/>
        <xdr:cNvSpPr txBox="1">
          <a:spLocks noChangeArrowheads="1"/>
        </xdr:cNvSpPr>
      </xdr:nvSpPr>
      <xdr:spPr bwMode="auto">
        <a:xfrm>
          <a:off x="180975" y="10515600"/>
          <a:ext cx="7648575" cy="0"/>
        </a:xfrm>
        <a:prstGeom prst="rect">
          <a:avLst/>
        </a:prstGeom>
        <a:solidFill>
          <a:srgbClr val="FFFFFF"/>
        </a:solidFill>
        <a:ln w="1">
          <a:noFill/>
          <a:miter lim="800000"/>
          <a:headEnd/>
          <a:tailEnd/>
        </a:ln>
      </xdr:spPr>
    </xdr:sp>
    <xdr:clientData/>
  </xdr:twoCellAnchor>
  <xdr:twoCellAnchor>
    <xdr:from>
      <xdr:col>0</xdr:col>
      <xdr:colOff>180975</xdr:colOff>
      <xdr:row>68</xdr:row>
      <xdr:rowOff>0</xdr:rowOff>
    </xdr:from>
    <xdr:to>
      <xdr:col>9</xdr:col>
      <xdr:colOff>361950</xdr:colOff>
      <xdr:row>68</xdr:row>
      <xdr:rowOff>0</xdr:rowOff>
    </xdr:to>
    <xdr:sp macro="" textlink="">
      <xdr:nvSpPr>
        <xdr:cNvPr id="5171"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deferred income tax expense included in the filing through the June 2009 test period.</a:t>
          </a:r>
        </a:p>
      </xdr:txBody>
    </xdr:sp>
    <xdr:clientData/>
  </xdr:twoCellAnchor>
  <xdr:twoCellAnchor>
    <xdr:from>
      <xdr:col>0</xdr:col>
      <xdr:colOff>180975</xdr:colOff>
      <xdr:row>68</xdr:row>
      <xdr:rowOff>0</xdr:rowOff>
    </xdr:from>
    <xdr:to>
      <xdr:col>9</xdr:col>
      <xdr:colOff>361950</xdr:colOff>
      <xdr:row>68</xdr:row>
      <xdr:rowOff>0</xdr:rowOff>
    </xdr:to>
    <xdr:sp macro="" textlink="">
      <xdr:nvSpPr>
        <xdr:cNvPr id="5172"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the deferred income tax balances included in the filing through the June 2009 test period.</a:t>
          </a:r>
        </a:p>
      </xdr:txBody>
    </xdr:sp>
    <xdr:clientData/>
  </xdr:twoCellAnchor>
  <xdr:twoCellAnchor>
    <xdr:from>
      <xdr:col>0</xdr:col>
      <xdr:colOff>180975</xdr:colOff>
      <xdr:row>68</xdr:row>
      <xdr:rowOff>0</xdr:rowOff>
    </xdr:from>
    <xdr:to>
      <xdr:col>9</xdr:col>
      <xdr:colOff>361950</xdr:colOff>
      <xdr:row>68</xdr:row>
      <xdr:rowOff>0</xdr:rowOff>
    </xdr:to>
    <xdr:sp macro="" textlink="">
      <xdr:nvSpPr>
        <xdr:cNvPr id="5178"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the deferred income tax balances included in the filing through the June 2009 test period.</a:t>
          </a:r>
        </a:p>
      </xdr:txBody>
    </xdr:sp>
    <xdr:clientData/>
  </xdr:twoCellAnchor>
  <xdr:twoCellAnchor>
    <xdr:from>
      <xdr:col>0</xdr:col>
      <xdr:colOff>95250</xdr:colOff>
      <xdr:row>126</xdr:row>
      <xdr:rowOff>83345</xdr:rowOff>
    </xdr:from>
    <xdr:to>
      <xdr:col>9</xdr:col>
      <xdr:colOff>214314</xdr:colOff>
      <xdr:row>135</xdr:row>
      <xdr:rowOff>66676</xdr:rowOff>
    </xdr:to>
    <xdr:sp macro="" textlink="">
      <xdr:nvSpPr>
        <xdr:cNvPr id="28" name="Text 1"/>
        <xdr:cNvSpPr txBox="1">
          <a:spLocks noChangeArrowheads="1"/>
        </xdr:cNvSpPr>
      </xdr:nvSpPr>
      <xdr:spPr bwMode="auto">
        <a:xfrm>
          <a:off x="95250" y="51315939"/>
          <a:ext cx="7453314" cy="1376362"/>
        </a:xfrm>
        <a:prstGeom prst="rect">
          <a:avLst/>
        </a:prstGeom>
        <a:solidFill>
          <a:srgbClr val="FFFFFF"/>
        </a:solidFill>
        <a:ln w="1">
          <a:noFill/>
          <a:miter lim="800000"/>
          <a:headEnd/>
          <a:tailEnd/>
        </a:ln>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As established in Utah Docket No. 10-035-38, this adjustment  recognizes the amortization of the  Non-deductible Post-retirement Contributions regulatory asset for the twelve-months ending December 2011. </a:t>
          </a:r>
          <a:endParaRPr lang="en-US" sz="1000">
            <a:latin typeface="Arial" pitchFamily="34" charset="0"/>
            <a:cs typeface="Arial" pitchFamily="34" charset="0"/>
          </a:endParaRPr>
        </a:p>
      </xdr:txBody>
    </xdr:sp>
    <xdr:clientData/>
  </xdr:twoCellAnchor>
  <xdr:twoCellAnchor>
    <xdr:from>
      <xdr:col>0</xdr:col>
      <xdr:colOff>95250</xdr:colOff>
      <xdr:row>194</xdr:row>
      <xdr:rowOff>83345</xdr:rowOff>
    </xdr:from>
    <xdr:to>
      <xdr:col>9</xdr:col>
      <xdr:colOff>214314</xdr:colOff>
      <xdr:row>203</xdr:row>
      <xdr:rowOff>66676</xdr:rowOff>
    </xdr:to>
    <xdr:sp macro="" textlink="">
      <xdr:nvSpPr>
        <xdr:cNvPr id="8" name="Text 1"/>
        <xdr:cNvSpPr txBox="1">
          <a:spLocks noChangeArrowheads="1"/>
        </xdr:cNvSpPr>
      </xdr:nvSpPr>
      <xdr:spPr bwMode="auto">
        <a:xfrm>
          <a:off x="95250" y="19740564"/>
          <a:ext cx="7453314" cy="1376362"/>
        </a:xfrm>
        <a:prstGeom prst="rect">
          <a:avLst/>
        </a:prstGeom>
        <a:solidFill>
          <a:srgbClr val="FFFFFF"/>
        </a:solidFill>
        <a:ln w="1">
          <a:noFill/>
          <a:miter lim="800000"/>
          <a:headEnd/>
          <a:tailEnd/>
        </a:ln>
      </xdr:spPr>
      <xdr:txBody>
        <a:bodyPr/>
        <a:lstStyle/>
        <a:p>
          <a:pPr rtl="0" eaLnBrk="1" fontAlgn="auto" latinLnBrk="0" hangingPunct="1"/>
          <a:r>
            <a:rPr lang="en-US" sz="1000">
              <a:latin typeface="Arial" pitchFamily="34" charset="0"/>
              <a:ea typeface="+mn-ea"/>
              <a:cs typeface="Arial" pitchFamily="34" charset="0"/>
            </a:rPr>
            <a:t>This adjustment reflects the accumulated deferred income tax balances for property on a jurisdictional basis as maintained in the</a:t>
          </a:r>
          <a:r>
            <a:rPr lang="en-US" sz="1000" baseline="0">
              <a:latin typeface="Arial" pitchFamily="34" charset="0"/>
              <a:ea typeface="+mn-ea"/>
              <a:cs typeface="Arial" pitchFamily="34" charset="0"/>
            </a:rPr>
            <a:t> PowerTax System.</a:t>
          </a:r>
          <a:endParaRPr lang="en-US" sz="100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a:t>
          </a:r>
          <a:endParaRPr lang="en-US" sz="1000">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0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58</xdr:row>
      <xdr:rowOff>35719</xdr:rowOff>
    </xdr:from>
    <xdr:to>
      <xdr:col>9</xdr:col>
      <xdr:colOff>361950</xdr:colOff>
      <xdr:row>67</xdr:row>
      <xdr:rowOff>66675</xdr:rowOff>
    </xdr:to>
    <xdr:sp macro="" textlink="">
      <xdr:nvSpPr>
        <xdr:cNvPr id="27929" name="Text 1"/>
        <xdr:cNvSpPr txBox="1">
          <a:spLocks noChangeArrowheads="1"/>
        </xdr:cNvSpPr>
      </xdr:nvSpPr>
      <xdr:spPr bwMode="auto">
        <a:xfrm>
          <a:off x="180975" y="9167813"/>
          <a:ext cx="7693819" cy="1423987"/>
        </a:xfrm>
        <a:prstGeom prst="rect">
          <a:avLst/>
        </a:prstGeom>
        <a:solidFill>
          <a:srgbClr val="FFFFFF"/>
        </a:solidFill>
        <a:ln w="1">
          <a:noFill/>
          <a:miter lim="800000"/>
          <a:headEnd/>
          <a:tailEnd/>
        </a:ln>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000">
              <a:latin typeface="Arial" pitchFamily="34" charset="0"/>
              <a:ea typeface="+mn-ea"/>
              <a:cs typeface="Arial" pitchFamily="34" charset="0"/>
            </a:rPr>
            <a:t>This adjustment is necessary to compute the cash working capital for the normalized results of operations in this filing. Cash working capital is calculated by taking total operation and maintenance expense allocated to the jurisdiction and adding its share of allocated taxes, including state and federal income taxes and taxes other than income. This total is divided by the number of days in the year to determine the Company's average daily cost of service. The daily cost of service is multiplied by net lag days to produce the adjusted cash working capital balance. Net lag days for Utah are calculated using the Company’s 2010 lead lag study.  A complete copy of the 2010 study is provided in this case as part of the Company’s response to filing requirement R746-700-22.D.43. A separate column is not shown for adjustment 8.1 on page 8.0.1 as the cash working capital component is calculated and shown on the adjustment summary pages for each of the adjustments individually. </a:t>
          </a:r>
        </a:p>
        <a:p>
          <a:pPr rtl="0"/>
          <a:endParaRPr lang="en-US" sz="1000">
            <a:latin typeface="Arial" pitchFamily="34" charset="0"/>
            <a:cs typeface="Arial" pitchFamily="34" charset="0"/>
          </a:endParaRPr>
        </a:p>
      </xdr:txBody>
    </xdr:sp>
    <xdr:clientData/>
  </xdr:twoCellAnchor>
  <xdr:twoCellAnchor>
    <xdr:from>
      <xdr:col>0</xdr:col>
      <xdr:colOff>180975</xdr:colOff>
      <xdr:row>126</xdr:row>
      <xdr:rowOff>104775</xdr:rowOff>
    </xdr:from>
    <xdr:to>
      <xdr:col>9</xdr:col>
      <xdr:colOff>361950</xdr:colOff>
      <xdr:row>135</xdr:row>
      <xdr:rowOff>66675</xdr:rowOff>
    </xdr:to>
    <xdr:sp macro="" textlink="">
      <xdr:nvSpPr>
        <xdr:cNvPr id="6199" name="Text 1"/>
        <xdr:cNvSpPr txBox="1">
          <a:spLocks noChangeArrowheads="1"/>
        </xdr:cNvSpPr>
      </xdr:nvSpPr>
      <xdr:spPr bwMode="auto">
        <a:xfrm>
          <a:off x="180975" y="19761994"/>
          <a:ext cx="7455694" cy="1354931"/>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The Company owns a 21.40% interest in the Trapper Mine, which provides coal to the Craig generating plant.  The normalized coal cost of Trapper includes all operating and maintenance costs but does not include a return on investment.  This adjustment adds the Company's portion of the Trapper Mine plant investment to rate base. This adjustment reflects net plant rather than the plant balance to recognize the depreciation of the investment over time.</a:t>
          </a:r>
        </a:p>
      </xdr:txBody>
    </xdr:sp>
    <xdr:clientData/>
  </xdr:twoCellAnchor>
  <xdr:twoCellAnchor>
    <xdr:from>
      <xdr:col>0</xdr:col>
      <xdr:colOff>180975</xdr:colOff>
      <xdr:row>194</xdr:row>
      <xdr:rowOff>104775</xdr:rowOff>
    </xdr:from>
    <xdr:to>
      <xdr:col>9</xdr:col>
      <xdr:colOff>361950</xdr:colOff>
      <xdr:row>203</xdr:row>
      <xdr:rowOff>66675</xdr:rowOff>
    </xdr:to>
    <xdr:sp macro="" textlink="">
      <xdr:nvSpPr>
        <xdr:cNvPr id="6200" name="Text 1"/>
        <xdr:cNvSpPr txBox="1">
          <a:spLocks noChangeArrowheads="1"/>
        </xdr:cNvSpPr>
      </xdr:nvSpPr>
      <xdr:spPr bwMode="auto">
        <a:xfrm>
          <a:off x="180975" y="30287119"/>
          <a:ext cx="7479506" cy="1354931"/>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The Company owns a two-thirds interest in the Bridger Coal Company (BCC), which supplies coal to the Jim Bridger generating plant.  </a:t>
          </a:r>
          <a:r>
            <a:rPr lang="en-US" sz="1000" b="0" i="0">
              <a:latin typeface="Arial" pitchFamily="34" charset="0"/>
              <a:ea typeface="+mn-ea"/>
              <a:cs typeface="Arial" pitchFamily="34" charset="0"/>
            </a:rPr>
            <a:t>The normalized coal cost of Bridger includes all operating and maintenance costs but does not include a return on investment.  This adjustment adds the Company's portion of the Bridger Mine plant investment to rate base. This adjustment reflects net plant rather than the plant balance to recognize the depreciation of the investment over time.</a:t>
          </a:r>
          <a:r>
            <a:rPr lang="en-US" sz="1000" b="0" i="0" strike="noStrike">
              <a:solidFill>
                <a:srgbClr val="000000"/>
              </a:solidFill>
              <a:latin typeface="Arial" pitchFamily="34" charset="0"/>
              <a:cs typeface="Arial" pitchFamily="34" charset="0"/>
            </a:rPr>
            <a:t> </a:t>
          </a:r>
        </a:p>
      </xdr:txBody>
    </xdr:sp>
    <xdr:clientData/>
  </xdr:twoCellAnchor>
  <xdr:twoCellAnchor>
    <xdr:from>
      <xdr:col>0</xdr:col>
      <xdr:colOff>180975</xdr:colOff>
      <xdr:row>262</xdr:row>
      <xdr:rowOff>104775</xdr:rowOff>
    </xdr:from>
    <xdr:to>
      <xdr:col>9</xdr:col>
      <xdr:colOff>361950</xdr:colOff>
      <xdr:row>271</xdr:row>
      <xdr:rowOff>66675</xdr:rowOff>
    </xdr:to>
    <xdr:sp macro="" textlink="">
      <xdr:nvSpPr>
        <xdr:cNvPr id="6201" name="Text 1"/>
        <xdr:cNvSpPr txBox="1">
          <a:spLocks noChangeArrowheads="1"/>
        </xdr:cNvSpPr>
      </xdr:nvSpPr>
      <xdr:spPr bwMode="auto">
        <a:xfrm>
          <a:off x="180975" y="40812244"/>
          <a:ext cx="7479506"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The Company received an insurance settlement of $38 million for environmental clean-up projects.  These funds were transferred to a subsidiary called PacifiCorp Environmental Remediation Company (PERCO). This adjustment reduces rate base by the amount of unspent cash proceeds on regulated projects from the insurance settlement.  </a:t>
          </a:r>
          <a:endParaRPr lang="en-US" sz="1000">
            <a:latin typeface="Arial" pitchFamily="34" charset="0"/>
            <a:ea typeface="+mn-ea"/>
            <a:cs typeface="Arial" pitchFamily="34" charset="0"/>
          </a:endParaRPr>
        </a:p>
      </xdr:txBody>
    </xdr:sp>
    <xdr:clientData/>
  </xdr:twoCellAnchor>
  <xdr:twoCellAnchor>
    <xdr:from>
      <xdr:col>0</xdr:col>
      <xdr:colOff>180975</xdr:colOff>
      <xdr:row>330</xdr:row>
      <xdr:rowOff>104775</xdr:rowOff>
    </xdr:from>
    <xdr:to>
      <xdr:col>9</xdr:col>
      <xdr:colOff>361950</xdr:colOff>
      <xdr:row>339</xdr:row>
      <xdr:rowOff>66675</xdr:rowOff>
    </xdr:to>
    <xdr:sp macro="" textlink="">
      <xdr:nvSpPr>
        <xdr:cNvPr id="6202" name="Text 1"/>
        <xdr:cNvSpPr txBox="1">
          <a:spLocks noChangeArrowheads="1"/>
        </xdr:cNvSpPr>
      </xdr:nvSpPr>
      <xdr:spPr bwMode="auto">
        <a:xfrm>
          <a:off x="180975" y="51337369"/>
          <a:ext cx="7479506" cy="1354931"/>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Customer advances for construction are booked into FERC Account 252.  When they are booked, the entries do not reflect the proper allocation.  This adjustment corrects the allocation of customer advances for construction.</a:t>
          </a:r>
        </a:p>
      </xdr:txBody>
    </xdr:sp>
    <xdr:clientData/>
  </xdr:twoCellAnchor>
  <xdr:twoCellAnchor>
    <xdr:from>
      <xdr:col>0</xdr:col>
      <xdr:colOff>180975</xdr:colOff>
      <xdr:row>398</xdr:row>
      <xdr:rowOff>66674</xdr:rowOff>
    </xdr:from>
    <xdr:to>
      <xdr:col>9</xdr:col>
      <xdr:colOff>361950</xdr:colOff>
      <xdr:row>407</xdr:row>
      <xdr:rowOff>0</xdr:rowOff>
    </xdr:to>
    <xdr:sp macro="" textlink="">
      <xdr:nvSpPr>
        <xdr:cNvPr id="6205" name="Text 1"/>
        <xdr:cNvSpPr txBox="1">
          <a:spLocks noChangeArrowheads="1"/>
        </xdr:cNvSpPr>
      </xdr:nvSpPr>
      <xdr:spPr bwMode="auto">
        <a:xfrm>
          <a:off x="180975" y="61824393"/>
          <a:ext cx="7693819" cy="1326357"/>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removes costs related to the Powerdale hydroelectric plant from results. Powerdale was decommissioned after it was damaged by a flood in November 2006. Deferred accounting for the unrecovered plant balance was authorized by the Utah Public Service Commission in Docket No. 07-035-14. Also, in Docket No. 07-035-93, the Commission authorized the Company to defer decommissioning costs to a regulatory asset, which was fully amortized in March 2010.  However, in Docket No. 10-035-124, the Company agreed to true-up the decommissioning estimate authorized in Docket No. 07-035-93. Thus, this adjustment credits the difference between the decommissioning expense estimates used in the two cases over two years.  </a:t>
          </a:r>
          <a:endParaRPr lang="en-US" sz="10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Arial" pitchFamily="34" charset="0"/>
            <a:ea typeface="+mn-ea"/>
            <a:cs typeface="Arial" pitchFamily="34" charset="0"/>
          </a:endParaRPr>
        </a:p>
      </xdr:txBody>
    </xdr:sp>
    <xdr:clientData/>
  </xdr:twoCellAnchor>
  <xdr:twoCellAnchor>
    <xdr:from>
      <xdr:col>0</xdr:col>
      <xdr:colOff>180975</xdr:colOff>
      <xdr:row>680</xdr:row>
      <xdr:rowOff>0</xdr:rowOff>
    </xdr:from>
    <xdr:to>
      <xdr:col>9</xdr:col>
      <xdr:colOff>361950</xdr:colOff>
      <xdr:row>680</xdr:row>
      <xdr:rowOff>0</xdr:rowOff>
    </xdr:to>
    <xdr:sp macro="" textlink="">
      <xdr:nvSpPr>
        <xdr:cNvPr id="6212" name="Text 1"/>
        <xdr:cNvSpPr txBox="1">
          <a:spLocks noChangeArrowheads="1"/>
        </xdr:cNvSpPr>
      </xdr:nvSpPr>
      <xdr:spPr bwMode="auto">
        <a:xfrm>
          <a:off x="180975" y="124663200"/>
          <a:ext cx="7981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This adjustment reflects the impact of updating load from December 2007 to the June 2009 test year.  Retail revenue is adjusted to account for new load and net power costs are updated to reflect the cost to serve that load.  In addition, the jurisdictional load is updated in the JAM model to produce new allocation factors and adjust the allocation of all system-wide costs.  </a:t>
          </a:r>
        </a:p>
      </xdr:txBody>
    </xdr:sp>
    <xdr:clientData/>
  </xdr:twoCellAnchor>
  <xdr:twoCellAnchor>
    <xdr:from>
      <xdr:col>0</xdr:col>
      <xdr:colOff>180975</xdr:colOff>
      <xdr:row>680</xdr:row>
      <xdr:rowOff>0</xdr:rowOff>
    </xdr:from>
    <xdr:to>
      <xdr:col>9</xdr:col>
      <xdr:colOff>361950</xdr:colOff>
      <xdr:row>680</xdr:row>
      <xdr:rowOff>0</xdr:rowOff>
    </xdr:to>
    <xdr:sp macro="" textlink="">
      <xdr:nvSpPr>
        <xdr:cNvPr id="6213" name="Text 1"/>
        <xdr:cNvSpPr txBox="1">
          <a:spLocks noChangeArrowheads="1"/>
        </xdr:cNvSpPr>
      </xdr:nvSpPr>
      <xdr:spPr bwMode="auto">
        <a:xfrm>
          <a:off x="180975" y="124663200"/>
          <a:ext cx="7981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This adjustment reflects the impact of updating load from December 2007 to the June 2009 test year.  Retail revenue is adjusted to account for new load and net power costs are updated to reflect the cost to serve that load.  In addition, the jurisdictional load is updated in the JAM model to produce new allocation factors and adjust the allocation of all system-wide costs.  </a:t>
          </a:r>
        </a:p>
      </xdr:txBody>
    </xdr:sp>
    <xdr:clientData/>
  </xdr:twoCellAnchor>
  <xdr:twoCellAnchor>
    <xdr:from>
      <xdr:col>0</xdr:col>
      <xdr:colOff>180975</xdr:colOff>
      <xdr:row>680</xdr:row>
      <xdr:rowOff>0</xdr:rowOff>
    </xdr:from>
    <xdr:to>
      <xdr:col>9</xdr:col>
      <xdr:colOff>361950</xdr:colOff>
      <xdr:row>680</xdr:row>
      <xdr:rowOff>0</xdr:rowOff>
    </xdr:to>
    <xdr:sp macro="" textlink="">
      <xdr:nvSpPr>
        <xdr:cNvPr id="36529" name="Text 1"/>
        <xdr:cNvSpPr txBox="1">
          <a:spLocks noChangeArrowheads="1"/>
        </xdr:cNvSpPr>
      </xdr:nvSpPr>
      <xdr:spPr bwMode="auto">
        <a:xfrm>
          <a:off x="180975" y="124663200"/>
          <a:ext cx="7981950" cy="0"/>
        </a:xfrm>
        <a:prstGeom prst="rect">
          <a:avLst/>
        </a:prstGeom>
        <a:solidFill>
          <a:srgbClr val="FFFFFF"/>
        </a:solidFill>
        <a:ln w="1">
          <a:noFill/>
          <a:miter lim="800000"/>
          <a:headEnd/>
          <a:tailEnd/>
        </a:ln>
      </xdr:spPr>
    </xdr:sp>
    <xdr:clientData/>
  </xdr:twoCellAnchor>
  <xdr:twoCellAnchor>
    <xdr:from>
      <xdr:col>0</xdr:col>
      <xdr:colOff>121444</xdr:colOff>
      <xdr:row>467</xdr:row>
      <xdr:rowOff>107156</xdr:rowOff>
    </xdr:from>
    <xdr:to>
      <xdr:col>9</xdr:col>
      <xdr:colOff>302419</xdr:colOff>
      <xdr:row>475</xdr:row>
      <xdr:rowOff>59531</xdr:rowOff>
    </xdr:to>
    <xdr:sp macro="" textlink="">
      <xdr:nvSpPr>
        <xdr:cNvPr id="6228" name="Text 1"/>
        <xdr:cNvSpPr txBox="1">
          <a:spLocks noChangeArrowheads="1"/>
        </xdr:cNvSpPr>
      </xdr:nvSpPr>
      <xdr:spPr bwMode="auto">
        <a:xfrm>
          <a:off x="121444" y="72544781"/>
          <a:ext cx="7693819" cy="119062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1000">
              <a:latin typeface="Arial" pitchFamily="34" charset="0"/>
              <a:ea typeface="+mn-ea"/>
              <a:cs typeface="Arial" pitchFamily="34" charset="0"/>
            </a:rPr>
            <a:t>This adjusts the Company's filing for various assets that were sold or removed, including the sale of Snake Creek hydroelectric plant to Heber Light and Power Company, the removal of Deseret Power's portion of the Hunter unit 2 scrubber and turbine upgrade, the removal of the Goose Creek switching station, and the decommissioning of the Condit hydroelectric plant.</a:t>
          </a:r>
        </a:p>
        <a:p>
          <a:pPr marL="0" marR="0" indent="0" defTabSz="914400" eaLnBrk="1" fontAlgn="auto" latinLnBrk="0" hangingPunct="1">
            <a:lnSpc>
              <a:spcPct val="100000"/>
            </a:lnSpc>
            <a:spcBef>
              <a:spcPts val="0"/>
            </a:spcBef>
            <a:spcAft>
              <a:spcPts val="0"/>
            </a:spcAft>
            <a:buClrTx/>
            <a:buSzTx/>
            <a:buFontTx/>
            <a:buNone/>
            <a:tabLst/>
            <a:defRPr/>
          </a:pPr>
          <a:endParaRPr lang="en-US" sz="1000">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latin typeface="Arial" pitchFamily="34" charset="0"/>
            <a:ea typeface="+mn-ea"/>
            <a:cs typeface="Arial" pitchFamily="34" charset="0"/>
          </a:endParaRPr>
        </a:p>
        <a:p>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76200</xdr:colOff>
      <xdr:row>534</xdr:row>
      <xdr:rowOff>47625</xdr:rowOff>
    </xdr:from>
    <xdr:to>
      <xdr:col>9</xdr:col>
      <xdr:colOff>361950</xdr:colOff>
      <xdr:row>543</xdr:row>
      <xdr:rowOff>66675</xdr:rowOff>
    </xdr:to>
    <xdr:sp macro="" textlink="">
      <xdr:nvSpPr>
        <xdr:cNvPr id="48" name="Text 1"/>
        <xdr:cNvSpPr txBox="1">
          <a:spLocks noChangeArrowheads="1"/>
        </xdr:cNvSpPr>
      </xdr:nvSpPr>
      <xdr:spPr bwMode="auto">
        <a:xfrm>
          <a:off x="76200" y="103905844"/>
          <a:ext cx="7584281" cy="1412081"/>
        </a:xfrm>
        <a:prstGeom prst="rect">
          <a:avLst/>
        </a:prstGeom>
        <a:solidFill>
          <a:srgbClr val="FFFFFF"/>
        </a:solidFill>
        <a:ln w="1">
          <a:noFill/>
          <a:miter lim="800000"/>
          <a:headEnd/>
          <a:tailEnd/>
        </a:ln>
      </xdr:spPr>
      <xdr:txBody>
        <a:bodyPr vertOverflow="clip" wrap="square" lIns="27432" tIns="22860" rIns="0" bIns="0" anchor="t" upright="1"/>
        <a:lstStyle/>
        <a:p>
          <a:pPr fontAlgn="base"/>
          <a:r>
            <a:rPr lang="en-US" sz="1000" baseline="0">
              <a:latin typeface="Arial" pitchFamily="34" charset="0"/>
              <a:ea typeface="+mn-ea"/>
              <a:cs typeface="Arial" pitchFamily="34" charset="0"/>
            </a:rPr>
            <a:t>Utah requires the Company to include customer service deposits as a reduction to rate base.  This adjustment also includes the interest paid on customer service deposits.  This treatment was stipulated in Utah Docket No. 97-035-01 and has been upheld in subsequent dockets.</a:t>
          </a:r>
        </a:p>
      </xdr:txBody>
    </xdr:sp>
    <xdr:clientData/>
  </xdr:twoCellAnchor>
  <xdr:twoCellAnchor>
    <xdr:from>
      <xdr:col>0</xdr:col>
      <xdr:colOff>76200</xdr:colOff>
      <xdr:row>670</xdr:row>
      <xdr:rowOff>57150</xdr:rowOff>
    </xdr:from>
    <xdr:to>
      <xdr:col>9</xdr:col>
      <xdr:colOff>361950</xdr:colOff>
      <xdr:row>679</xdr:row>
      <xdr:rowOff>66675</xdr:rowOff>
    </xdr:to>
    <xdr:sp macro="" textlink="">
      <xdr:nvSpPr>
        <xdr:cNvPr id="50" name="Text 1"/>
        <xdr:cNvSpPr txBox="1">
          <a:spLocks noChangeArrowheads="1"/>
        </xdr:cNvSpPr>
      </xdr:nvSpPr>
      <xdr:spPr bwMode="auto">
        <a:xfrm>
          <a:off x="76200" y="114440494"/>
          <a:ext cx="7584281" cy="1402556"/>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aseline="0">
              <a:latin typeface="Arial" pitchFamily="34" charset="0"/>
              <a:ea typeface="+mn-ea"/>
              <a:cs typeface="Arial" pitchFamily="34" charset="0"/>
            </a:rPr>
            <a:t>This adjustment removes the Klamath relicensing and settlement process costs and the associated amortization reserve and expense. This adjustment also removes the accelerated depreciation associated with the existing Klamath facilities that was booked starting Jan. 1, 2011. </a:t>
          </a:r>
          <a:endParaRPr lang="en-US" sz="1000">
            <a:latin typeface="Arial" pitchFamily="34" charset="0"/>
            <a:ea typeface="+mn-ea"/>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76200</xdr:colOff>
      <xdr:row>602</xdr:row>
      <xdr:rowOff>71437</xdr:rowOff>
    </xdr:from>
    <xdr:to>
      <xdr:col>9</xdr:col>
      <xdr:colOff>361950</xdr:colOff>
      <xdr:row>611</xdr:row>
      <xdr:rowOff>66675</xdr:rowOff>
    </xdr:to>
    <xdr:sp macro="" textlink="">
      <xdr:nvSpPr>
        <xdr:cNvPr id="18" name="Text 1"/>
        <xdr:cNvSpPr txBox="1">
          <a:spLocks noChangeArrowheads="1"/>
        </xdr:cNvSpPr>
      </xdr:nvSpPr>
      <xdr:spPr bwMode="auto">
        <a:xfrm>
          <a:off x="76200" y="82879406"/>
          <a:ext cx="7798594" cy="1388269"/>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a:latin typeface="Arial" pitchFamily="34" charset="0"/>
              <a:ea typeface="+mn-ea"/>
              <a:cs typeface="Arial" pitchFamily="34" charset="0"/>
            </a:rPr>
            <a:t>This adjustment removes the amortization expense related to the Oregon Independent Evaluator</a:t>
          </a:r>
          <a:r>
            <a:rPr lang="en-US" sz="1000" baseline="0">
              <a:latin typeface="Arial" pitchFamily="34" charset="0"/>
              <a:ea typeface="+mn-ea"/>
              <a:cs typeface="Arial" pitchFamily="34" charset="0"/>
            </a:rPr>
            <a:t> Fee which should have been allocated situs to Oregon.</a:t>
          </a:r>
          <a:endParaRPr lang="en-US" sz="1000" b="0" i="0" strike="noStrike">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lcshrn102\SHR02\SLREG1\ARCHIVE\2008\Utah%20GRC%20Dec%202009%20with%20June%2008%20Base\Models\Filed%20Models\Models\UT%20RAM%20Semi%20Jun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cshrn102\SHR02\SLREG1\ARCHIVE\2008\Utah%20GRC%20Dec%202009%20with%20June%2008%20Base\Models\Filed%20Models\JAM%20Dec%202009%20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T%20JAM%20May%202013%20GRC%20(Ste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JAM%20UT%20Dec%202011%20ROO%20(Filed%20Ver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SLREG1\ARCHIVE\2008\Utah%20GRC%20Dec%202009%20with%20June%2008%20Base\Models\Filed%20Models\Models\JAM%20June%202007%20B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33">
          <cell r="AP33">
            <v>3</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230</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416</v>
          </cell>
        </row>
        <row r="131">
          <cell r="AK131">
            <v>419</v>
          </cell>
        </row>
        <row r="132">
          <cell r="AK132">
            <v>421</v>
          </cell>
        </row>
        <row r="133">
          <cell r="AK133">
            <v>427</v>
          </cell>
        </row>
        <row r="134">
          <cell r="AK134">
            <v>428</v>
          </cell>
        </row>
        <row r="135">
          <cell r="AK135">
            <v>429</v>
          </cell>
        </row>
        <row r="136">
          <cell r="AK136">
            <v>431</v>
          </cell>
        </row>
        <row r="137">
          <cell r="AK137">
            <v>432</v>
          </cell>
        </row>
        <row r="138">
          <cell r="AK138">
            <v>440</v>
          </cell>
        </row>
        <row r="139">
          <cell r="AK139">
            <v>442</v>
          </cell>
        </row>
        <row r="140">
          <cell r="AK140">
            <v>444</v>
          </cell>
        </row>
        <row r="141">
          <cell r="AK141">
            <v>445</v>
          </cell>
        </row>
        <row r="142">
          <cell r="AK142">
            <v>447</v>
          </cell>
        </row>
        <row r="143">
          <cell r="AK143">
            <v>448</v>
          </cell>
        </row>
        <row r="144">
          <cell r="AK144">
            <v>449</v>
          </cell>
        </row>
        <row r="145">
          <cell r="AK145">
            <v>450</v>
          </cell>
        </row>
        <row r="146">
          <cell r="AK146">
            <v>451</v>
          </cell>
        </row>
        <row r="147">
          <cell r="AK147">
            <v>453</v>
          </cell>
        </row>
        <row r="148">
          <cell r="AK148">
            <v>454</v>
          </cell>
        </row>
        <row r="149">
          <cell r="AK149">
            <v>456</v>
          </cell>
        </row>
        <row r="150">
          <cell r="AK150">
            <v>500</v>
          </cell>
        </row>
        <row r="151">
          <cell r="AK151">
            <v>501</v>
          </cell>
        </row>
        <row r="152">
          <cell r="AK152">
            <v>502</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22844</v>
          </cell>
        </row>
        <row r="264">
          <cell r="AK264">
            <v>25316</v>
          </cell>
        </row>
        <row r="265">
          <cell r="AK265">
            <v>25317</v>
          </cell>
        </row>
        <row r="266">
          <cell r="AK266">
            <v>25318</v>
          </cell>
        </row>
        <row r="267">
          <cell r="AK267">
            <v>25319</v>
          </cell>
        </row>
        <row r="268">
          <cell r="AK268">
            <v>25398</v>
          </cell>
        </row>
        <row r="269">
          <cell r="AK269">
            <v>25399</v>
          </cell>
        </row>
        <row r="270">
          <cell r="AK270">
            <v>40910</v>
          </cell>
        </row>
        <row r="271">
          <cell r="AK271">
            <v>40911</v>
          </cell>
        </row>
        <row r="272">
          <cell r="AK272">
            <v>41010</v>
          </cell>
        </row>
        <row r="273">
          <cell r="AK273">
            <v>41011</v>
          </cell>
        </row>
        <row r="274">
          <cell r="AK274">
            <v>41110</v>
          </cell>
        </row>
        <row r="275">
          <cell r="AK275">
            <v>41111</v>
          </cell>
        </row>
        <row r="276">
          <cell r="AK276">
            <v>41140</v>
          </cell>
        </row>
        <row r="277">
          <cell r="AK277">
            <v>41141</v>
          </cell>
        </row>
        <row r="278">
          <cell r="AK278">
            <v>41160</v>
          </cell>
        </row>
        <row r="279">
          <cell r="AK279">
            <v>41170</v>
          </cell>
        </row>
        <row r="280">
          <cell r="AK280">
            <v>41181</v>
          </cell>
        </row>
        <row r="281">
          <cell r="AK281">
            <v>108360</v>
          </cell>
        </row>
        <row r="282">
          <cell r="AK282">
            <v>108361</v>
          </cell>
        </row>
        <row r="283">
          <cell r="AK283">
            <v>108362</v>
          </cell>
        </row>
        <row r="284">
          <cell r="AK284">
            <v>108364</v>
          </cell>
        </row>
        <row r="285">
          <cell r="AK285">
            <v>108365</v>
          </cell>
        </row>
        <row r="286">
          <cell r="AK286">
            <v>108366</v>
          </cell>
        </row>
        <row r="287">
          <cell r="AK287">
            <v>108367</v>
          </cell>
        </row>
        <row r="288">
          <cell r="AK288">
            <v>108368</v>
          </cell>
        </row>
        <row r="289">
          <cell r="AK289">
            <v>108369</v>
          </cell>
        </row>
        <row r="290">
          <cell r="AK290">
            <v>108370</v>
          </cell>
        </row>
        <row r="291">
          <cell r="AK291">
            <v>108371</v>
          </cell>
        </row>
        <row r="292">
          <cell r="AK292">
            <v>108372</v>
          </cell>
        </row>
        <row r="293">
          <cell r="AK293">
            <v>108373</v>
          </cell>
        </row>
        <row r="294">
          <cell r="AK294">
            <v>111399</v>
          </cell>
        </row>
        <row r="295">
          <cell r="AK295">
            <v>254105</v>
          </cell>
        </row>
        <row r="296">
          <cell r="AK296">
            <v>403360</v>
          </cell>
        </row>
        <row r="297">
          <cell r="AK297">
            <v>403361</v>
          </cell>
        </row>
        <row r="298">
          <cell r="AK298">
            <v>403362</v>
          </cell>
        </row>
        <row r="299">
          <cell r="AK299">
            <v>403364</v>
          </cell>
        </row>
        <row r="300">
          <cell r="AK300">
            <v>403365</v>
          </cell>
        </row>
        <row r="301">
          <cell r="AK301">
            <v>403366</v>
          </cell>
        </row>
        <row r="302">
          <cell r="AK302">
            <v>403367</v>
          </cell>
        </row>
        <row r="303">
          <cell r="AK303">
            <v>403368</v>
          </cell>
        </row>
        <row r="304">
          <cell r="AK304">
            <v>403369</v>
          </cell>
        </row>
        <row r="305">
          <cell r="AK305">
            <v>403370</v>
          </cell>
        </row>
        <row r="306">
          <cell r="AK306">
            <v>403371</v>
          </cell>
        </row>
        <row r="307">
          <cell r="AK307">
            <v>403372</v>
          </cell>
        </row>
        <row r="308">
          <cell r="AK308">
            <v>403373</v>
          </cell>
        </row>
        <row r="309">
          <cell r="AK309">
            <v>404330</v>
          </cell>
        </row>
        <row r="310">
          <cell r="AK310">
            <v>1081390</v>
          </cell>
        </row>
        <row r="311">
          <cell r="AK311">
            <v>1081399</v>
          </cell>
        </row>
        <row r="312">
          <cell r="AK312" t="str">
            <v>108D</v>
          </cell>
        </row>
        <row r="313">
          <cell r="AK313" t="str">
            <v>108D00</v>
          </cell>
        </row>
        <row r="314">
          <cell r="AK314" t="str">
            <v>108DS</v>
          </cell>
        </row>
        <row r="315">
          <cell r="AK315" t="str">
            <v>108EP</v>
          </cell>
        </row>
        <row r="316">
          <cell r="AK316" t="str">
            <v>108GP</v>
          </cell>
        </row>
        <row r="317">
          <cell r="AK317" t="str">
            <v>108HP</v>
          </cell>
        </row>
        <row r="318">
          <cell r="AK318" t="str">
            <v>108MP</v>
          </cell>
        </row>
        <row r="319">
          <cell r="AK319" t="str">
            <v>108MP</v>
          </cell>
        </row>
        <row r="320">
          <cell r="AK320" t="str">
            <v>108NP</v>
          </cell>
        </row>
        <row r="321">
          <cell r="AK321" t="str">
            <v>108OP</v>
          </cell>
        </row>
        <row r="322">
          <cell r="AK322" t="str">
            <v>108SP</v>
          </cell>
        </row>
        <row r="323">
          <cell r="AK323" t="str">
            <v>108TP</v>
          </cell>
        </row>
        <row r="324">
          <cell r="AK324" t="str">
            <v>111CLG</v>
          </cell>
        </row>
        <row r="325">
          <cell r="AK325" t="str">
            <v>111CLH</v>
          </cell>
        </row>
        <row r="326">
          <cell r="AK326" t="str">
            <v>111CLS</v>
          </cell>
        </row>
        <row r="327">
          <cell r="AK327" t="str">
            <v>111IP</v>
          </cell>
        </row>
        <row r="328">
          <cell r="AK328" t="str">
            <v>111IP</v>
          </cell>
        </row>
        <row r="329">
          <cell r="AK329" t="str">
            <v>182M</v>
          </cell>
        </row>
        <row r="330">
          <cell r="AK330" t="str">
            <v>186M</v>
          </cell>
        </row>
        <row r="331">
          <cell r="AK331" t="str">
            <v>390L</v>
          </cell>
        </row>
        <row r="332">
          <cell r="AK332" t="str">
            <v>392L</v>
          </cell>
        </row>
        <row r="333">
          <cell r="AK333" t="str">
            <v>399G</v>
          </cell>
        </row>
        <row r="334">
          <cell r="AK334" t="str">
            <v>399L</v>
          </cell>
        </row>
        <row r="335">
          <cell r="AK335" t="str">
            <v>403EP</v>
          </cell>
        </row>
        <row r="336">
          <cell r="AK336" t="str">
            <v>403GP</v>
          </cell>
        </row>
        <row r="337">
          <cell r="AK337" t="str">
            <v>403GV0</v>
          </cell>
        </row>
        <row r="338">
          <cell r="AK338" t="str">
            <v>403HP</v>
          </cell>
        </row>
        <row r="339">
          <cell r="AK339" t="str">
            <v>403MP</v>
          </cell>
        </row>
        <row r="340">
          <cell r="AK340" t="str">
            <v>403NP</v>
          </cell>
        </row>
        <row r="341">
          <cell r="AK341" t="str">
            <v>403OP</v>
          </cell>
        </row>
        <row r="342">
          <cell r="AK342" t="str">
            <v>403SP</v>
          </cell>
        </row>
        <row r="343">
          <cell r="AK343" t="str">
            <v>403TP</v>
          </cell>
        </row>
        <row r="344">
          <cell r="AK344" t="str">
            <v>404CLG</v>
          </cell>
        </row>
        <row r="345">
          <cell r="AK345" t="str">
            <v>404HP</v>
          </cell>
        </row>
        <row r="346">
          <cell r="AK346" t="str">
            <v>404IP</v>
          </cell>
        </row>
        <row r="347">
          <cell r="AK347" t="str">
            <v>404M</v>
          </cell>
        </row>
        <row r="348">
          <cell r="AK348" t="str">
            <v>404OP</v>
          </cell>
        </row>
        <row r="349">
          <cell r="AK349" t="str">
            <v>447NPC</v>
          </cell>
        </row>
        <row r="350">
          <cell r="AK350" t="str">
            <v>501NPC</v>
          </cell>
        </row>
        <row r="351">
          <cell r="AK351" t="str">
            <v>503NPC</v>
          </cell>
        </row>
        <row r="352">
          <cell r="AK352" t="str">
            <v>547NPC</v>
          </cell>
        </row>
        <row r="353">
          <cell r="AK353" t="str">
            <v>555NPC</v>
          </cell>
        </row>
        <row r="354">
          <cell r="AK354" t="str">
            <v>565NPC</v>
          </cell>
        </row>
        <row r="355">
          <cell r="AK355" t="str">
            <v>CWC</v>
          </cell>
        </row>
        <row r="356">
          <cell r="AK356" t="str">
            <v>D00</v>
          </cell>
        </row>
        <row r="357">
          <cell r="AK357" t="str">
            <v>DFA</v>
          </cell>
        </row>
        <row r="358">
          <cell r="AK358" t="str">
            <v>DS0</v>
          </cell>
        </row>
        <row r="359">
          <cell r="AK359" t="str">
            <v>FITOTH</v>
          </cell>
        </row>
        <row r="360">
          <cell r="AK360" t="str">
            <v>FITPMI</v>
          </cell>
        </row>
        <row r="361">
          <cell r="AK361" t="str">
            <v>G00</v>
          </cell>
        </row>
        <row r="362">
          <cell r="AK362" t="str">
            <v>H00</v>
          </cell>
        </row>
        <row r="363">
          <cell r="AK363" t="str">
            <v>I00</v>
          </cell>
        </row>
        <row r="364">
          <cell r="AK364" t="str">
            <v>N00</v>
          </cell>
        </row>
        <row r="365">
          <cell r="AK365" t="str">
            <v>O00</v>
          </cell>
        </row>
        <row r="366">
          <cell r="AK366" t="str">
            <v>OWC131</v>
          </cell>
        </row>
        <row r="367">
          <cell r="AK367" t="str">
            <v>OWC135</v>
          </cell>
        </row>
        <row r="368">
          <cell r="AK368" t="str">
            <v>OWC143</v>
          </cell>
        </row>
        <row r="369">
          <cell r="AK369" t="str">
            <v>OWC230</v>
          </cell>
        </row>
        <row r="370">
          <cell r="AK370" t="str">
            <v>OWC232</v>
          </cell>
        </row>
        <row r="371">
          <cell r="AK371" t="str">
            <v>OWC25330</v>
          </cell>
        </row>
        <row r="372">
          <cell r="AK372" t="str">
            <v>S00</v>
          </cell>
        </row>
        <row r="373">
          <cell r="AK373" t="str">
            <v>SCHMAF</v>
          </cell>
        </row>
        <row r="374">
          <cell r="AK374" t="str">
            <v>SCHMAP</v>
          </cell>
        </row>
        <row r="375">
          <cell r="AK375" t="str">
            <v>SCHMAT</v>
          </cell>
        </row>
        <row r="376">
          <cell r="AK376" t="str">
            <v>SCHMDF</v>
          </cell>
        </row>
        <row r="377">
          <cell r="AK377" t="str">
            <v>SCHMDP</v>
          </cell>
        </row>
        <row r="378">
          <cell r="AK378" t="str">
            <v>SCHMDT</v>
          </cell>
        </row>
        <row r="379">
          <cell r="AK379" t="str">
            <v>T00</v>
          </cell>
        </row>
        <row r="380">
          <cell r="AK380"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1.8429895788901151E-2</v>
          </cell>
          <cell r="G4">
            <v>0.28047975992475166</v>
          </cell>
          <cell r="H4">
            <v>8.0345353122343643E-2</v>
          </cell>
          <cell r="I4">
            <v>0.1441861393854369</v>
          </cell>
          <cell r="J4">
            <v>0.12654082940964578</v>
          </cell>
          <cell r="K4">
            <v>0.40894563624184538</v>
          </cell>
          <cell r="L4">
            <v>6.3679048083549461E-2</v>
          </cell>
          <cell r="M4">
            <v>1.7645309975791119E-2</v>
          </cell>
          <cell r="N4">
            <v>3.9341674531719502E-3</v>
          </cell>
          <cell r="O4">
            <v>0</v>
          </cell>
          <cell r="P4">
            <v>0</v>
          </cell>
          <cell r="S4" t="str">
            <v>SG</v>
          </cell>
          <cell r="V4">
            <v>1</v>
          </cell>
          <cell r="W4">
            <v>1.8429895788901151E-2</v>
          </cell>
          <cell r="X4">
            <v>0.28047975992475166</v>
          </cell>
          <cell r="Y4">
            <v>8.0345353122343643E-2</v>
          </cell>
          <cell r="Z4">
            <v>0.1441861393854369</v>
          </cell>
          <cell r="AA4">
            <v>0.12654082940964578</v>
          </cell>
          <cell r="AB4">
            <v>0.40894563624184538</v>
          </cell>
          <cell r="AC4">
            <v>6.3679048083549461E-2</v>
          </cell>
          <cell r="AD4">
            <v>1.7645309975791119E-2</v>
          </cell>
          <cell r="AE4">
            <v>3.9341674531719502E-3</v>
          </cell>
          <cell r="AF4">
            <v>0</v>
          </cell>
          <cell r="AG4">
            <v>0</v>
          </cell>
        </row>
        <row r="5">
          <cell r="B5" t="str">
            <v>SG-P</v>
          </cell>
          <cell r="E5">
            <v>1</v>
          </cell>
          <cell r="F5">
            <v>1.8429895788901151E-2</v>
          </cell>
          <cell r="G5">
            <v>0.28047975992475166</v>
          </cell>
          <cell r="H5">
            <v>8.0345353122343643E-2</v>
          </cell>
          <cell r="I5">
            <v>0.1441861393854369</v>
          </cell>
          <cell r="J5">
            <v>0.12654082940964578</v>
          </cell>
          <cell r="K5">
            <v>0.40894563624184538</v>
          </cell>
          <cell r="L5">
            <v>6.3679048083549461E-2</v>
          </cell>
          <cell r="M5">
            <v>1.7645309975791119E-2</v>
          </cell>
          <cell r="N5">
            <v>3.9341674531719502E-3</v>
          </cell>
          <cell r="O5">
            <v>0</v>
          </cell>
          <cell r="P5">
            <v>0</v>
          </cell>
          <cell r="S5" t="str">
            <v>SG-P</v>
          </cell>
          <cell r="V5">
            <v>1</v>
          </cell>
          <cell r="W5">
            <v>1.8429895788901151E-2</v>
          </cell>
          <cell r="X5">
            <v>0.28047975992475166</v>
          </cell>
          <cell r="Y5">
            <v>8.0345353122343643E-2</v>
          </cell>
          <cell r="Z5">
            <v>0.1441861393854369</v>
          </cell>
          <cell r="AA5">
            <v>0.12654082940964578</v>
          </cell>
          <cell r="AB5">
            <v>0.40894563624184538</v>
          </cell>
          <cell r="AC5">
            <v>6.3679048083549461E-2</v>
          </cell>
          <cell r="AD5">
            <v>1.7645309975791119E-2</v>
          </cell>
          <cell r="AE5">
            <v>3.9341674531719502E-3</v>
          </cell>
          <cell r="AF5">
            <v>0</v>
          </cell>
          <cell r="AG5">
            <v>0</v>
          </cell>
        </row>
        <row r="6">
          <cell r="B6" t="str">
            <v>SG-U</v>
          </cell>
          <cell r="E6">
            <v>1</v>
          </cell>
          <cell r="F6">
            <v>1.8429895788901151E-2</v>
          </cell>
          <cell r="G6">
            <v>0.28047975992475166</v>
          </cell>
          <cell r="H6">
            <v>8.0345353122343643E-2</v>
          </cell>
          <cell r="I6">
            <v>0.1441861393854369</v>
          </cell>
          <cell r="J6">
            <v>0.12654082940964578</v>
          </cell>
          <cell r="K6">
            <v>0.40894563624184538</v>
          </cell>
          <cell r="L6">
            <v>6.3679048083549461E-2</v>
          </cell>
          <cell r="M6">
            <v>1.7645309975791119E-2</v>
          </cell>
          <cell r="N6">
            <v>3.9341674531719502E-3</v>
          </cell>
          <cell r="O6">
            <v>0</v>
          </cell>
          <cell r="P6">
            <v>0</v>
          </cell>
          <cell r="S6" t="str">
            <v>SG-U</v>
          </cell>
          <cell r="V6">
            <v>1</v>
          </cell>
          <cell r="W6">
            <v>1.8429895788901151E-2</v>
          </cell>
          <cell r="X6">
            <v>0.28047975992475166</v>
          </cell>
          <cell r="Y6">
            <v>8.0345353122343643E-2</v>
          </cell>
          <cell r="Z6">
            <v>0.1441861393854369</v>
          </cell>
          <cell r="AA6">
            <v>0.12654082940964578</v>
          </cell>
          <cell r="AB6">
            <v>0.40894563624184538</v>
          </cell>
          <cell r="AC6">
            <v>6.3679048083549461E-2</v>
          </cell>
          <cell r="AD6">
            <v>1.7645309975791119E-2</v>
          </cell>
          <cell r="AE6">
            <v>3.9341674531719502E-3</v>
          </cell>
          <cell r="AF6">
            <v>0</v>
          </cell>
          <cell r="AG6">
            <v>0</v>
          </cell>
        </row>
        <row r="7">
          <cell r="B7" t="str">
            <v>DGP</v>
          </cell>
          <cell r="E7">
            <v>1</v>
          </cell>
          <cell r="F7">
            <v>3.6437420783898548E-2</v>
          </cell>
          <cell r="G7">
            <v>0.55453156929404246</v>
          </cell>
          <cell r="H7">
            <v>0.15884937567106577</v>
          </cell>
          <cell r="I7">
            <v>0.25018163425099321</v>
          </cell>
          <cell r="J7">
            <v>0.25018163425099321</v>
          </cell>
          <cell r="K7">
            <v>0</v>
          </cell>
          <cell r="L7">
            <v>0</v>
          </cell>
          <cell r="M7">
            <v>0</v>
          </cell>
          <cell r="N7">
            <v>0</v>
          </cell>
          <cell r="O7">
            <v>0</v>
          </cell>
          <cell r="P7">
            <v>0</v>
          </cell>
          <cell r="S7" t="str">
            <v>DGP</v>
          </cell>
          <cell r="V7">
            <v>1</v>
          </cell>
          <cell r="W7">
            <v>3.6437420783898548E-2</v>
          </cell>
          <cell r="X7">
            <v>0.55453156929404246</v>
          </cell>
          <cell r="Y7">
            <v>0.15884937567106577</v>
          </cell>
          <cell r="Z7">
            <v>0.25018163425099321</v>
          </cell>
          <cell r="AA7">
            <v>0.25018163425099321</v>
          </cell>
          <cell r="AB7">
            <v>0</v>
          </cell>
          <cell r="AC7">
            <v>0</v>
          </cell>
          <cell r="AD7">
            <v>0</v>
          </cell>
          <cell r="AE7">
            <v>0</v>
          </cell>
          <cell r="AF7">
            <v>0</v>
          </cell>
          <cell r="AG7">
            <v>0</v>
          </cell>
        </row>
        <row r="8">
          <cell r="B8" t="str">
            <v>DGU</v>
          </cell>
          <cell r="E8">
            <v>1</v>
          </cell>
          <cell r="F8">
            <v>0</v>
          </cell>
          <cell r="G8">
            <v>0</v>
          </cell>
          <cell r="H8">
            <v>0</v>
          </cell>
          <cell r="I8">
            <v>3.5704494905815155E-2</v>
          </cell>
          <cell r="J8">
            <v>0</v>
          </cell>
          <cell r="K8">
            <v>0.82748318992325709</v>
          </cell>
          <cell r="L8">
            <v>0.12885170342859409</v>
          </cell>
          <cell r="M8">
            <v>3.5704494905815155E-2</v>
          </cell>
          <cell r="N8">
            <v>7.9606117423337511E-3</v>
          </cell>
          <cell r="O8">
            <v>0</v>
          </cell>
          <cell r="P8">
            <v>0</v>
          </cell>
          <cell r="S8" t="str">
            <v>DGU</v>
          </cell>
          <cell r="V8">
            <v>1</v>
          </cell>
          <cell r="W8">
            <v>0</v>
          </cell>
          <cell r="X8">
            <v>0</v>
          </cell>
          <cell r="Y8">
            <v>0</v>
          </cell>
          <cell r="Z8">
            <v>3.5704494905815155E-2</v>
          </cell>
          <cell r="AA8">
            <v>0</v>
          </cell>
          <cell r="AB8">
            <v>0.82748318992325709</v>
          </cell>
          <cell r="AC8">
            <v>0.12885170342859409</v>
          </cell>
          <cell r="AD8">
            <v>3.5704494905815155E-2</v>
          </cell>
          <cell r="AE8">
            <v>7.9606117423337511E-3</v>
          </cell>
          <cell r="AF8">
            <v>0</v>
          </cell>
          <cell r="AG8">
            <v>0</v>
          </cell>
        </row>
        <row r="9">
          <cell r="B9" t="str">
            <v>SC</v>
          </cell>
          <cell r="E9">
            <v>1</v>
          </cell>
          <cell r="F9">
            <v>1.8519525164495298E-2</v>
          </cell>
          <cell r="G9">
            <v>0.28326201190419853</v>
          </cell>
          <cell r="H9">
            <v>8.0765437645489754E-2</v>
          </cell>
          <cell r="I9">
            <v>0.13990655410031277</v>
          </cell>
          <cell r="J9">
            <v>0.12283357959956133</v>
          </cell>
          <cell r="K9">
            <v>0.41074413897138584</v>
          </cell>
          <cell r="L9">
            <v>6.2762373190569834E-2</v>
          </cell>
          <cell r="M9">
            <v>1.7072974500751438E-2</v>
          </cell>
          <cell r="N9">
            <v>4.0399590235480716E-3</v>
          </cell>
          <cell r="O9">
            <v>0</v>
          </cell>
          <cell r="P9">
            <v>0</v>
          </cell>
          <cell r="S9" t="str">
            <v>SC</v>
          </cell>
          <cell r="V9">
            <v>1</v>
          </cell>
          <cell r="W9">
            <v>1.8519525164495298E-2</v>
          </cell>
          <cell r="X9">
            <v>0.28326201190419853</v>
          </cell>
          <cell r="Y9">
            <v>8.0765437645489754E-2</v>
          </cell>
          <cell r="Z9">
            <v>0.13990655410031277</v>
          </cell>
          <cell r="AA9">
            <v>0.12283357959956133</v>
          </cell>
          <cell r="AB9">
            <v>0.41074413897138584</v>
          </cell>
          <cell r="AC9">
            <v>6.2762373190569834E-2</v>
          </cell>
          <cell r="AD9">
            <v>1.7072974500751438E-2</v>
          </cell>
          <cell r="AE9">
            <v>4.0399590235480716E-3</v>
          </cell>
          <cell r="AF9">
            <v>0</v>
          </cell>
          <cell r="AG9">
            <v>0</v>
          </cell>
        </row>
        <row r="10">
          <cell r="B10" t="str">
            <v>SE</v>
          </cell>
          <cell r="E10">
            <v>1.0000000000000002</v>
          </cell>
          <cell r="F10">
            <v>1.816100766211871E-2</v>
          </cell>
          <cell r="G10">
            <v>0.27213300398641105</v>
          </cell>
          <cell r="H10">
            <v>7.9085099552905339E-2</v>
          </cell>
          <cell r="I10">
            <v>0.15702489524080931</v>
          </cell>
          <cell r="J10">
            <v>0.13766257883989916</v>
          </cell>
          <cell r="K10">
            <v>0.40355012805322382</v>
          </cell>
          <cell r="L10">
            <v>6.6429072762488342E-2</v>
          </cell>
          <cell r="M10">
            <v>1.9362316400910157E-2</v>
          </cell>
          <cell r="N10">
            <v>3.6167927420435874E-3</v>
          </cell>
          <cell r="O10">
            <v>0</v>
          </cell>
          <cell r="P10">
            <v>0</v>
          </cell>
          <cell r="S10" t="str">
            <v>SE</v>
          </cell>
          <cell r="V10">
            <v>1.0000000000000002</v>
          </cell>
          <cell r="W10">
            <v>1.816100766211871E-2</v>
          </cell>
          <cell r="X10">
            <v>0.27213300398641105</v>
          </cell>
          <cell r="Y10">
            <v>7.9085099552905339E-2</v>
          </cell>
          <cell r="Z10">
            <v>0.15702489524080931</v>
          </cell>
          <cell r="AA10">
            <v>0.13766257883989916</v>
          </cell>
          <cell r="AB10">
            <v>0.40355012805322382</v>
          </cell>
          <cell r="AC10">
            <v>6.6429072762488342E-2</v>
          </cell>
          <cell r="AD10">
            <v>1.9362316400910157E-2</v>
          </cell>
          <cell r="AE10">
            <v>3.6167927420435874E-3</v>
          </cell>
          <cell r="AF10">
            <v>0</v>
          </cell>
          <cell r="AG10">
            <v>0</v>
          </cell>
        </row>
        <row r="11">
          <cell r="B11" t="str">
            <v>SE-P</v>
          </cell>
          <cell r="E11">
            <v>1.0000000000000002</v>
          </cell>
          <cell r="F11">
            <v>1.816100766211871E-2</v>
          </cell>
          <cell r="G11">
            <v>0.27213300398641105</v>
          </cell>
          <cell r="H11">
            <v>7.9085099552905339E-2</v>
          </cell>
          <cell r="I11">
            <v>0.15702489524080931</v>
          </cell>
          <cell r="J11">
            <v>0.13766257883989916</v>
          </cell>
          <cell r="K11">
            <v>0.40355012805322382</v>
          </cell>
          <cell r="L11">
            <v>6.6429072762488342E-2</v>
          </cell>
          <cell r="M11">
            <v>1.9362316400910157E-2</v>
          </cell>
          <cell r="N11">
            <v>3.6167927420435874E-3</v>
          </cell>
          <cell r="O11">
            <v>0</v>
          </cell>
          <cell r="P11">
            <v>0</v>
          </cell>
          <cell r="S11" t="str">
            <v>SE-P</v>
          </cell>
          <cell r="V11">
            <v>1.0000000000000002</v>
          </cell>
          <cell r="W11">
            <v>1.816100766211871E-2</v>
          </cell>
          <cell r="X11">
            <v>0.27213300398641105</v>
          </cell>
          <cell r="Y11">
            <v>7.9085099552905339E-2</v>
          </cell>
          <cell r="Z11">
            <v>0.15702489524080931</v>
          </cell>
          <cell r="AA11">
            <v>0.13766257883989916</v>
          </cell>
          <cell r="AB11">
            <v>0.40355012805322382</v>
          </cell>
          <cell r="AC11">
            <v>6.6429072762488342E-2</v>
          </cell>
          <cell r="AD11">
            <v>1.9362316400910157E-2</v>
          </cell>
          <cell r="AE11">
            <v>3.6167927420435874E-3</v>
          </cell>
          <cell r="AF11">
            <v>0</v>
          </cell>
          <cell r="AG11">
            <v>0</v>
          </cell>
        </row>
        <row r="12">
          <cell r="B12" t="str">
            <v>SE-U</v>
          </cell>
          <cell r="E12">
            <v>1.0000000000000002</v>
          </cell>
          <cell r="F12">
            <v>1.816100766211871E-2</v>
          </cell>
          <cell r="G12">
            <v>0.27213300398641105</v>
          </cell>
          <cell r="H12">
            <v>7.9085099552905339E-2</v>
          </cell>
          <cell r="I12">
            <v>0.15702489524080931</v>
          </cell>
          <cell r="J12">
            <v>0.13766257883989916</v>
          </cell>
          <cell r="K12">
            <v>0.40355012805322382</v>
          </cell>
          <cell r="L12">
            <v>6.6429072762488342E-2</v>
          </cell>
          <cell r="M12">
            <v>1.9362316400910157E-2</v>
          </cell>
          <cell r="N12">
            <v>3.6167927420435874E-3</v>
          </cell>
          <cell r="O12">
            <v>0</v>
          </cell>
          <cell r="P12">
            <v>0</v>
          </cell>
          <cell r="S12" t="str">
            <v>SE-U</v>
          </cell>
          <cell r="V12">
            <v>1.0000000000000002</v>
          </cell>
          <cell r="W12">
            <v>1.816100766211871E-2</v>
          </cell>
          <cell r="X12">
            <v>0.27213300398641105</v>
          </cell>
          <cell r="Y12">
            <v>7.9085099552905339E-2</v>
          </cell>
          <cell r="Z12">
            <v>0.15702489524080931</v>
          </cell>
          <cell r="AA12">
            <v>0.13766257883989916</v>
          </cell>
          <cell r="AB12">
            <v>0.40355012805322382</v>
          </cell>
          <cell r="AC12">
            <v>6.6429072762488342E-2</v>
          </cell>
          <cell r="AD12">
            <v>1.9362316400910157E-2</v>
          </cell>
          <cell r="AE12">
            <v>3.6167927420435874E-3</v>
          </cell>
          <cell r="AF12">
            <v>0</v>
          </cell>
          <cell r="AG12">
            <v>0</v>
          </cell>
        </row>
        <row r="13">
          <cell r="B13" t="str">
            <v>DEP</v>
          </cell>
          <cell r="E13">
            <v>0.99999999999999989</v>
          </cell>
          <cell r="F13">
            <v>3.5817582693522136E-2</v>
          </cell>
          <cell r="G13">
            <v>0.53670735430892602</v>
          </cell>
          <cell r="H13">
            <v>0.15597356411946775</v>
          </cell>
          <cell r="I13">
            <v>0.27150149887808406</v>
          </cell>
          <cell r="J13">
            <v>0.27150149887808406</v>
          </cell>
          <cell r="K13">
            <v>0</v>
          </cell>
          <cell r="L13">
            <v>0</v>
          </cell>
          <cell r="M13">
            <v>0</v>
          </cell>
          <cell r="N13">
            <v>0</v>
          </cell>
          <cell r="O13">
            <v>0</v>
          </cell>
          <cell r="P13">
            <v>0</v>
          </cell>
          <cell r="S13" t="str">
            <v>DEP</v>
          </cell>
          <cell r="V13">
            <v>0.99999999999999989</v>
          </cell>
          <cell r="W13">
            <v>3.5817582693522136E-2</v>
          </cell>
          <cell r="X13">
            <v>0.53670735430892602</v>
          </cell>
          <cell r="Y13">
            <v>0.15597356411946775</v>
          </cell>
          <cell r="Z13">
            <v>0.27150149887808406</v>
          </cell>
          <cell r="AA13">
            <v>0.27150149887808406</v>
          </cell>
          <cell r="AB13">
            <v>0</v>
          </cell>
          <cell r="AC13">
            <v>0</v>
          </cell>
          <cell r="AD13">
            <v>0</v>
          </cell>
          <cell r="AE13">
            <v>0</v>
          </cell>
          <cell r="AF13">
            <v>0</v>
          </cell>
          <cell r="AG13">
            <v>0</v>
          </cell>
        </row>
        <row r="14">
          <cell r="B14" t="str">
            <v>DEU</v>
          </cell>
          <cell r="E14">
            <v>1</v>
          </cell>
          <cell r="F14">
            <v>0</v>
          </cell>
          <cell r="G14">
            <v>0</v>
          </cell>
          <cell r="H14">
            <v>0</v>
          </cell>
          <cell r="I14">
            <v>3.9277796945006709E-2</v>
          </cell>
          <cell r="J14">
            <v>0</v>
          </cell>
          <cell r="K14">
            <v>0.8186293240234882</v>
          </cell>
          <cell r="L14">
            <v>0.13475596499845668</v>
          </cell>
          <cell r="M14">
            <v>3.9277796945006709E-2</v>
          </cell>
          <cell r="N14">
            <v>7.336914033048458E-3</v>
          </cell>
          <cell r="O14">
            <v>0</v>
          </cell>
          <cell r="P14">
            <v>0</v>
          </cell>
          <cell r="S14" t="str">
            <v>DEU</v>
          </cell>
          <cell r="V14">
            <v>1</v>
          </cell>
          <cell r="W14">
            <v>0</v>
          </cell>
          <cell r="X14">
            <v>0</v>
          </cell>
          <cell r="Y14">
            <v>0</v>
          </cell>
          <cell r="Z14">
            <v>3.9277796945006709E-2</v>
          </cell>
          <cell r="AA14">
            <v>0</v>
          </cell>
          <cell r="AB14">
            <v>0.8186293240234882</v>
          </cell>
          <cell r="AC14">
            <v>0.13475596499845668</v>
          </cell>
          <cell r="AD14">
            <v>3.9277796945006709E-2</v>
          </cell>
          <cell r="AE14">
            <v>7.336914033048458E-3</v>
          </cell>
          <cell r="AF14">
            <v>0</v>
          </cell>
          <cell r="AG14">
            <v>0</v>
          </cell>
        </row>
        <row r="15">
          <cell r="B15" t="str">
            <v>SO</v>
          </cell>
          <cell r="E15">
            <v>1</v>
          </cell>
          <cell r="F15">
            <v>2.5902494492275618E-2</v>
          </cell>
          <cell r="G15">
            <v>0.29464467723051008</v>
          </cell>
          <cell r="H15">
            <v>7.8796724983447558E-2</v>
          </cell>
          <cell r="I15">
            <v>0.12884049813892842</v>
          </cell>
          <cell r="J15">
            <v>0.11160006759726125</v>
          </cell>
          <cell r="K15">
            <v>0.40997973098549545</v>
          </cell>
          <cell r="L15">
            <v>5.933141070497628E-2</v>
          </cell>
          <cell r="M15">
            <v>1.7240430541667174E-2</v>
          </cell>
          <cell r="N15">
            <v>2.5044634643667939E-3</v>
          </cell>
          <cell r="O15">
            <v>0</v>
          </cell>
          <cell r="P15">
            <v>0</v>
          </cell>
          <cell r="S15" t="str">
            <v>SO</v>
          </cell>
          <cell r="V15">
            <v>1</v>
          </cell>
          <cell r="W15">
            <v>2.5765310520836939E-2</v>
          </cell>
          <cell r="X15">
            <v>0.29426329417431235</v>
          </cell>
          <cell r="Y15">
            <v>7.8707836431633774E-2</v>
          </cell>
          <cell r="Z15">
            <v>0.12904643324921189</v>
          </cell>
          <cell r="AA15">
            <v>0.11181079663478925</v>
          </cell>
          <cell r="AB15">
            <v>0.41039961075428238</v>
          </cell>
          <cell r="AC15">
            <v>5.93018055309509E-2</v>
          </cell>
          <cell r="AD15">
            <v>1.7235636614422643E-2</v>
          </cell>
          <cell r="AE15">
            <v>2.5157093387717547E-3</v>
          </cell>
          <cell r="AF15">
            <v>0</v>
          </cell>
          <cell r="AG15">
            <v>0</v>
          </cell>
        </row>
        <row r="16">
          <cell r="B16" t="str">
            <v>SO-P</v>
          </cell>
          <cell r="E16">
            <v>1</v>
          </cell>
          <cell r="F16">
            <v>2.5902494492275618E-2</v>
          </cell>
          <cell r="G16">
            <v>0.29464467723051008</v>
          </cell>
          <cell r="H16">
            <v>7.8796724983447558E-2</v>
          </cell>
          <cell r="I16">
            <v>0.12884049813892842</v>
          </cell>
          <cell r="J16">
            <v>0.11160006759726125</v>
          </cell>
          <cell r="K16">
            <v>0.40997973098549545</v>
          </cell>
          <cell r="L16">
            <v>5.933141070497628E-2</v>
          </cell>
          <cell r="M16">
            <v>1.7240430541667174E-2</v>
          </cell>
          <cell r="N16">
            <v>2.5044634643667939E-3</v>
          </cell>
          <cell r="O16">
            <v>0</v>
          </cell>
          <cell r="P16">
            <v>0</v>
          </cell>
          <cell r="S16" t="str">
            <v>SO-P</v>
          </cell>
          <cell r="V16">
            <v>1</v>
          </cell>
          <cell r="W16">
            <v>2.5765310520836939E-2</v>
          </cell>
          <cell r="X16">
            <v>0.29426329417431235</v>
          </cell>
          <cell r="Y16">
            <v>7.8707836431633774E-2</v>
          </cell>
          <cell r="Z16">
            <v>0.12904643324921189</v>
          </cell>
          <cell r="AA16">
            <v>0.11181079663478925</v>
          </cell>
          <cell r="AB16">
            <v>0.41039961075428238</v>
          </cell>
          <cell r="AC16">
            <v>5.93018055309509E-2</v>
          </cell>
          <cell r="AD16">
            <v>1.7235636614422643E-2</v>
          </cell>
          <cell r="AE16">
            <v>2.5157093387717547E-3</v>
          </cell>
          <cell r="AF16">
            <v>0</v>
          </cell>
          <cell r="AG16">
            <v>0</v>
          </cell>
        </row>
        <row r="17">
          <cell r="B17" t="str">
            <v>SO-U</v>
          </cell>
          <cell r="E17">
            <v>1</v>
          </cell>
          <cell r="F17">
            <v>2.5902494492275618E-2</v>
          </cell>
          <cell r="G17">
            <v>0.29464467723051008</v>
          </cell>
          <cell r="H17">
            <v>7.8796724983447558E-2</v>
          </cell>
          <cell r="I17">
            <v>0.12884049813892842</v>
          </cell>
          <cell r="J17">
            <v>0.11160006759726125</v>
          </cell>
          <cell r="K17">
            <v>0.40997973098549545</v>
          </cell>
          <cell r="L17">
            <v>5.933141070497628E-2</v>
          </cell>
          <cell r="M17">
            <v>1.7240430541667174E-2</v>
          </cell>
          <cell r="N17">
            <v>2.5044634643667939E-3</v>
          </cell>
          <cell r="O17">
            <v>0</v>
          </cell>
          <cell r="P17">
            <v>0</v>
          </cell>
          <cell r="S17" t="str">
            <v>SO-U</v>
          </cell>
          <cell r="V17">
            <v>1</v>
          </cell>
          <cell r="W17">
            <v>2.5765310520836939E-2</v>
          </cell>
          <cell r="X17">
            <v>0.29426329417431235</v>
          </cell>
          <cell r="Y17">
            <v>7.8707836431633774E-2</v>
          </cell>
          <cell r="Z17">
            <v>0.12904643324921189</v>
          </cell>
          <cell r="AA17">
            <v>0.11181079663478925</v>
          </cell>
          <cell r="AB17">
            <v>0.41039961075428238</v>
          </cell>
          <cell r="AC17">
            <v>5.93018055309509E-2</v>
          </cell>
          <cell r="AD17">
            <v>1.7235636614422643E-2</v>
          </cell>
          <cell r="AE17">
            <v>2.5157093387717547E-3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2.5902494492275618E-2</v>
          </cell>
          <cell r="G20">
            <v>0.29464467723051002</v>
          </cell>
          <cell r="H20">
            <v>7.8796724983447572E-2</v>
          </cell>
          <cell r="I20">
            <v>0.12884049813892839</v>
          </cell>
          <cell r="J20">
            <v>0.11160006759726122</v>
          </cell>
          <cell r="K20">
            <v>0.40997973098549539</v>
          </cell>
          <cell r="L20">
            <v>5.9331410704976273E-2</v>
          </cell>
          <cell r="M20">
            <v>1.724043054166717E-2</v>
          </cell>
          <cell r="N20">
            <v>2.5044634643667939E-3</v>
          </cell>
          <cell r="O20">
            <v>0</v>
          </cell>
          <cell r="P20">
            <v>0</v>
          </cell>
          <cell r="S20" t="str">
            <v>GPS</v>
          </cell>
          <cell r="V20">
            <v>1</v>
          </cell>
          <cell r="W20">
            <v>2.5765310520836943E-2</v>
          </cell>
          <cell r="X20">
            <v>0.29426329417431235</v>
          </cell>
          <cell r="Y20">
            <v>7.8707836431633788E-2</v>
          </cell>
          <cell r="Z20">
            <v>0.12904643324921194</v>
          </cell>
          <cell r="AA20">
            <v>0.11181079663478928</v>
          </cell>
          <cell r="AB20">
            <v>0.4103996107542825</v>
          </cell>
          <cell r="AC20">
            <v>5.93018055309509E-2</v>
          </cell>
          <cell r="AD20">
            <v>1.723563661442265E-2</v>
          </cell>
          <cell r="AE20">
            <v>2.5157093387717551E-3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1</v>
          </cell>
          <cell r="F23">
            <v>2.5313417560765085E-2</v>
          </cell>
          <cell r="G23">
            <v>0.28952482021117698</v>
          </cell>
          <cell r="H23">
            <v>7.7089908798224333E-2</v>
          </cell>
          <cell r="I23">
            <v>0.12587748283172329</v>
          </cell>
          <cell r="J23">
            <v>0.10878508670735566</v>
          </cell>
          <cell r="K23">
            <v>0.42204914194646131</v>
          </cell>
          <cell r="L23">
            <v>5.7712911101218962E-2</v>
          </cell>
          <cell r="M23">
            <v>1.7092396124367634E-2</v>
          </cell>
          <cell r="N23">
            <v>2.4323175504301639E-3</v>
          </cell>
          <cell r="O23">
            <v>0</v>
          </cell>
          <cell r="P23">
            <v>0</v>
          </cell>
          <cell r="S23" t="str">
            <v>SNP</v>
          </cell>
          <cell r="V23">
            <v>1.0000000000000004</v>
          </cell>
          <cell r="W23">
            <v>2.507297528539093E-2</v>
          </cell>
          <cell r="X23">
            <v>0.28878137327068787</v>
          </cell>
          <cell r="Y23">
            <v>7.6902517995695682E-2</v>
          </cell>
          <cell r="Z23">
            <v>0.12632226711188344</v>
          </cell>
          <cell r="AA23">
            <v>0.10924046812312074</v>
          </cell>
          <cell r="AB23">
            <v>0.42277012552702953</v>
          </cell>
          <cell r="AC23">
            <v>5.7695451930134693E-2</v>
          </cell>
          <cell r="AD23">
            <v>1.7081798988762682E-2</v>
          </cell>
          <cell r="AE23">
            <v>2.4552888791782726E-3</v>
          </cell>
          <cell r="AF23">
            <v>0</v>
          </cell>
          <cell r="AG23">
            <v>0</v>
          </cell>
        </row>
        <row r="24">
          <cell r="B24" t="str">
            <v>SSCCT</v>
          </cell>
          <cell r="E24">
            <v>0.99999999999999978</v>
          </cell>
          <cell r="F24">
            <v>1.9057144545707713E-2</v>
          </cell>
          <cell r="G24">
            <v>0.28812301570502835</v>
          </cell>
          <cell r="H24">
            <v>7.8901985140931635E-2</v>
          </cell>
          <cell r="I24">
            <v>0.14540110025664554</v>
          </cell>
          <cell r="J24">
            <v>0.12692547290278747</v>
          </cell>
          <cell r="K24">
            <v>0.40189175872219429</v>
          </cell>
          <cell r="L24">
            <v>6.2818893128532005E-2</v>
          </cell>
          <cell r="M24">
            <v>1.8475627353858066E-2</v>
          </cell>
          <cell r="N24">
            <v>3.806102500960334E-3</v>
          </cell>
          <cell r="O24">
            <v>0</v>
          </cell>
          <cell r="P24">
            <v>0</v>
          </cell>
          <cell r="S24" t="str">
            <v>SSCCT</v>
          </cell>
          <cell r="V24">
            <v>0.99999999999999978</v>
          </cell>
          <cell r="W24">
            <v>1.9057144545707713E-2</v>
          </cell>
          <cell r="X24">
            <v>0.28812301570502835</v>
          </cell>
          <cell r="Y24">
            <v>7.8901985140931635E-2</v>
          </cell>
          <cell r="Z24">
            <v>0.14540110025664554</v>
          </cell>
          <cell r="AA24">
            <v>0.12692547290278747</v>
          </cell>
          <cell r="AB24">
            <v>0.40189175872219429</v>
          </cell>
          <cell r="AC24">
            <v>6.2818893128532005E-2</v>
          </cell>
          <cell r="AD24">
            <v>1.8475627353858066E-2</v>
          </cell>
          <cell r="AE24">
            <v>3.806102500960334E-3</v>
          </cell>
          <cell r="AF24">
            <v>0</v>
          </cell>
          <cell r="AG24">
            <v>0</v>
          </cell>
        </row>
        <row r="25">
          <cell r="B25" t="str">
            <v>SSECT</v>
          </cell>
          <cell r="E25">
            <v>0.99999999999999989</v>
          </cell>
          <cell r="F25">
            <v>1.9296368228554434E-2</v>
          </cell>
          <cell r="G25">
            <v>0.28147186680466008</v>
          </cell>
          <cell r="H25">
            <v>7.8554494051834498E-2</v>
          </cell>
          <cell r="I25">
            <v>0.15991708388693182</v>
          </cell>
          <cell r="J25">
            <v>0.13975283623834364</v>
          </cell>
          <cell r="K25">
            <v>0.39720309302317103</v>
          </cell>
          <cell r="L25">
            <v>6.0087936787746134E-2</v>
          </cell>
          <cell r="M25">
            <v>2.0164247648588169E-2</v>
          </cell>
          <cell r="N25">
            <v>3.4691572171018604E-3</v>
          </cell>
          <cell r="O25">
            <v>0</v>
          </cell>
          <cell r="P25">
            <v>0</v>
          </cell>
          <cell r="S25" t="str">
            <v>SSECT</v>
          </cell>
          <cell r="V25">
            <v>0.99999999999999989</v>
          </cell>
          <cell r="W25">
            <v>1.9296368228554434E-2</v>
          </cell>
          <cell r="X25">
            <v>0.28147186680466008</v>
          </cell>
          <cell r="Y25">
            <v>7.8554494051834498E-2</v>
          </cell>
          <cell r="Z25">
            <v>0.15991708388693182</v>
          </cell>
          <cell r="AA25">
            <v>0.13975283623834364</v>
          </cell>
          <cell r="AB25">
            <v>0.39720309302317103</v>
          </cell>
          <cell r="AC25">
            <v>6.0087936787746134E-2</v>
          </cell>
          <cell r="AD25">
            <v>2.0164247648588169E-2</v>
          </cell>
          <cell r="AE25">
            <v>3.4691572171018604E-3</v>
          </cell>
          <cell r="AF25">
            <v>0</v>
          </cell>
          <cell r="AG25">
            <v>0</v>
          </cell>
        </row>
        <row r="26">
          <cell r="B26" t="str">
            <v>SSCCH</v>
          </cell>
          <cell r="E26">
            <v>1</v>
          </cell>
          <cell r="F26">
            <v>1.8296497763942921E-2</v>
          </cell>
          <cell r="G26">
            <v>0.27318989016828948</v>
          </cell>
          <cell r="H26">
            <v>7.8023704826951465E-2</v>
          </cell>
          <cell r="I26">
            <v>0.13905289015302716</v>
          </cell>
          <cell r="J26">
            <v>0.12223067390577823</v>
          </cell>
          <cell r="K26">
            <v>0.41902108913738795</v>
          </cell>
          <cell r="L26">
            <v>6.8132907580892646E-2</v>
          </cell>
          <cell r="M26">
            <v>1.682221624724892E-2</v>
          </cell>
          <cell r="N26">
            <v>4.2830203695083538E-3</v>
          </cell>
          <cell r="O26">
            <v>0</v>
          </cell>
          <cell r="P26">
            <v>0</v>
          </cell>
          <cell r="S26" t="str">
            <v>SSCCH</v>
          </cell>
          <cell r="V26">
            <v>1</v>
          </cell>
          <cell r="W26">
            <v>1.8296497763942921E-2</v>
          </cell>
          <cell r="X26">
            <v>0.27318989016828948</v>
          </cell>
          <cell r="Y26">
            <v>7.8023704826951465E-2</v>
          </cell>
          <cell r="Z26">
            <v>0.13905289015302716</v>
          </cell>
          <cell r="AA26">
            <v>0.12223067390577823</v>
          </cell>
          <cell r="AB26">
            <v>0.41902108913738795</v>
          </cell>
          <cell r="AC26">
            <v>6.8132907580892646E-2</v>
          </cell>
          <cell r="AD26">
            <v>1.682221624724892E-2</v>
          </cell>
          <cell r="AE26">
            <v>4.2830203695083538E-3</v>
          </cell>
          <cell r="AF26">
            <v>0</v>
          </cell>
          <cell r="AG26">
            <v>0</v>
          </cell>
        </row>
        <row r="27">
          <cell r="B27" t="str">
            <v>SSECH</v>
          </cell>
          <cell r="E27">
            <v>1</v>
          </cell>
          <cell r="F27">
            <v>1.8317810925478333E-2</v>
          </cell>
          <cell r="G27">
            <v>0.26563400216340521</v>
          </cell>
          <cell r="H27">
            <v>7.6534568054743568E-2</v>
          </cell>
          <cell r="I27">
            <v>0.15604862358295543</v>
          </cell>
          <cell r="J27">
            <v>0.13671808807742505</v>
          </cell>
          <cell r="K27">
            <v>0.40730389821037249</v>
          </cell>
          <cell r="L27">
            <v>7.2406495819661007E-2</v>
          </cell>
          <cell r="M27">
            <v>1.933053550553037E-2</v>
          </cell>
          <cell r="N27">
            <v>3.7546012433840236E-3</v>
          </cell>
          <cell r="O27">
            <v>0</v>
          </cell>
          <cell r="P27">
            <v>0</v>
          </cell>
          <cell r="S27" t="str">
            <v>SSECH</v>
          </cell>
          <cell r="V27">
            <v>1</v>
          </cell>
          <cell r="W27">
            <v>1.8317810925478333E-2</v>
          </cell>
          <cell r="X27">
            <v>0.26563400216340521</v>
          </cell>
          <cell r="Y27">
            <v>7.6534568054743568E-2</v>
          </cell>
          <cell r="Z27">
            <v>0.15604862358295543</v>
          </cell>
          <cell r="AA27">
            <v>0.13671808807742505</v>
          </cell>
          <cell r="AB27">
            <v>0.40730389821037249</v>
          </cell>
          <cell r="AC27">
            <v>7.2406495819661007E-2</v>
          </cell>
          <cell r="AD27">
            <v>1.933053550553037E-2</v>
          </cell>
          <cell r="AE27">
            <v>3.7546012433840236E-3</v>
          </cell>
          <cell r="AF27">
            <v>0</v>
          </cell>
          <cell r="AG27">
            <v>0</v>
          </cell>
        </row>
        <row r="28">
          <cell r="B28" t="str">
            <v>SSGCH</v>
          </cell>
          <cell r="E28">
            <v>1.0000000000000002</v>
          </cell>
          <cell r="F28">
            <v>1.8301826054326776E-2</v>
          </cell>
          <cell r="G28">
            <v>0.27130091816706842</v>
          </cell>
          <cell r="H28">
            <v>7.7651420633899487E-2</v>
          </cell>
          <cell r="I28">
            <v>0.14330182351050921</v>
          </cell>
          <cell r="J28">
            <v>0.12585252744868994</v>
          </cell>
          <cell r="K28">
            <v>0.41609179140563407</v>
          </cell>
          <cell r="L28">
            <v>6.9201304640584743E-2</v>
          </cell>
          <cell r="M28">
            <v>1.7449296061819282E-2</v>
          </cell>
          <cell r="N28">
            <v>4.1509155879772717E-3</v>
          </cell>
          <cell r="O28">
            <v>0</v>
          </cell>
          <cell r="P28">
            <v>0</v>
          </cell>
          <cell r="S28" t="str">
            <v>SSGCH</v>
          </cell>
          <cell r="V28">
            <v>1.0000000000000002</v>
          </cell>
          <cell r="W28">
            <v>1.8301826054326776E-2</v>
          </cell>
          <cell r="X28">
            <v>0.27130091816706842</v>
          </cell>
          <cell r="Y28">
            <v>7.7651420633899487E-2</v>
          </cell>
          <cell r="Z28">
            <v>0.14330182351050921</v>
          </cell>
          <cell r="AA28">
            <v>0.12585252744868994</v>
          </cell>
          <cell r="AB28">
            <v>0.41609179140563407</v>
          </cell>
          <cell r="AC28">
            <v>6.9201304640584743E-2</v>
          </cell>
          <cell r="AD28">
            <v>1.7449296061819282E-2</v>
          </cell>
          <cell r="AE28">
            <v>4.1509155879772717E-3</v>
          </cell>
          <cell r="AF28">
            <v>0</v>
          </cell>
          <cell r="AG28">
            <v>0</v>
          </cell>
        </row>
        <row r="29">
          <cell r="B29" t="str">
            <v>SSCP</v>
          </cell>
          <cell r="E29">
            <v>1</v>
          </cell>
          <cell r="F29">
            <v>1.9875770019952034E-2</v>
          </cell>
          <cell r="G29">
            <v>0.31273687767188152</v>
          </cell>
          <cell r="H29">
            <v>8.624515212944725E-2</v>
          </cell>
          <cell r="I29">
            <v>0.14409785043609702</v>
          </cell>
          <cell r="J29">
            <v>0.1257569773739898</v>
          </cell>
          <cell r="K29">
            <v>0.38167828906360007</v>
          </cell>
          <cell r="L29">
            <v>5.2053697976206105E-2</v>
          </cell>
          <cell r="M29">
            <v>1.834087306210723E-2</v>
          </cell>
          <cell r="N29">
            <v>3.3123627028160507E-3</v>
          </cell>
          <cell r="O29">
            <v>0</v>
          </cell>
          <cell r="P29">
            <v>0</v>
          </cell>
          <cell r="S29" t="str">
            <v>SSCP</v>
          </cell>
          <cell r="V29">
            <v>1</v>
          </cell>
          <cell r="W29">
            <v>1.9875770019952034E-2</v>
          </cell>
          <cell r="X29">
            <v>0.31273687767188152</v>
          </cell>
          <cell r="Y29">
            <v>8.624515212944725E-2</v>
          </cell>
          <cell r="Z29">
            <v>0.14409785043609702</v>
          </cell>
          <cell r="AA29">
            <v>0.1257569773739898</v>
          </cell>
          <cell r="AB29">
            <v>0.38167828906360007</v>
          </cell>
          <cell r="AC29">
            <v>5.2053697976206105E-2</v>
          </cell>
          <cell r="AD29">
            <v>1.834087306210723E-2</v>
          </cell>
          <cell r="AE29">
            <v>3.3123627028160507E-3</v>
          </cell>
          <cell r="AF29">
            <v>0</v>
          </cell>
          <cell r="AG29">
            <v>0</v>
          </cell>
        </row>
        <row r="30">
          <cell r="B30" t="str">
            <v>SSEP</v>
          </cell>
          <cell r="E30">
            <v>0.99999999999999989</v>
          </cell>
          <cell r="F30">
            <v>1.8869480387229905E-2</v>
          </cell>
          <cell r="G30">
            <v>0.28910393765328796</v>
          </cell>
          <cell r="H30">
            <v>8.2756174142545519E-2</v>
          </cell>
          <cell r="I30">
            <v>0.15870608166441336</v>
          </cell>
          <cell r="J30">
            <v>0.13911957256251847</v>
          </cell>
          <cell r="K30">
            <v>0.39346298500666188</v>
          </cell>
          <cell r="L30">
            <v>5.3806312832650305E-2</v>
          </cell>
          <cell r="M30">
            <v>1.9586509101894883E-2</v>
          </cell>
          <cell r="N30">
            <v>3.2950283132108776E-3</v>
          </cell>
          <cell r="O30">
            <v>0</v>
          </cell>
          <cell r="P30">
            <v>0</v>
          </cell>
          <cell r="S30" t="str">
            <v>SSEP</v>
          </cell>
          <cell r="V30">
            <v>0.99999999999999989</v>
          </cell>
          <cell r="W30">
            <v>1.8869480387229905E-2</v>
          </cell>
          <cell r="X30">
            <v>0.28910393765328796</v>
          </cell>
          <cell r="Y30">
            <v>8.2756174142545519E-2</v>
          </cell>
          <cell r="Z30">
            <v>0.15870608166441336</v>
          </cell>
          <cell r="AA30">
            <v>0.13911957256251847</v>
          </cell>
          <cell r="AB30">
            <v>0.39346298500666188</v>
          </cell>
          <cell r="AC30">
            <v>5.3806312832650305E-2</v>
          </cell>
          <cell r="AD30">
            <v>1.9586509101894883E-2</v>
          </cell>
          <cell r="AE30">
            <v>3.2950283132108776E-3</v>
          </cell>
          <cell r="AF30">
            <v>0</v>
          </cell>
          <cell r="AG30">
            <v>0</v>
          </cell>
        </row>
        <row r="31">
          <cell r="B31" t="str">
            <v>SSGC</v>
          </cell>
          <cell r="E31">
            <v>1</v>
          </cell>
          <cell r="F31">
            <v>1.9624197611771501E-2</v>
          </cell>
          <cell r="G31">
            <v>0.30682864266723314</v>
          </cell>
          <cell r="H31">
            <v>8.5372907632721817E-2</v>
          </cell>
          <cell r="I31">
            <v>0.1477499082431761</v>
          </cell>
          <cell r="J31">
            <v>0.12909762617112197</v>
          </cell>
          <cell r="K31">
            <v>0.38462446304936548</v>
          </cell>
          <cell r="L31">
            <v>5.2491851690317157E-2</v>
          </cell>
          <cell r="M31">
            <v>1.8652282072054143E-2</v>
          </cell>
          <cell r="N31">
            <v>3.3080291054147573E-3</v>
          </cell>
          <cell r="O31">
            <v>0</v>
          </cell>
          <cell r="P31">
            <v>0</v>
          </cell>
          <cell r="S31" t="str">
            <v>SSGC</v>
          </cell>
          <cell r="V31">
            <v>1</v>
          </cell>
          <cell r="W31">
            <v>1.9624197611771501E-2</v>
          </cell>
          <cell r="X31">
            <v>0.30682864266723314</v>
          </cell>
          <cell r="Y31">
            <v>8.5372907632721817E-2</v>
          </cell>
          <cell r="Z31">
            <v>0.1477499082431761</v>
          </cell>
          <cell r="AA31">
            <v>0.12909762617112197</v>
          </cell>
          <cell r="AB31">
            <v>0.38462446304936548</v>
          </cell>
          <cell r="AC31">
            <v>5.2491851690317157E-2</v>
          </cell>
          <cell r="AD31">
            <v>1.8652282072054143E-2</v>
          </cell>
          <cell r="AE31">
            <v>3.3080291054147573E-3</v>
          </cell>
          <cell r="AF31">
            <v>0</v>
          </cell>
          <cell r="AG31">
            <v>0</v>
          </cell>
        </row>
        <row r="32">
          <cell r="B32" t="str">
            <v>SSGCT</v>
          </cell>
          <cell r="E32">
            <v>1.0000000000000002</v>
          </cell>
          <cell r="F32">
            <v>1.9116950466419393E-2</v>
          </cell>
          <cell r="G32">
            <v>0.2864602284799363</v>
          </cell>
          <cell r="H32">
            <v>7.8815112368657347E-2</v>
          </cell>
          <cell r="I32">
            <v>0.14903009616421711</v>
          </cell>
          <cell r="J32">
            <v>0.13013231373667652</v>
          </cell>
          <cell r="K32">
            <v>0.40071959229743848</v>
          </cell>
          <cell r="L32">
            <v>6.2136154043335536E-2</v>
          </cell>
          <cell r="M32">
            <v>1.8897782427540592E-2</v>
          </cell>
          <cell r="N32">
            <v>3.7218661799957153E-3</v>
          </cell>
          <cell r="O32">
            <v>0</v>
          </cell>
          <cell r="P32">
            <v>0</v>
          </cell>
          <cell r="S32" t="str">
            <v>SSGCT</v>
          </cell>
          <cell r="V32">
            <v>1.0000000000000002</v>
          </cell>
          <cell r="W32">
            <v>1.9116950466419393E-2</v>
          </cell>
          <cell r="X32">
            <v>0.2864602284799363</v>
          </cell>
          <cell r="Y32">
            <v>7.8815112368657347E-2</v>
          </cell>
          <cell r="Z32">
            <v>0.14903009616421711</v>
          </cell>
          <cell r="AA32">
            <v>0.13013231373667652</v>
          </cell>
          <cell r="AB32">
            <v>0.40071959229743848</v>
          </cell>
          <cell r="AC32">
            <v>6.2136154043335536E-2</v>
          </cell>
          <cell r="AD32">
            <v>1.8897782427540592E-2</v>
          </cell>
          <cell r="AE32">
            <v>3.7218661799957153E-3</v>
          </cell>
          <cell r="AF32">
            <v>0</v>
          </cell>
          <cell r="AG32">
            <v>0</v>
          </cell>
        </row>
        <row r="33">
          <cell r="B33" t="str">
            <v>MC</v>
          </cell>
          <cell r="E33">
            <v>1.0000000000000002</v>
          </cell>
          <cell r="F33">
            <v>5.722092349016621E-3</v>
          </cell>
          <cell r="G33">
            <v>0.70278818946033028</v>
          </cell>
          <cell r="H33">
            <v>9.8761544069940047E-2</v>
          </cell>
          <cell r="I33">
            <v>4.4766742821655665E-2</v>
          </cell>
          <cell r="J33">
            <v>3.9288247752285496E-2</v>
          </cell>
          <cell r="K33">
            <v>0.12696895973293604</v>
          </cell>
          <cell r="L33">
            <v>1.9770995886529925E-2</v>
          </cell>
          <cell r="M33">
            <v>5.4784950693701701E-3</v>
          </cell>
          <cell r="N33">
            <v>1.2214756795913299E-3</v>
          </cell>
          <cell r="O33">
            <v>0</v>
          </cell>
          <cell r="P33">
            <v>0</v>
          </cell>
          <cell r="S33" t="str">
            <v>MC</v>
          </cell>
          <cell r="V33">
            <v>1.0000000000000002</v>
          </cell>
          <cell r="W33">
            <v>5.722092349016621E-3</v>
          </cell>
          <cell r="X33">
            <v>0.70278818946033028</v>
          </cell>
          <cell r="Y33">
            <v>9.8761544069940047E-2</v>
          </cell>
          <cell r="Z33">
            <v>4.4766742821655665E-2</v>
          </cell>
          <cell r="AA33">
            <v>3.9288247752285496E-2</v>
          </cell>
          <cell r="AB33">
            <v>0.12696895973293604</v>
          </cell>
          <cell r="AC33">
            <v>1.9770995886529925E-2</v>
          </cell>
          <cell r="AD33">
            <v>5.4784950693701701E-3</v>
          </cell>
          <cell r="AE33">
            <v>1.2214756795913299E-3</v>
          </cell>
          <cell r="AF33">
            <v>0</v>
          </cell>
          <cell r="AG33">
            <v>0</v>
          </cell>
        </row>
        <row r="34">
          <cell r="B34" t="str">
            <v>SNPD</v>
          </cell>
          <cell r="E34">
            <v>1</v>
          </cell>
          <cell r="F34">
            <v>3.7868961462643368E-2</v>
          </cell>
          <cell r="G34">
            <v>0.30396538703722864</v>
          </cell>
          <cell r="H34">
            <v>7.0027437024943906E-2</v>
          </cell>
          <cell r="I34">
            <v>9.1439361915895551E-2</v>
          </cell>
          <cell r="J34">
            <v>7.6348731511076309E-2</v>
          </cell>
          <cell r="K34">
            <v>0.4514096359749693</v>
          </cell>
          <cell r="L34">
            <v>4.5289216584319121E-2</v>
          </cell>
          <cell r="M34">
            <v>1.5090630404819241E-2</v>
          </cell>
          <cell r="N34">
            <v>0</v>
          </cell>
          <cell r="O34">
            <v>0</v>
          </cell>
          <cell r="P34">
            <v>0</v>
          </cell>
          <cell r="S34" t="str">
            <v>SNPD</v>
          </cell>
          <cell r="V34">
            <v>0.99999999999999989</v>
          </cell>
          <cell r="W34">
            <v>3.7428250816656593E-2</v>
          </cell>
          <cell r="X34">
            <v>0.30216402246837898</v>
          </cell>
          <cell r="Y34">
            <v>6.9345188128635785E-2</v>
          </cell>
          <cell r="Z34">
            <v>9.2027696276928722E-2</v>
          </cell>
          <cell r="AA34">
            <v>7.6999672333213476E-2</v>
          </cell>
          <cell r="AB34">
            <v>0.45398310595319991</v>
          </cell>
          <cell r="AC34">
            <v>4.5051736356199877E-2</v>
          </cell>
          <cell r="AD34">
            <v>1.5028023943715248E-2</v>
          </cell>
          <cell r="AE34">
            <v>0</v>
          </cell>
          <cell r="AF34">
            <v>0</v>
          </cell>
          <cell r="AG34">
            <v>0</v>
          </cell>
        </row>
        <row r="35">
          <cell r="B35" t="str">
            <v>DGUH</v>
          </cell>
          <cell r="E35">
            <v>1</v>
          </cell>
          <cell r="F35">
            <v>0</v>
          </cell>
          <cell r="G35">
            <v>0</v>
          </cell>
          <cell r="H35">
            <v>0</v>
          </cell>
          <cell r="I35">
            <v>3.5704494905815155E-2</v>
          </cell>
          <cell r="J35">
            <v>0</v>
          </cell>
          <cell r="K35">
            <v>0.82748318992325709</v>
          </cell>
          <cell r="L35">
            <v>0.12885170342859409</v>
          </cell>
          <cell r="M35">
            <v>3.5704494905815155E-2</v>
          </cell>
          <cell r="N35">
            <v>7.9606117423337511E-3</v>
          </cell>
          <cell r="O35">
            <v>0</v>
          </cell>
          <cell r="P35">
            <v>0</v>
          </cell>
          <cell r="S35" t="str">
            <v>DGUH</v>
          </cell>
          <cell r="V35">
            <v>1</v>
          </cell>
          <cell r="W35">
            <v>0</v>
          </cell>
          <cell r="X35">
            <v>0</v>
          </cell>
          <cell r="Y35">
            <v>0</v>
          </cell>
          <cell r="Z35">
            <v>3.5704494905815155E-2</v>
          </cell>
          <cell r="AA35">
            <v>0</v>
          </cell>
          <cell r="AB35">
            <v>0.82748318992325709</v>
          </cell>
          <cell r="AC35">
            <v>0.12885170342859409</v>
          </cell>
          <cell r="AD35">
            <v>3.5704494905815155E-2</v>
          </cell>
          <cell r="AE35">
            <v>7.9606117423337511E-3</v>
          </cell>
          <cell r="AF35">
            <v>0</v>
          </cell>
          <cell r="AG35">
            <v>0</v>
          </cell>
        </row>
        <row r="36">
          <cell r="B36" t="str">
            <v>DEUH</v>
          </cell>
          <cell r="E36">
            <v>1</v>
          </cell>
          <cell r="F36">
            <v>0</v>
          </cell>
          <cell r="G36">
            <v>0</v>
          </cell>
          <cell r="H36">
            <v>0</v>
          </cell>
          <cell r="I36">
            <v>3.9277796945006709E-2</v>
          </cell>
          <cell r="J36">
            <v>0</v>
          </cell>
          <cell r="K36">
            <v>0.8186293240234882</v>
          </cell>
          <cell r="L36">
            <v>0.13475596499845668</v>
          </cell>
          <cell r="M36">
            <v>3.9277796945006709E-2</v>
          </cell>
          <cell r="N36">
            <v>7.336914033048458E-3</v>
          </cell>
          <cell r="O36">
            <v>0</v>
          </cell>
          <cell r="P36">
            <v>0</v>
          </cell>
          <cell r="S36" t="str">
            <v>DEUH</v>
          </cell>
          <cell r="V36">
            <v>1</v>
          </cell>
          <cell r="W36">
            <v>0</v>
          </cell>
          <cell r="X36">
            <v>0</v>
          </cell>
          <cell r="Y36">
            <v>0</v>
          </cell>
          <cell r="Z36">
            <v>3.9277796945006709E-2</v>
          </cell>
          <cell r="AA36">
            <v>0</v>
          </cell>
          <cell r="AB36">
            <v>0.8186293240234882</v>
          </cell>
          <cell r="AC36">
            <v>0.13475596499845668</v>
          </cell>
          <cell r="AD36">
            <v>3.9277796945006709E-2</v>
          </cell>
          <cell r="AE36">
            <v>7.336914033048458E-3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1.816100766211871E-2</v>
          </cell>
          <cell r="G38">
            <v>0.2721330039864111</v>
          </cell>
          <cell r="H38">
            <v>7.9085099552905325E-2</v>
          </cell>
          <cell r="I38">
            <v>0.15702489524080929</v>
          </cell>
          <cell r="J38">
            <v>0.13766257883989913</v>
          </cell>
          <cell r="K38">
            <v>0.40355012805322388</v>
          </cell>
          <cell r="L38">
            <v>6.6429072762488356E-2</v>
          </cell>
          <cell r="M38">
            <v>1.9362316400910157E-2</v>
          </cell>
          <cell r="N38">
            <v>3.6167927420435869E-3</v>
          </cell>
          <cell r="O38">
            <v>0</v>
          </cell>
          <cell r="P38">
            <v>0</v>
          </cell>
          <cell r="S38" t="str">
            <v>DNPGMU</v>
          </cell>
          <cell r="V38">
            <v>1.0000000000000002</v>
          </cell>
          <cell r="W38">
            <v>1.8161007662118714E-2</v>
          </cell>
          <cell r="X38">
            <v>0.27213300398641099</v>
          </cell>
          <cell r="Y38">
            <v>7.9085099552905339E-2</v>
          </cell>
          <cell r="Z38">
            <v>0.15702489524080934</v>
          </cell>
          <cell r="AA38">
            <v>0.13766257883989919</v>
          </cell>
          <cell r="AB38">
            <v>0.40355012805322382</v>
          </cell>
          <cell r="AC38">
            <v>6.6429072762488328E-2</v>
          </cell>
          <cell r="AD38">
            <v>1.9362316400910157E-2</v>
          </cell>
          <cell r="AE38">
            <v>3.6167927420435869E-3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SNPPH-P</v>
          </cell>
          <cell r="E45">
            <v>0.99999999999999978</v>
          </cell>
          <cell r="F45">
            <v>1.8429895788901137E-2</v>
          </cell>
          <cell r="G45">
            <v>0.28047975992475155</v>
          </cell>
          <cell r="H45">
            <v>8.0345353122343671E-2</v>
          </cell>
          <cell r="I45">
            <v>0.14418613938543684</v>
          </cell>
          <cell r="J45">
            <v>0.12654082940964573</v>
          </cell>
          <cell r="K45">
            <v>0.40894563624184543</v>
          </cell>
          <cell r="L45">
            <v>6.3679048083549419E-2</v>
          </cell>
          <cell r="M45">
            <v>1.7645309975791119E-2</v>
          </cell>
          <cell r="N45">
            <v>3.9341674531719502E-3</v>
          </cell>
          <cell r="O45">
            <v>0</v>
          </cell>
          <cell r="P45">
            <v>0</v>
          </cell>
          <cell r="S45" t="str">
            <v>SNPPH-P</v>
          </cell>
          <cell r="V45">
            <v>1</v>
          </cell>
          <cell r="W45">
            <v>1.8429895788901147E-2</v>
          </cell>
          <cell r="X45">
            <v>0.2804797599247516</v>
          </cell>
          <cell r="Y45">
            <v>8.0345353122343657E-2</v>
          </cell>
          <cell r="Z45">
            <v>0.14418613938543687</v>
          </cell>
          <cell r="AA45">
            <v>0.12654082940964576</v>
          </cell>
          <cell r="AB45">
            <v>0.40894563624184543</v>
          </cell>
          <cell r="AC45">
            <v>6.3679048083549475E-2</v>
          </cell>
          <cell r="AD45">
            <v>1.7645309975791116E-2</v>
          </cell>
          <cell r="AE45">
            <v>3.9341674531719519E-3</v>
          </cell>
          <cell r="AF45">
            <v>0</v>
          </cell>
          <cell r="AG45">
            <v>0</v>
          </cell>
        </row>
        <row r="46">
          <cell r="B46" t="str">
            <v>SNPPH-U</v>
          </cell>
          <cell r="E46">
            <v>0.99999999999999978</v>
          </cell>
          <cell r="F46">
            <v>1.8429895788901137E-2</v>
          </cell>
          <cell r="G46">
            <v>0.28047975992475155</v>
          </cell>
          <cell r="H46">
            <v>8.0345353122343671E-2</v>
          </cell>
          <cell r="I46">
            <v>0.14418613938543684</v>
          </cell>
          <cell r="J46">
            <v>0.12654082940964573</v>
          </cell>
          <cell r="K46">
            <v>0.40894563624184543</v>
          </cell>
          <cell r="L46">
            <v>6.3679048083549419E-2</v>
          </cell>
          <cell r="M46">
            <v>1.7645309975791119E-2</v>
          </cell>
          <cell r="N46">
            <v>3.9341674531719502E-3</v>
          </cell>
          <cell r="O46">
            <v>0</v>
          </cell>
          <cell r="P46">
            <v>0</v>
          </cell>
          <cell r="S46" t="str">
            <v>SNPPH-U</v>
          </cell>
          <cell r="V46">
            <v>1</v>
          </cell>
          <cell r="W46">
            <v>1.8429895788901147E-2</v>
          </cell>
          <cell r="X46">
            <v>0.2804797599247516</v>
          </cell>
          <cell r="Y46">
            <v>8.0345353122343657E-2</v>
          </cell>
          <cell r="Z46">
            <v>0.14418613938543687</v>
          </cell>
          <cell r="AA46">
            <v>0.12654082940964576</v>
          </cell>
          <cell r="AB46">
            <v>0.40894563624184543</v>
          </cell>
          <cell r="AC46">
            <v>6.3679048083549475E-2</v>
          </cell>
          <cell r="AD46">
            <v>1.7645309975791116E-2</v>
          </cell>
          <cell r="AE46">
            <v>3.9341674531719519E-3</v>
          </cell>
          <cell r="AF46">
            <v>0</v>
          </cell>
          <cell r="AG46">
            <v>0</v>
          </cell>
        </row>
        <row r="47">
          <cell r="B47" t="str">
            <v>CN</v>
          </cell>
          <cell r="E47">
            <v>1.0000000000000002</v>
          </cell>
          <cell r="F47">
            <v>2.6671339689914364E-2</v>
          </cell>
          <cell r="G47">
            <v>0.32586542169076171</v>
          </cell>
          <cell r="H47">
            <v>7.3961303559272815E-2</v>
          </cell>
          <cell r="I47">
            <v>7.7242932151510679E-2</v>
          </cell>
          <cell r="J47">
            <v>6.8328684111562288E-2</v>
          </cell>
          <cell r="K47">
            <v>0.4558131536480523</v>
          </cell>
          <cell r="L47">
            <v>4.0445849260488123E-2</v>
          </cell>
          <cell r="M47">
            <v>8.9142480399483984E-3</v>
          </cell>
          <cell r="N47">
            <v>0</v>
          </cell>
          <cell r="O47">
            <v>0</v>
          </cell>
          <cell r="P47">
            <v>0</v>
          </cell>
          <cell r="S47" t="str">
            <v>CN</v>
          </cell>
          <cell r="V47">
            <v>1.0000000000000002</v>
          </cell>
          <cell r="W47">
            <v>2.6671339689914364E-2</v>
          </cell>
          <cell r="X47">
            <v>0.32586542169076171</v>
          </cell>
          <cell r="Y47">
            <v>7.3961303559272815E-2</v>
          </cell>
          <cell r="Z47">
            <v>7.7242932151510679E-2</v>
          </cell>
          <cell r="AA47">
            <v>6.8328684111562288E-2</v>
          </cell>
          <cell r="AB47">
            <v>0.4558131536480523</v>
          </cell>
          <cell r="AC47">
            <v>4.0445849260488123E-2</v>
          </cell>
          <cell r="AD47">
            <v>8.9142480399483984E-3</v>
          </cell>
          <cell r="AE47">
            <v>0</v>
          </cell>
          <cell r="AF47">
            <v>0</v>
          </cell>
          <cell r="AG47">
            <v>0</v>
          </cell>
        </row>
        <row r="48">
          <cell r="B48" t="str">
            <v>CNP</v>
          </cell>
          <cell r="E48">
            <v>1</v>
          </cell>
          <cell r="F48">
            <v>0</v>
          </cell>
          <cell r="G48">
            <v>0.69606249372431739</v>
          </cell>
          <cell r="H48">
            <v>0.15798451129749977</v>
          </cell>
          <cell r="I48">
            <v>0.14595299497818287</v>
          </cell>
          <cell r="J48">
            <v>0.14595299497818287</v>
          </cell>
          <cell r="K48">
            <v>0</v>
          </cell>
          <cell r="L48">
            <v>0</v>
          </cell>
          <cell r="M48">
            <v>0</v>
          </cell>
          <cell r="N48">
            <v>0</v>
          </cell>
          <cell r="O48">
            <v>0</v>
          </cell>
          <cell r="P48">
            <v>0</v>
          </cell>
          <cell r="S48" t="str">
            <v>CNP</v>
          </cell>
          <cell r="V48">
            <v>1</v>
          </cell>
          <cell r="W48">
            <v>5.3900359552183169E-2</v>
          </cell>
          <cell r="X48">
            <v>0.65854447504178737</v>
          </cell>
          <cell r="Y48">
            <v>0.14946908933488859</v>
          </cell>
          <cell r="Z48">
            <v>0.13808607607114082</v>
          </cell>
          <cell r="AA48">
            <v>0.13808607607114082</v>
          </cell>
          <cell r="AB48">
            <v>0</v>
          </cell>
          <cell r="AC48">
            <v>0</v>
          </cell>
          <cell r="AD48">
            <v>0</v>
          </cell>
          <cell r="AE48">
            <v>0</v>
          </cell>
          <cell r="AF48">
            <v>0</v>
          </cell>
          <cell r="AG48">
            <v>0</v>
          </cell>
        </row>
        <row r="49">
          <cell r="B49" t="str">
            <v>CNU</v>
          </cell>
          <cell r="E49">
            <v>1</v>
          </cell>
          <cell r="F49">
            <v>0</v>
          </cell>
          <cell r="G49">
            <v>0</v>
          </cell>
          <cell r="H49">
            <v>0</v>
          </cell>
          <cell r="I49">
            <v>1.7645922509181629E-2</v>
          </cell>
          <cell r="J49">
            <v>0</v>
          </cell>
          <cell r="K49">
            <v>0.90229075429516425</v>
          </cell>
          <cell r="L49">
            <v>8.0063323195654068E-2</v>
          </cell>
          <cell r="M49">
            <v>1.7645922509181629E-2</v>
          </cell>
          <cell r="N49">
            <v>0</v>
          </cell>
          <cell r="O49">
            <v>0</v>
          </cell>
          <cell r="P49">
            <v>0</v>
          </cell>
          <cell r="S49" t="str">
            <v>CNU</v>
          </cell>
          <cell r="V49">
            <v>1</v>
          </cell>
          <cell r="W49">
            <v>0</v>
          </cell>
          <cell r="X49">
            <v>0</v>
          </cell>
          <cell r="Y49">
            <v>0</v>
          </cell>
          <cell r="Z49">
            <v>1.7645922509181629E-2</v>
          </cell>
          <cell r="AA49">
            <v>0</v>
          </cell>
          <cell r="AB49">
            <v>0.90229075429516425</v>
          </cell>
          <cell r="AC49">
            <v>8.0063323195654068E-2</v>
          </cell>
          <cell r="AD49">
            <v>1.7645922509181629E-2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0.99999999999999789</v>
          </cell>
          <cell r="F53">
            <v>4.4407808115163238E-3</v>
          </cell>
          <cell r="G53">
            <v>0.40710868147180956</v>
          </cell>
          <cell r="H53">
            <v>8.0229544434201897E-2</v>
          </cell>
          <cell r="I53">
            <v>0.13215095829978338</v>
          </cell>
          <cell r="J53">
            <v>0.12744319790969014</v>
          </cell>
          <cell r="K53">
            <v>0.30849054396605174</v>
          </cell>
          <cell r="L53">
            <v>2.5586446464907292E-2</v>
          </cell>
          <cell r="M53">
            <v>4.7077603900932408E-3</v>
          </cell>
          <cell r="N53">
            <v>-2.1863245374776261E-3</v>
          </cell>
          <cell r="O53">
            <v>4.4178664256930747E-2</v>
          </cell>
          <cell r="P53">
            <v>7.0483227430073818E-7</v>
          </cell>
          <cell r="S53" t="str">
            <v>EXCTAX</v>
          </cell>
          <cell r="V53">
            <v>0.99999999999999833</v>
          </cell>
          <cell r="W53">
            <v>4.7395266785138735E-3</v>
          </cell>
          <cell r="X53">
            <v>0.40954636538531736</v>
          </cell>
          <cell r="Y53">
            <v>8.0693458351626945E-2</v>
          </cell>
          <cell r="Z53">
            <v>0.13202534002002095</v>
          </cell>
          <cell r="AA53">
            <v>0.12741500921393242</v>
          </cell>
          <cell r="AB53">
            <v>0.30579573071762489</v>
          </cell>
          <cell r="AC53">
            <v>2.528511715202553E-2</v>
          </cell>
          <cell r="AD53">
            <v>4.6103308060885164E-3</v>
          </cell>
          <cell r="AE53">
            <v>-2.2288552775356378E-3</v>
          </cell>
          <cell r="AF53">
            <v>4.4142810433221477E-2</v>
          </cell>
          <cell r="AG53">
            <v>5.0653918249196762E-7</v>
          </cell>
        </row>
        <row r="54">
          <cell r="B54" t="str">
            <v>INT</v>
          </cell>
          <cell r="E54">
            <v>1</v>
          </cell>
          <cell r="F54">
            <v>2.5313417560765085E-2</v>
          </cell>
          <cell r="G54">
            <v>0.28952482021117698</v>
          </cell>
          <cell r="H54">
            <v>7.7089908798224333E-2</v>
          </cell>
          <cell r="I54">
            <v>0.12587748283172329</v>
          </cell>
          <cell r="J54">
            <v>0.10878508670735566</v>
          </cell>
          <cell r="K54">
            <v>0.42204914194646131</v>
          </cell>
          <cell r="L54">
            <v>5.7712911101218962E-2</v>
          </cell>
          <cell r="M54">
            <v>1.7092396124367634E-2</v>
          </cell>
          <cell r="N54">
            <v>2.4323175504301639E-3</v>
          </cell>
          <cell r="O54">
            <v>0</v>
          </cell>
          <cell r="P54">
            <v>0</v>
          </cell>
          <cell r="S54" t="str">
            <v>INT</v>
          </cell>
          <cell r="V54">
            <v>1.0000000000000004</v>
          </cell>
          <cell r="W54">
            <v>2.507297528539093E-2</v>
          </cell>
          <cell r="X54">
            <v>0.28878137327068787</v>
          </cell>
          <cell r="Y54">
            <v>7.6902517995695682E-2</v>
          </cell>
          <cell r="Z54">
            <v>0.12632226711188344</v>
          </cell>
          <cell r="AA54">
            <v>0.10924046812312074</v>
          </cell>
          <cell r="AB54">
            <v>0.42277012552702953</v>
          </cell>
          <cell r="AC54">
            <v>5.7695451930134693E-2</v>
          </cell>
          <cell r="AD54">
            <v>1.7081798988762682E-2</v>
          </cell>
          <cell r="AE54">
            <v>2.4552888791782726E-3</v>
          </cell>
          <cell r="AF54">
            <v>0</v>
          </cell>
          <cell r="AG54">
            <v>0</v>
          </cell>
        </row>
        <row r="55">
          <cell r="B55" t="str">
            <v>CIAC</v>
          </cell>
          <cell r="E55">
            <v>1</v>
          </cell>
          <cell r="F55">
            <v>3.7868961462643368E-2</v>
          </cell>
          <cell r="G55">
            <v>0.30396538703722864</v>
          </cell>
          <cell r="H55">
            <v>7.0027437024943906E-2</v>
          </cell>
          <cell r="I55">
            <v>9.1439361915895551E-2</v>
          </cell>
          <cell r="J55">
            <v>7.6348731511076309E-2</v>
          </cell>
          <cell r="K55">
            <v>0.4514096359749693</v>
          </cell>
          <cell r="L55">
            <v>4.5289216584319121E-2</v>
          </cell>
          <cell r="M55">
            <v>1.5090630404819241E-2</v>
          </cell>
          <cell r="N55">
            <v>0</v>
          </cell>
          <cell r="O55">
            <v>0</v>
          </cell>
          <cell r="P55">
            <v>0</v>
          </cell>
          <cell r="S55" t="str">
            <v>CIAC</v>
          </cell>
          <cell r="V55">
            <v>0.99999999999999989</v>
          </cell>
          <cell r="W55">
            <v>3.7428250816656593E-2</v>
          </cell>
          <cell r="X55">
            <v>0.30216402246837898</v>
          </cell>
          <cell r="Y55">
            <v>6.9345188128635785E-2</v>
          </cell>
          <cell r="Z55">
            <v>9.2027696276928722E-2</v>
          </cell>
          <cell r="AA55">
            <v>7.6999672333213476E-2</v>
          </cell>
          <cell r="AB55">
            <v>0.45398310595319991</v>
          </cell>
          <cell r="AC55">
            <v>4.5051736356199877E-2</v>
          </cell>
          <cell r="AD55">
            <v>1.5028023943715248E-2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DONOTUSE</v>
          </cell>
          <cell r="E57">
            <v>0</v>
          </cell>
          <cell r="F57">
            <v>0</v>
          </cell>
          <cell r="G57">
            <v>0</v>
          </cell>
          <cell r="H57">
            <v>0</v>
          </cell>
          <cell r="I57">
            <v>0</v>
          </cell>
          <cell r="J57">
            <v>0</v>
          </cell>
          <cell r="K57">
            <v>0</v>
          </cell>
          <cell r="L57">
            <v>0</v>
          </cell>
          <cell r="M57">
            <v>0</v>
          </cell>
          <cell r="N57">
            <v>0</v>
          </cell>
          <cell r="O57">
            <v>0</v>
          </cell>
          <cell r="P57">
            <v>0</v>
          </cell>
          <cell r="S57" t="str">
            <v>DONOTUSE</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1.0000000000000004</v>
          </cell>
          <cell r="F58">
            <v>3.9560007185101845E-2</v>
          </cell>
          <cell r="G58">
            <v>0.34677940776083205</v>
          </cell>
          <cell r="H58">
            <v>0.10626599088048837</v>
          </cell>
          <cell r="I58">
            <v>7.0744829588270775E-2</v>
          </cell>
          <cell r="J58">
            <v>6.6810745261656174E-2</v>
          </cell>
          <cell r="K58">
            <v>0.39623211084251875</v>
          </cell>
          <cell r="L58">
            <v>4.0417653742788343E-2</v>
          </cell>
          <cell r="M58">
            <v>3.9340843266145991E-3</v>
          </cell>
          <cell r="N58">
            <v>0</v>
          </cell>
          <cell r="O58">
            <v>0</v>
          </cell>
          <cell r="P58">
            <v>0</v>
          </cell>
          <cell r="S58" t="str">
            <v>BADDEBT</v>
          </cell>
          <cell r="V58">
            <v>1.0000000000000004</v>
          </cell>
          <cell r="W58">
            <v>3.9560007185101845E-2</v>
          </cell>
          <cell r="X58">
            <v>0.34677940776083205</v>
          </cell>
          <cell r="Y58">
            <v>0.10626599088048837</v>
          </cell>
          <cell r="Z58">
            <v>7.0744829588270775E-2</v>
          </cell>
          <cell r="AA58">
            <v>6.6810745261656174E-2</v>
          </cell>
          <cell r="AB58">
            <v>0.39623211084251875</v>
          </cell>
          <cell r="AC58">
            <v>4.0417653742788343E-2</v>
          </cell>
          <cell r="AD58">
            <v>3.9340843266145991E-3</v>
          </cell>
          <cell r="AE58">
            <v>0</v>
          </cell>
          <cell r="AF58">
            <v>0</v>
          </cell>
          <cell r="AG58">
            <v>0</v>
          </cell>
        </row>
        <row r="59">
          <cell r="B59" t="str">
            <v>DONOTUSE</v>
          </cell>
          <cell r="E59">
            <v>0</v>
          </cell>
          <cell r="F59">
            <v>0</v>
          </cell>
          <cell r="G59">
            <v>0</v>
          </cell>
          <cell r="H59">
            <v>0</v>
          </cell>
          <cell r="I59">
            <v>0</v>
          </cell>
          <cell r="J59">
            <v>0</v>
          </cell>
          <cell r="K59">
            <v>0</v>
          </cell>
          <cell r="L59">
            <v>0</v>
          </cell>
          <cell r="M59">
            <v>0</v>
          </cell>
          <cell r="N59">
            <v>0</v>
          </cell>
          <cell r="O59">
            <v>0</v>
          </cell>
          <cell r="P59">
            <v>0</v>
          </cell>
          <cell r="S59" t="str">
            <v>DONOTUSE</v>
          </cell>
          <cell r="V59">
            <v>0</v>
          </cell>
          <cell r="W59">
            <v>0</v>
          </cell>
          <cell r="X59">
            <v>0</v>
          </cell>
          <cell r="Y59">
            <v>0</v>
          </cell>
          <cell r="Z59">
            <v>0</v>
          </cell>
          <cell r="AA59">
            <v>0</v>
          </cell>
          <cell r="AB59">
            <v>0</v>
          </cell>
          <cell r="AC59">
            <v>0</v>
          </cell>
          <cell r="AD59">
            <v>0</v>
          </cell>
          <cell r="AE59">
            <v>0</v>
          </cell>
          <cell r="AF59">
            <v>0</v>
          </cell>
          <cell r="AG59">
            <v>0</v>
          </cell>
        </row>
        <row r="60">
          <cell r="B60" t="str">
            <v>DONOTUSE</v>
          </cell>
          <cell r="E60">
            <v>0</v>
          </cell>
          <cell r="F60">
            <v>0</v>
          </cell>
          <cell r="G60">
            <v>0</v>
          </cell>
          <cell r="H60">
            <v>0</v>
          </cell>
          <cell r="I60">
            <v>0</v>
          </cell>
          <cell r="J60">
            <v>0</v>
          </cell>
          <cell r="K60">
            <v>0</v>
          </cell>
          <cell r="L60">
            <v>0</v>
          </cell>
          <cell r="M60">
            <v>0</v>
          </cell>
          <cell r="N60">
            <v>0</v>
          </cell>
          <cell r="O60">
            <v>0</v>
          </cell>
          <cell r="P60">
            <v>0</v>
          </cell>
          <cell r="S60" t="str">
            <v>DONOTUSE</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v>
          </cell>
          <cell r="F69">
            <v>1.8420728030181847E-2</v>
          </cell>
          <cell r="G69">
            <v>0.27982270065281006</v>
          </cell>
          <cell r="H69">
            <v>8.0152510346942735E-2</v>
          </cell>
          <cell r="I69">
            <v>0.14412283641537962</v>
          </cell>
          <cell r="J69">
            <v>0.12649155792231856</v>
          </cell>
          <cell r="K69">
            <v>0.40945718744112075</v>
          </cell>
          <cell r="L69">
            <v>6.4074353936796571E-2</v>
          </cell>
          <cell r="M69">
            <v>1.7631278493061064E-2</v>
          </cell>
          <cell r="N69">
            <v>3.949683176768636E-3</v>
          </cell>
          <cell r="O69">
            <v>0</v>
          </cell>
          <cell r="P69">
            <v>0</v>
          </cell>
          <cell r="S69" t="str">
            <v>SNPPS</v>
          </cell>
          <cell r="V69">
            <v>1.0000000000000002</v>
          </cell>
          <cell r="W69">
            <v>1.842117700300715E-2</v>
          </cell>
          <cell r="X69">
            <v>0.27985487882926052</v>
          </cell>
          <cell r="Y69">
            <v>8.0161954439917374E-2</v>
          </cell>
          <cell r="Z69">
            <v>0.14412593655295836</v>
          </cell>
          <cell r="AA69">
            <v>0.12649397089582179</v>
          </cell>
          <cell r="AB69">
            <v>0.40943213523433103</v>
          </cell>
          <cell r="AC69">
            <v>6.4054994615589209E-2</v>
          </cell>
          <cell r="AD69">
            <v>1.763196565713657E-2</v>
          </cell>
          <cell r="AE69">
            <v>3.9489233249364259E-3</v>
          </cell>
          <cell r="AF69">
            <v>0</v>
          </cell>
          <cell r="AG69">
            <v>0</v>
          </cell>
        </row>
        <row r="70">
          <cell r="B70" t="str">
            <v>SNPT</v>
          </cell>
          <cell r="E70">
            <v>1.0000000000000007</v>
          </cell>
          <cell r="F70">
            <v>1.8429895788901172E-2</v>
          </cell>
          <cell r="G70">
            <v>0.28047975992475166</v>
          </cell>
          <cell r="H70">
            <v>8.0345353122343699E-2</v>
          </cell>
          <cell r="I70">
            <v>0.14418613938543698</v>
          </cell>
          <cell r="J70">
            <v>0.12654082940964584</v>
          </cell>
          <cell r="K70">
            <v>0.40894563624184566</v>
          </cell>
          <cell r="L70">
            <v>6.3679048083549447E-2</v>
          </cell>
          <cell r="M70">
            <v>1.7645309975791133E-2</v>
          </cell>
          <cell r="N70">
            <v>3.9341674531719511E-3</v>
          </cell>
          <cell r="O70">
            <v>0</v>
          </cell>
          <cell r="P70">
            <v>0</v>
          </cell>
          <cell r="S70" t="str">
            <v>SNPT</v>
          </cell>
          <cell r="V70">
            <v>1.0000000000000002</v>
          </cell>
          <cell r="W70">
            <v>1.8429895788901161E-2</v>
          </cell>
          <cell r="X70">
            <v>0.28047975992475171</v>
          </cell>
          <cell r="Y70">
            <v>8.0345353122343657E-2</v>
          </cell>
          <cell r="Z70">
            <v>0.1441861393854369</v>
          </cell>
          <cell r="AA70">
            <v>0.12654082940964578</v>
          </cell>
          <cell r="AB70">
            <v>0.40894563624184554</v>
          </cell>
          <cell r="AC70">
            <v>6.3679048083549461E-2</v>
          </cell>
          <cell r="AD70">
            <v>1.7645309975791126E-2</v>
          </cell>
          <cell r="AE70">
            <v>3.9341674531719519E-3</v>
          </cell>
          <cell r="AF70">
            <v>0</v>
          </cell>
          <cell r="AG70">
            <v>0</v>
          </cell>
        </row>
        <row r="71">
          <cell r="B71" t="str">
            <v>SNPP</v>
          </cell>
          <cell r="E71">
            <v>1.0000000000000002</v>
          </cell>
          <cell r="F71">
            <v>1.8437292491679885E-2</v>
          </cell>
          <cell r="G71">
            <v>0.28013342896658022</v>
          </cell>
          <cell r="H71">
            <v>8.0177144600589112E-2</v>
          </cell>
          <cell r="I71">
            <v>0.14423923671678238</v>
          </cell>
          <cell r="J71">
            <v>0.12657853536714775</v>
          </cell>
          <cell r="K71">
            <v>0.40914294455867001</v>
          </cell>
          <cell r="L71">
            <v>6.3929047032781336E-2</v>
          </cell>
          <cell r="M71">
            <v>1.7660701349634631E-2</v>
          </cell>
          <cell r="N71">
            <v>3.9409056329171464E-3</v>
          </cell>
          <cell r="O71">
            <v>0</v>
          </cell>
          <cell r="P71">
            <v>0</v>
          </cell>
          <cell r="S71" t="str">
            <v>SNPP</v>
          </cell>
          <cell r="V71">
            <v>1</v>
          </cell>
          <cell r="W71">
            <v>1.8436800145181946E-2</v>
          </cell>
          <cell r="X71">
            <v>0.28015502935707237</v>
          </cell>
          <cell r="Y71">
            <v>8.0187804476679836E-2</v>
          </cell>
          <cell r="Z71">
            <v>0.14423570575388994</v>
          </cell>
          <cell r="AA71">
            <v>0.1265760221542841</v>
          </cell>
          <cell r="AB71">
            <v>0.40913082205658785</v>
          </cell>
          <cell r="AC71">
            <v>6.3913349179859372E-2</v>
          </cell>
          <cell r="AD71">
            <v>1.7659683599605847E-2</v>
          </cell>
          <cell r="AE71">
            <v>3.9404890307286082E-3</v>
          </cell>
          <cell r="AF71">
            <v>0</v>
          </cell>
          <cell r="AG71">
            <v>0</v>
          </cell>
        </row>
        <row r="72">
          <cell r="B72" t="str">
            <v>SNPPH</v>
          </cell>
          <cell r="E72">
            <v>0.99999999999999978</v>
          </cell>
          <cell r="F72">
            <v>1.8429895788901137E-2</v>
          </cell>
          <cell r="G72">
            <v>0.28047975992475155</v>
          </cell>
          <cell r="H72">
            <v>8.0345353122343671E-2</v>
          </cell>
          <cell r="I72">
            <v>0.14418613938543684</v>
          </cell>
          <cell r="J72">
            <v>0.12654082940964573</v>
          </cell>
          <cell r="K72">
            <v>0.40894563624184543</v>
          </cell>
          <cell r="L72">
            <v>6.3679048083549419E-2</v>
          </cell>
          <cell r="M72">
            <v>1.7645309975791119E-2</v>
          </cell>
          <cell r="N72">
            <v>3.9341674531719502E-3</v>
          </cell>
          <cell r="O72">
            <v>0</v>
          </cell>
          <cell r="P72">
            <v>0</v>
          </cell>
          <cell r="S72" t="str">
            <v>SNPPH</v>
          </cell>
          <cell r="V72">
            <v>1</v>
          </cell>
          <cell r="W72">
            <v>1.8429895788901147E-2</v>
          </cell>
          <cell r="X72">
            <v>0.2804797599247516</v>
          </cell>
          <cell r="Y72">
            <v>8.0345353122343657E-2</v>
          </cell>
          <cell r="Z72">
            <v>0.14418613938543687</v>
          </cell>
          <cell r="AA72">
            <v>0.12654082940964576</v>
          </cell>
          <cell r="AB72">
            <v>0.40894563624184543</v>
          </cell>
          <cell r="AC72">
            <v>6.3679048083549475E-2</v>
          </cell>
          <cell r="AD72">
            <v>1.7645309975791116E-2</v>
          </cell>
          <cell r="AE72">
            <v>3.9341674531719519E-3</v>
          </cell>
          <cell r="AF72">
            <v>0</v>
          </cell>
          <cell r="AG72">
            <v>0</v>
          </cell>
        </row>
        <row r="73">
          <cell r="B73" t="str">
            <v>SNPPN</v>
          </cell>
          <cell r="E73">
            <v>1.0000000000000002</v>
          </cell>
          <cell r="F73">
            <v>1.8429895788901154E-2</v>
          </cell>
          <cell r="G73">
            <v>0.28047975992475166</v>
          </cell>
          <cell r="H73">
            <v>8.0345353122343643E-2</v>
          </cell>
          <cell r="I73">
            <v>0.14418613938543692</v>
          </cell>
          <cell r="J73">
            <v>0.12654082940964581</v>
          </cell>
          <cell r="K73">
            <v>0.40894563624184532</v>
          </cell>
          <cell r="L73">
            <v>6.3679048083549461E-2</v>
          </cell>
          <cell r="M73">
            <v>1.7645309975791119E-2</v>
          </cell>
          <cell r="N73">
            <v>3.9341674531719502E-3</v>
          </cell>
          <cell r="O73">
            <v>0</v>
          </cell>
          <cell r="P73">
            <v>0</v>
          </cell>
          <cell r="S73" t="str">
            <v>SNPPN</v>
          </cell>
          <cell r="V73">
            <v>1.0000000000000002</v>
          </cell>
          <cell r="W73">
            <v>1.8429895788901154E-2</v>
          </cell>
          <cell r="X73">
            <v>0.28047975992475166</v>
          </cell>
          <cell r="Y73">
            <v>8.0345353122343643E-2</v>
          </cell>
          <cell r="Z73">
            <v>0.14418613938543692</v>
          </cell>
          <cell r="AA73">
            <v>0.12654082940964581</v>
          </cell>
          <cell r="AB73">
            <v>0.40894563624184532</v>
          </cell>
          <cell r="AC73">
            <v>6.3679048083549461E-2</v>
          </cell>
          <cell r="AD73">
            <v>1.7645309975791119E-2</v>
          </cell>
          <cell r="AE73">
            <v>3.9341674531719502E-3</v>
          </cell>
          <cell r="AF73">
            <v>0</v>
          </cell>
          <cell r="AG73">
            <v>0</v>
          </cell>
        </row>
        <row r="74">
          <cell r="B74" t="str">
            <v>SNPPO</v>
          </cell>
          <cell r="E74">
            <v>1.0000000000000002</v>
          </cell>
          <cell r="F74">
            <v>1.8500442507399219E-2</v>
          </cell>
          <cell r="G74">
            <v>0.28109383395037812</v>
          </cell>
          <cell r="H74">
            <v>8.0188228126012201E-2</v>
          </cell>
          <cell r="I74">
            <v>0.14468351647414807</v>
          </cell>
          <cell r="J74">
            <v>0.12690960272871329</v>
          </cell>
          <cell r="K74">
            <v>0.40810098671759648</v>
          </cell>
          <cell r="L74">
            <v>6.3520623848784805E-2</v>
          </cell>
          <cell r="M74">
            <v>1.7773913745434765E-2</v>
          </cell>
          <cell r="N74">
            <v>3.9123683756812867E-3</v>
          </cell>
          <cell r="O74">
            <v>0</v>
          </cell>
          <cell r="P74">
            <v>0</v>
          </cell>
          <cell r="S74" t="str">
            <v>SNPPO</v>
          </cell>
          <cell r="V74">
            <v>1.0000000000000002</v>
          </cell>
          <cell r="W74">
            <v>1.8491201553161616E-2</v>
          </cell>
          <cell r="X74">
            <v>0.28101339604922382</v>
          </cell>
          <cell r="Y74">
            <v>8.0208810017439527E-2</v>
          </cell>
          <cell r="Z74">
            <v>0.14461836477023521</v>
          </cell>
          <cell r="AA74">
            <v>0.12686129690474157</v>
          </cell>
          <cell r="AB74">
            <v>0.408211627832684</v>
          </cell>
          <cell r="AC74">
            <v>6.3541375928183444E-2</v>
          </cell>
          <cell r="AD74">
            <v>1.7757067865493633E-2</v>
          </cell>
          <cell r="AE74">
            <v>3.9152238490725621E-3</v>
          </cell>
          <cell r="AF74">
            <v>0</v>
          </cell>
          <cell r="AG74">
            <v>0</v>
          </cell>
        </row>
        <row r="75">
          <cell r="B75" t="str">
            <v>SNPG</v>
          </cell>
          <cell r="E75">
            <v>1.0000000000000002</v>
          </cell>
          <cell r="F75">
            <v>2.3443693364893253E-2</v>
          </cell>
          <cell r="G75">
            <v>0.29844577569199859</v>
          </cell>
          <cell r="H75">
            <v>8.4610450672740201E-2</v>
          </cell>
          <cell r="I75">
            <v>0.13498355583418986</v>
          </cell>
          <cell r="J75">
            <v>0.11276171479444197</v>
          </cell>
          <cell r="K75">
            <v>0.39263950121711899</v>
          </cell>
          <cell r="L75">
            <v>6.4451600938642703E-2</v>
          </cell>
          <cell r="M75">
            <v>2.2221841039747878E-2</v>
          </cell>
          <cell r="N75">
            <v>1.4254222804166038E-3</v>
          </cell>
          <cell r="O75">
            <v>0</v>
          </cell>
          <cell r="P75">
            <v>0</v>
          </cell>
          <cell r="S75" t="str">
            <v>SNPG</v>
          </cell>
          <cell r="V75">
            <v>1.0000000000000004</v>
          </cell>
          <cell r="W75">
            <v>2.3403800319385548E-2</v>
          </cell>
          <cell r="X75">
            <v>0.29843388927252007</v>
          </cell>
          <cell r="Y75">
            <v>8.4645887085994298E-2</v>
          </cell>
          <cell r="Z75">
            <v>0.13508063857930008</v>
          </cell>
          <cell r="AA75">
            <v>0.11271515423836739</v>
          </cell>
          <cell r="AB75">
            <v>0.39266419395405411</v>
          </cell>
          <cell r="AC75">
            <v>6.4344389505954086E-2</v>
          </cell>
          <cell r="AD75">
            <v>2.2365484340932693E-2</v>
          </cell>
          <cell r="AE75">
            <v>1.427201282792227E-3</v>
          </cell>
          <cell r="AF75">
            <v>0</v>
          </cell>
          <cell r="AG75">
            <v>0</v>
          </cell>
        </row>
        <row r="76">
          <cell r="B76" t="str">
            <v>SNPI</v>
          </cell>
          <cell r="E76">
            <v>1.0000000000000002</v>
          </cell>
          <cell r="F76">
            <v>2.3264934780858455E-2</v>
          </cell>
          <cell r="G76">
            <v>0.29142057692681761</v>
          </cell>
          <cell r="H76">
            <v>7.8248093177717554E-2</v>
          </cell>
          <cell r="I76">
            <v>0.12827248978312852</v>
          </cell>
          <cell r="J76">
            <v>0.11193752485135879</v>
          </cell>
          <cell r="K76">
            <v>0.41520112183476626</v>
          </cell>
          <cell r="L76">
            <v>6.0902275814985647E-2</v>
          </cell>
          <cell r="M76">
            <v>1.6334964931769742E-2</v>
          </cell>
          <cell r="N76">
            <v>2.6905076817261143E-3</v>
          </cell>
          <cell r="O76">
            <v>0</v>
          </cell>
          <cell r="P76">
            <v>0</v>
          </cell>
          <cell r="S76" t="str">
            <v>SNPI</v>
          </cell>
          <cell r="V76">
            <v>1.0000000000000002</v>
          </cell>
          <cell r="W76">
            <v>2.3110358768783694E-2</v>
          </cell>
          <cell r="X76">
            <v>0.29084984862180757</v>
          </cell>
          <cell r="Y76">
            <v>7.8211138441312597E-2</v>
          </cell>
          <cell r="Z76">
            <v>0.12867613084854473</v>
          </cell>
          <cell r="AA76">
            <v>0.11233196613944514</v>
          </cell>
          <cell r="AB76">
            <v>0.41542207326449487</v>
          </cell>
          <cell r="AC76">
            <v>6.101670427748955E-2</v>
          </cell>
          <cell r="AD76">
            <v>1.6344164709099582E-2</v>
          </cell>
          <cell r="AE76">
            <v>2.7137457775669193E-3</v>
          </cell>
          <cell r="AF76">
            <v>0</v>
          </cell>
          <cell r="AG76">
            <v>0</v>
          </cell>
        </row>
        <row r="77">
          <cell r="B77" t="str">
            <v>TROJP</v>
          </cell>
          <cell r="E77">
            <v>1.0000000000000002</v>
          </cell>
          <cell r="F77">
            <v>1.8389049624607696E-2</v>
          </cell>
          <cell r="G77">
            <v>0.27921182381892773</v>
          </cell>
          <cell r="H77">
            <v>8.0153910960264335E-2</v>
          </cell>
          <cell r="I77">
            <v>0.14613644465650744</v>
          </cell>
          <cell r="J77">
            <v>0.12823030826427112</v>
          </cell>
          <cell r="K77">
            <v>0.40812601725547998</v>
          </cell>
          <cell r="L77">
            <v>6.4096797878570616E-2</v>
          </cell>
          <cell r="M77">
            <v>1.7906136392236319E-2</v>
          </cell>
          <cell r="N77">
            <v>3.8859558056423245E-3</v>
          </cell>
          <cell r="O77">
            <v>0</v>
          </cell>
          <cell r="P77">
            <v>0</v>
          </cell>
          <cell r="S77" t="str">
            <v>TROJP</v>
          </cell>
          <cell r="V77">
            <v>1.0000000000000002</v>
          </cell>
          <cell r="W77">
            <v>1.8389049624607696E-2</v>
          </cell>
          <cell r="X77">
            <v>0.27921182381892773</v>
          </cell>
          <cell r="Y77">
            <v>8.0153910960264335E-2</v>
          </cell>
          <cell r="Z77">
            <v>0.14613644465650744</v>
          </cell>
          <cell r="AA77">
            <v>0.12823030826427112</v>
          </cell>
          <cell r="AB77">
            <v>0.40812601725547998</v>
          </cell>
          <cell r="AC77">
            <v>6.4096797878570616E-2</v>
          </cell>
          <cell r="AD77">
            <v>1.7906136392236319E-2</v>
          </cell>
          <cell r="AE77">
            <v>3.8859558056423245E-3</v>
          </cell>
          <cell r="AF77">
            <v>0</v>
          </cell>
          <cell r="AG77">
            <v>0</v>
          </cell>
        </row>
        <row r="78">
          <cell r="B78" t="str">
            <v>TROJD</v>
          </cell>
          <cell r="E78">
            <v>1</v>
          </cell>
          <cell r="F78">
            <v>1.8381835366490133E-2</v>
          </cell>
          <cell r="G78">
            <v>0.27898788067757713</v>
          </cell>
          <cell r="H78">
            <v>8.0120098405383935E-2</v>
          </cell>
          <cell r="I78">
            <v>0.14648090798316094</v>
          </cell>
          <cell r="J78">
            <v>0.12852870437446343</v>
          </cell>
          <cell r="K78">
            <v>0.40798125597794066</v>
          </cell>
          <cell r="L78">
            <v>6.4170580935118904E-2</v>
          </cell>
          <cell r="M78">
            <v>1.7952203608697519E-2</v>
          </cell>
          <cell r="N78">
            <v>3.8774406543284046E-3</v>
          </cell>
          <cell r="O78">
            <v>0</v>
          </cell>
          <cell r="P78">
            <v>0</v>
          </cell>
          <cell r="S78" t="str">
            <v>TROJD</v>
          </cell>
          <cell r="V78">
            <v>1</v>
          </cell>
          <cell r="W78">
            <v>1.8381835366490133E-2</v>
          </cell>
          <cell r="X78">
            <v>0.27898788067757713</v>
          </cell>
          <cell r="Y78">
            <v>8.0120098405383935E-2</v>
          </cell>
          <cell r="Z78">
            <v>0.14648090798316094</v>
          </cell>
          <cell r="AA78">
            <v>0.12852870437446343</v>
          </cell>
          <cell r="AB78">
            <v>0.40798125597794066</v>
          </cell>
          <cell r="AC78">
            <v>6.4170580935118904E-2</v>
          </cell>
          <cell r="AD78">
            <v>1.7952203608697519E-2</v>
          </cell>
          <cell r="AE78">
            <v>3.8774406543284046E-3</v>
          </cell>
          <cell r="AF78">
            <v>0</v>
          </cell>
          <cell r="AG78">
            <v>0</v>
          </cell>
        </row>
        <row r="79">
          <cell r="B79" t="str">
            <v>IBT</v>
          </cell>
          <cell r="E79">
            <v>0.99999999999999767</v>
          </cell>
          <cell r="F79">
            <v>4.2477340166887315E-3</v>
          </cell>
          <cell r="G79">
            <v>0.40896232857165987</v>
          </cell>
          <cell r="H79">
            <v>7.9847957181792661E-2</v>
          </cell>
          <cell r="I79">
            <v>0.13188884947185678</v>
          </cell>
          <cell r="J79">
            <v>0.12694891773993319</v>
          </cell>
          <cell r="K79">
            <v>0.30862240654770329</v>
          </cell>
          <cell r="L79">
            <v>2.5348699688254085E-2</v>
          </cell>
          <cell r="M79">
            <v>4.9399317319235884E-3</v>
          </cell>
          <cell r="N79">
            <v>-2.2998665298553239E-3</v>
          </cell>
          <cell r="O79">
            <v>4.3396979805360211E-2</v>
          </cell>
          <cell r="P79">
            <v>-1.5088753462968236E-5</v>
          </cell>
          <cell r="S79" t="str">
            <v>IBT</v>
          </cell>
          <cell r="V79">
            <v>0.999999999999998</v>
          </cell>
          <cell r="W79">
            <v>4.2016046146538168E-3</v>
          </cell>
          <cell r="X79">
            <v>0.41381300890339018</v>
          </cell>
          <cell r="Y79">
            <v>8.0206086005486524E-2</v>
          </cell>
          <cell r="Z79">
            <v>0.13179623732338275</v>
          </cell>
          <cell r="AA79">
            <v>0.12718472344380899</v>
          </cell>
          <cell r="AB79">
            <v>0.30383578083262708</v>
          </cell>
          <cell r="AC79">
            <v>2.4429677807223788E-2</v>
          </cell>
          <cell r="AD79">
            <v>4.6115138795737665E-3</v>
          </cell>
          <cell r="AE79">
            <v>-2.4360693224142354E-3</v>
          </cell>
          <cell r="AF79">
            <v>4.4164511261877419E-2</v>
          </cell>
          <cell r="AG79">
            <v>-1.0837426229231412E-5</v>
          </cell>
        </row>
        <row r="80">
          <cell r="B80" t="str">
            <v>DITEXP</v>
          </cell>
          <cell r="E80">
            <v>1</v>
          </cell>
          <cell r="F80">
            <v>3.8378247098230095E-2</v>
          </cell>
          <cell r="G80">
            <v>0.3452290807307869</v>
          </cell>
          <cell r="H80">
            <v>7.7351684311256164E-2</v>
          </cell>
          <cell r="I80">
            <v>0.14305988203441261</v>
          </cell>
          <cell r="J80">
            <v>0.13748266452086497</v>
          </cell>
          <cell r="K80">
            <v>0.34648695344896796</v>
          </cell>
          <cell r="L80">
            <v>4.2384904806221244E-2</v>
          </cell>
          <cell r="M80">
            <v>5.5772175135476417E-3</v>
          </cell>
          <cell r="N80">
            <v>2.603011682917788E-3</v>
          </cell>
          <cell r="O80">
            <v>0</v>
          </cell>
          <cell r="P80">
            <v>4.5062358872072278E-3</v>
          </cell>
          <cell r="S80" t="str">
            <v>DITEXP</v>
          </cell>
          <cell r="V80">
            <v>1</v>
          </cell>
          <cell r="W80">
            <v>3.8378247098230095E-2</v>
          </cell>
          <cell r="X80">
            <v>0.3452290807307869</v>
          </cell>
          <cell r="Y80">
            <v>7.7351684311256164E-2</v>
          </cell>
          <cell r="Z80">
            <v>0.14305988203441261</v>
          </cell>
          <cell r="AA80">
            <v>0.13748266452086497</v>
          </cell>
          <cell r="AB80">
            <v>0.34648695344896796</v>
          </cell>
          <cell r="AC80">
            <v>4.2384904806221244E-2</v>
          </cell>
          <cell r="AD80">
            <v>5.5772175135476417E-3</v>
          </cell>
          <cell r="AE80">
            <v>2.603011682917788E-3</v>
          </cell>
          <cell r="AF80">
            <v>0</v>
          </cell>
          <cell r="AG80">
            <v>4.5062358872072278E-3</v>
          </cell>
        </row>
        <row r="81">
          <cell r="B81" t="str">
            <v>DITBAL</v>
          </cell>
          <cell r="E81">
            <v>1.0000000000000004</v>
          </cell>
          <cell r="F81">
            <v>2.5292006799613104E-2</v>
          </cell>
          <cell r="G81">
            <v>0.27428482654037295</v>
          </cell>
          <cell r="H81">
            <v>6.9203065307797712E-2</v>
          </cell>
          <cell r="I81">
            <v>0.11691554757614236</v>
          </cell>
          <cell r="J81">
            <v>9.5598672909798524E-2</v>
          </cell>
          <cell r="K81">
            <v>0.44686240238158864</v>
          </cell>
          <cell r="L81">
            <v>6.5593176671185624E-2</v>
          </cell>
          <cell r="M81">
            <v>2.1316874666343834E-2</v>
          </cell>
          <cell r="N81">
            <v>2.1792088724474218E-3</v>
          </cell>
          <cell r="O81">
            <v>0</v>
          </cell>
          <cell r="P81">
            <v>-3.3023414914781801E-4</v>
          </cell>
          <cell r="S81" t="str">
            <v>DITBAL</v>
          </cell>
          <cell r="V81">
            <v>0.99999999999999989</v>
          </cell>
          <cell r="W81">
            <v>2.5464336170154728E-2</v>
          </cell>
          <cell r="X81">
            <v>0.27521907392933731</v>
          </cell>
          <cell r="Y81">
            <v>6.9310368698644945E-2</v>
          </cell>
          <cell r="Z81">
            <v>0.11725983400581051</v>
          </cell>
          <cell r="AA81">
            <v>9.6150231152342669E-2</v>
          </cell>
          <cell r="AB81">
            <v>0.44554058860736689</v>
          </cell>
          <cell r="AC81">
            <v>6.5287551983761238E-2</v>
          </cell>
          <cell r="AD81">
            <v>2.1109602853467847E-2</v>
          </cell>
          <cell r="AE81">
            <v>2.1847909857049142E-3</v>
          </cell>
          <cell r="AF81">
            <v>0</v>
          </cell>
          <cell r="AG81">
            <v>-2.6654438078054372E-4</v>
          </cell>
        </row>
        <row r="82">
          <cell r="B82" t="str">
            <v>TAXDEPR</v>
          </cell>
          <cell r="E82">
            <v>1.0000000000000004</v>
          </cell>
          <cell r="F82">
            <v>2.7047736750156474E-2</v>
          </cell>
          <cell r="G82">
            <v>0.30157941919591297</v>
          </cell>
          <cell r="H82">
            <v>8.137728563220932E-2</v>
          </cell>
          <cell r="I82">
            <v>0.12986734481896339</v>
          </cell>
          <cell r="J82">
            <v>0.11243090210583044</v>
          </cell>
          <cell r="K82">
            <v>0.39849797146774307</v>
          </cell>
          <cell r="L82">
            <v>5.913052107964302E-2</v>
          </cell>
          <cell r="M82">
            <v>1.7436442713132959E-2</v>
          </cell>
          <cell r="N82">
            <v>2.4997210553718814E-3</v>
          </cell>
          <cell r="O82">
            <v>0</v>
          </cell>
          <cell r="P82">
            <v>0</v>
          </cell>
          <cell r="S82" t="str">
            <v>TAXDEPR</v>
          </cell>
          <cell r="V82">
            <v>1.0000000000000002</v>
          </cell>
          <cell r="W82">
            <v>2.7041541021875063E-2</v>
          </cell>
          <cell r="X82">
            <v>0.30156219454668787</v>
          </cell>
          <cell r="Y82">
            <v>8.1373271101148656E-2</v>
          </cell>
          <cell r="Z82">
            <v>0.12987664559932091</v>
          </cell>
          <cell r="AA82">
            <v>0.11244041939741951</v>
          </cell>
          <cell r="AB82">
            <v>0.39851693476885608</v>
          </cell>
          <cell r="AC82">
            <v>5.9129184002052526E-2</v>
          </cell>
          <cell r="AD82">
            <v>1.7436226201901391E-2</v>
          </cell>
          <cell r="AE82">
            <v>2.5002289600590637E-3</v>
          </cell>
          <cell r="AF82">
            <v>0</v>
          </cell>
          <cell r="AG82">
            <v>0</v>
          </cell>
        </row>
        <row r="83">
          <cell r="B83" t="str">
            <v>DONOTUSE</v>
          </cell>
          <cell r="E83">
            <v>0</v>
          </cell>
          <cell r="F83">
            <v>0</v>
          </cell>
          <cell r="G83">
            <v>0</v>
          </cell>
          <cell r="H83">
            <v>0</v>
          </cell>
          <cell r="I83">
            <v>0</v>
          </cell>
          <cell r="J83">
            <v>0</v>
          </cell>
          <cell r="K83">
            <v>0</v>
          </cell>
          <cell r="L83">
            <v>0</v>
          </cell>
          <cell r="M83">
            <v>0</v>
          </cell>
          <cell r="N83">
            <v>0</v>
          </cell>
          <cell r="O83">
            <v>0</v>
          </cell>
          <cell r="P83">
            <v>0</v>
          </cell>
          <cell r="S83" t="str">
            <v>DONOTUSE</v>
          </cell>
          <cell r="V83">
            <v>0</v>
          </cell>
          <cell r="W83">
            <v>0</v>
          </cell>
          <cell r="X83">
            <v>0</v>
          </cell>
          <cell r="Y83">
            <v>0</v>
          </cell>
          <cell r="Z83">
            <v>0</v>
          </cell>
          <cell r="AA83">
            <v>0</v>
          </cell>
          <cell r="AB83">
            <v>0</v>
          </cell>
          <cell r="AC83">
            <v>0</v>
          </cell>
          <cell r="AD83">
            <v>0</v>
          </cell>
          <cell r="AE83">
            <v>0</v>
          </cell>
          <cell r="AF83">
            <v>0</v>
          </cell>
          <cell r="AG83">
            <v>0</v>
          </cell>
        </row>
        <row r="84">
          <cell r="B84" t="str">
            <v>DONOTUSE</v>
          </cell>
          <cell r="E84">
            <v>0</v>
          </cell>
          <cell r="F84">
            <v>0</v>
          </cell>
          <cell r="G84">
            <v>0</v>
          </cell>
          <cell r="H84">
            <v>0</v>
          </cell>
          <cell r="I84">
            <v>0</v>
          </cell>
          <cell r="J84">
            <v>0</v>
          </cell>
          <cell r="K84">
            <v>0</v>
          </cell>
          <cell r="L84">
            <v>0</v>
          </cell>
          <cell r="M84">
            <v>0</v>
          </cell>
          <cell r="N84">
            <v>0</v>
          </cell>
          <cell r="O84">
            <v>0</v>
          </cell>
          <cell r="P84">
            <v>0</v>
          </cell>
          <cell r="S84" t="str">
            <v>DONOTUSE</v>
          </cell>
          <cell r="V84">
            <v>0</v>
          </cell>
          <cell r="W84">
            <v>0</v>
          </cell>
          <cell r="X84">
            <v>0</v>
          </cell>
          <cell r="Y84">
            <v>0</v>
          </cell>
          <cell r="Z84">
            <v>0</v>
          </cell>
          <cell r="AA84">
            <v>0</v>
          </cell>
          <cell r="AB84">
            <v>0</v>
          </cell>
          <cell r="AC84">
            <v>0</v>
          </cell>
          <cell r="AD84">
            <v>0</v>
          </cell>
          <cell r="AE84">
            <v>0</v>
          </cell>
          <cell r="AF84">
            <v>0</v>
          </cell>
          <cell r="AG84">
            <v>0</v>
          </cell>
        </row>
        <row r="85">
          <cell r="B85" t="str">
            <v>DONOTUSE</v>
          </cell>
          <cell r="E85">
            <v>0</v>
          </cell>
          <cell r="F85">
            <v>0</v>
          </cell>
          <cell r="G85">
            <v>0</v>
          </cell>
          <cell r="H85">
            <v>0</v>
          </cell>
          <cell r="I85">
            <v>0</v>
          </cell>
          <cell r="J85">
            <v>0</v>
          </cell>
          <cell r="K85">
            <v>0</v>
          </cell>
          <cell r="L85">
            <v>0</v>
          </cell>
          <cell r="M85">
            <v>0</v>
          </cell>
          <cell r="N85">
            <v>0</v>
          </cell>
          <cell r="O85">
            <v>0</v>
          </cell>
          <cell r="P85">
            <v>0</v>
          </cell>
          <cell r="S85" t="str">
            <v>DONOTUSE</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1.0000000000000004</v>
          </cell>
          <cell r="F86">
            <v>2.7047736750156474E-2</v>
          </cell>
          <cell r="G86">
            <v>0.30157941919591297</v>
          </cell>
          <cell r="H86">
            <v>8.137728563220932E-2</v>
          </cell>
          <cell r="I86">
            <v>0.12986734481896339</v>
          </cell>
          <cell r="J86">
            <v>0.11243090210583044</v>
          </cell>
          <cell r="K86">
            <v>0.39849797146774307</v>
          </cell>
          <cell r="L86">
            <v>5.913052107964302E-2</v>
          </cell>
          <cell r="M86">
            <v>1.7436442713132959E-2</v>
          </cell>
          <cell r="N86">
            <v>2.4997210553718814E-3</v>
          </cell>
          <cell r="O86">
            <v>0</v>
          </cell>
          <cell r="P86">
            <v>0</v>
          </cell>
          <cell r="S86" t="str">
            <v>SCHMDEXP</v>
          </cell>
          <cell r="V86">
            <v>1.0000000000000002</v>
          </cell>
          <cell r="W86">
            <v>2.7041541021875063E-2</v>
          </cell>
          <cell r="X86">
            <v>0.30156219454668787</v>
          </cell>
          <cell r="Y86">
            <v>8.1373271101148656E-2</v>
          </cell>
          <cell r="Z86">
            <v>0.12987664559932091</v>
          </cell>
          <cell r="AA86">
            <v>0.11244041939741951</v>
          </cell>
          <cell r="AB86">
            <v>0.39851693476885608</v>
          </cell>
          <cell r="AC86">
            <v>5.9129184002052526E-2</v>
          </cell>
          <cell r="AD86">
            <v>1.7436226201901391E-2</v>
          </cell>
          <cell r="AE86">
            <v>2.5002289600590637E-3</v>
          </cell>
          <cell r="AF86">
            <v>0</v>
          </cell>
          <cell r="AG86">
            <v>0</v>
          </cell>
        </row>
        <row r="87">
          <cell r="B87" t="str">
            <v>SCHMAEXP</v>
          </cell>
          <cell r="E87">
            <v>1.0000000000000002</v>
          </cell>
          <cell r="F87">
            <v>2.0843911675077105E-2</v>
          </cell>
          <cell r="G87">
            <v>0.25754832433823516</v>
          </cell>
          <cell r="H87">
            <v>6.7569285100207099E-2</v>
          </cell>
          <cell r="I87">
            <v>0.11289044669134427</v>
          </cell>
          <cell r="J87">
            <v>9.8814821320656068E-2</v>
          </cell>
          <cell r="K87">
            <v>0.34933577700576057</v>
          </cell>
          <cell r="L87">
            <v>5.0141477126298011E-2</v>
          </cell>
          <cell r="M87">
            <v>1.4075625370688204E-2</v>
          </cell>
          <cell r="N87">
            <v>2.3018324405763772E-3</v>
          </cell>
          <cell r="O87">
            <v>0.1393689456225016</v>
          </cell>
          <cell r="P87">
            <v>0</v>
          </cell>
          <cell r="S87" t="str">
            <v>SCHMAEXP</v>
          </cell>
          <cell r="V87">
            <v>1.0000000000000002</v>
          </cell>
          <cell r="W87">
            <v>2.0774697413117712E-2</v>
          </cell>
          <cell r="X87">
            <v>0.25735590282949977</v>
          </cell>
          <cell r="Y87">
            <v>6.7524437619514502E-2</v>
          </cell>
          <cell r="Z87">
            <v>0.11299434838277597</v>
          </cell>
          <cell r="AA87">
            <v>9.8921141721304576E-2</v>
          </cell>
          <cell r="AB87">
            <v>0.34954762149461371</v>
          </cell>
          <cell r="AC87">
            <v>5.0126540248112778E-2</v>
          </cell>
          <cell r="AD87">
            <v>1.4073206661471398E-2</v>
          </cell>
          <cell r="AE87">
            <v>2.3075063898640702E-3</v>
          </cell>
          <cell r="AF87">
            <v>0.1393689456225016</v>
          </cell>
          <cell r="AG87">
            <v>0</v>
          </cell>
        </row>
        <row r="88">
          <cell r="B88" t="str">
            <v>SGCT</v>
          </cell>
          <cell r="E88">
            <v>0.99999999999999989</v>
          </cell>
          <cell r="F88">
            <v>1.8502688463651027E-2</v>
          </cell>
          <cell r="G88">
            <v>0.28158757258804523</v>
          </cell>
          <cell r="H88">
            <v>8.0662693666451374E-2</v>
          </cell>
          <cell r="I88">
            <v>0.14475563228262653</v>
          </cell>
          <cell r="J88">
            <v>0.12704062851558229</v>
          </cell>
          <cell r="K88">
            <v>0.41056085138089465</v>
          </cell>
          <cell r="L88">
            <v>6.39305616183313E-2</v>
          </cell>
          <cell r="M88">
            <v>1.7715003767044241E-2</v>
          </cell>
          <cell r="N88">
            <v>0</v>
          </cell>
          <cell r="O88">
            <v>0</v>
          </cell>
          <cell r="P88">
            <v>0</v>
          </cell>
          <cell r="S88" t="str">
            <v>SGCT</v>
          </cell>
          <cell r="V88">
            <v>0.99999999999999989</v>
          </cell>
          <cell r="W88">
            <v>1.8502688463651027E-2</v>
          </cell>
          <cell r="X88">
            <v>0.28158757258804523</v>
          </cell>
          <cell r="Y88">
            <v>8.0662693666451374E-2</v>
          </cell>
          <cell r="Z88">
            <v>0.14475563228262653</v>
          </cell>
          <cell r="AA88">
            <v>0.12704062851558229</v>
          </cell>
          <cell r="AB88">
            <v>0.41056085138089465</v>
          </cell>
          <cell r="AC88">
            <v>6.39305616183313E-2</v>
          </cell>
          <cell r="AD88">
            <v>1.7715003767044241E-2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Summary Exhibit"/>
      <sheetName val="Factor Input - Historical Loads"/>
      <sheetName val="Factor Input - Forecast Loads"/>
      <sheetName val="CWC"/>
      <sheetName val="WelcomeDialog"/>
      <sheetName val="Macro"/>
    </sheetNames>
    <sheetDataSet>
      <sheetData sheetId="0" refreshError="1"/>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tion"/>
      <sheetName val="Function1149"/>
      <sheetName val="Non-NPC Results"/>
      <sheetName val="Results"/>
      <sheetName val="Report"/>
      <sheetName val="NRO"/>
      <sheetName val="UTCR"/>
      <sheetName val="ADJ"/>
      <sheetName val="URO"/>
      <sheetName val="2010 Protocol ECD"/>
      <sheetName val="Revised Protocol ECD"/>
      <sheetName val="Unadj Data for RAM"/>
      <sheetName val="Variables"/>
      <sheetName val="Adjustments"/>
      <sheetName val="Adj Summary"/>
      <sheetName val="Inputs"/>
      <sheetName val="Factors"/>
      <sheetName val="CWC"/>
      <sheetName val="WelcomeDialog"/>
      <sheetName val="Macro"/>
    </sheetNames>
    <sheetDataSet>
      <sheetData sheetId="0"/>
      <sheetData sheetId="1">
        <row r="6">
          <cell r="E6" t="str">
            <v>ACCMDIT</v>
          </cell>
        </row>
      </sheetData>
      <sheetData sheetId="2"/>
      <sheetData sheetId="3"/>
      <sheetData sheetId="4">
        <row r="136">
          <cell r="I136">
            <v>2713491556.1799965</v>
          </cell>
        </row>
      </sheetData>
      <sheetData sheetId="5"/>
      <sheetData sheetId="6">
        <row r="22">
          <cell r="G22" t="str">
            <v>FACTOR</v>
          </cell>
        </row>
      </sheetData>
      <sheetData sheetId="7"/>
      <sheetData sheetId="8"/>
      <sheetData sheetId="9"/>
      <sheetData sheetId="10"/>
      <sheetData sheetId="11"/>
      <sheetData sheetId="12">
        <row r="2">
          <cell r="AC2">
            <v>2</v>
          </cell>
        </row>
      </sheetData>
      <sheetData sheetId="13">
        <row r="18">
          <cell r="AO18">
            <v>14716348.93</v>
          </cell>
        </row>
      </sheetData>
      <sheetData sheetId="14"/>
      <sheetData sheetId="15">
        <row r="1">
          <cell r="E1">
            <v>23865038345.669632</v>
          </cell>
        </row>
        <row r="3">
          <cell r="L3">
            <v>0</v>
          </cell>
          <cell r="M3">
            <v>0</v>
          </cell>
          <cell r="N3">
            <v>0</v>
          </cell>
          <cell r="O3">
            <v>0</v>
          </cell>
          <cell r="P3">
            <v>0</v>
          </cell>
          <cell r="Q3">
            <v>0</v>
          </cell>
          <cell r="R3">
            <v>0</v>
          </cell>
          <cell r="S3">
            <v>0</v>
          </cell>
          <cell r="T3">
            <v>0</v>
          </cell>
        </row>
        <row r="4">
          <cell r="L4">
            <v>0</v>
          </cell>
          <cell r="M4">
            <v>0</v>
          </cell>
          <cell r="N4">
            <v>0</v>
          </cell>
          <cell r="O4">
            <v>0</v>
          </cell>
          <cell r="P4">
            <v>0</v>
          </cell>
          <cell r="Q4">
            <v>0</v>
          </cell>
          <cell r="R4">
            <v>0</v>
          </cell>
          <cell r="S4">
            <v>0</v>
          </cell>
          <cell r="T4">
            <v>0</v>
          </cell>
        </row>
        <row r="5">
          <cell r="L5">
            <v>0</v>
          </cell>
          <cell r="M5">
            <v>0</v>
          </cell>
          <cell r="N5">
            <v>0</v>
          </cell>
          <cell r="O5">
            <v>0</v>
          </cell>
          <cell r="P5">
            <v>0</v>
          </cell>
          <cell r="Q5">
            <v>0</v>
          </cell>
          <cell r="R5">
            <v>0</v>
          </cell>
          <cell r="S5">
            <v>0</v>
          </cell>
          <cell r="T5">
            <v>0</v>
          </cell>
        </row>
        <row r="6">
          <cell r="L6">
            <v>0</v>
          </cell>
          <cell r="M6">
            <v>0</v>
          </cell>
          <cell r="N6">
            <v>0</v>
          </cell>
          <cell r="O6">
            <v>0</v>
          </cell>
          <cell r="P6">
            <v>0</v>
          </cell>
          <cell r="Q6">
            <v>0</v>
          </cell>
          <cell r="R6">
            <v>0</v>
          </cell>
          <cell r="S6">
            <v>0</v>
          </cell>
          <cell r="T6">
            <v>0</v>
          </cell>
        </row>
        <row r="7">
          <cell r="L7">
            <v>0</v>
          </cell>
          <cell r="M7">
            <v>0</v>
          </cell>
          <cell r="N7">
            <v>0</v>
          </cell>
          <cell r="O7">
            <v>0</v>
          </cell>
          <cell r="P7">
            <v>0</v>
          </cell>
          <cell r="Q7">
            <v>0</v>
          </cell>
          <cell r="R7">
            <v>0</v>
          </cell>
          <cell r="S7">
            <v>0</v>
          </cell>
          <cell r="T7">
            <v>0</v>
          </cell>
        </row>
        <row r="8">
          <cell r="L8">
            <v>0</v>
          </cell>
          <cell r="M8">
            <v>0</v>
          </cell>
          <cell r="N8">
            <v>0</v>
          </cell>
          <cell r="O8">
            <v>0</v>
          </cell>
          <cell r="P8">
            <v>0</v>
          </cell>
          <cell r="Q8">
            <v>0</v>
          </cell>
          <cell r="R8">
            <v>0</v>
          </cell>
          <cell r="S8">
            <v>0</v>
          </cell>
          <cell r="T8">
            <v>0</v>
          </cell>
        </row>
        <row r="9">
          <cell r="L9">
            <v>0</v>
          </cell>
          <cell r="M9">
            <v>0</v>
          </cell>
          <cell r="N9">
            <v>0</v>
          </cell>
          <cell r="O9">
            <v>0</v>
          </cell>
          <cell r="P9">
            <v>0</v>
          </cell>
          <cell r="Q9">
            <v>0</v>
          </cell>
          <cell r="R9">
            <v>0</v>
          </cell>
          <cell r="S9">
            <v>0</v>
          </cell>
          <cell r="T9">
            <v>0</v>
          </cell>
        </row>
        <row r="10">
          <cell r="L10">
            <v>0</v>
          </cell>
          <cell r="M10">
            <v>0</v>
          </cell>
          <cell r="N10">
            <v>0</v>
          </cell>
          <cell r="O10">
            <v>0</v>
          </cell>
          <cell r="P10">
            <v>0</v>
          </cell>
          <cell r="Q10">
            <v>0</v>
          </cell>
          <cell r="R10">
            <v>0</v>
          </cell>
          <cell r="S10">
            <v>0</v>
          </cell>
          <cell r="T10">
            <v>0</v>
          </cell>
        </row>
        <row r="11">
          <cell r="L11">
            <v>0</v>
          </cell>
          <cell r="M11">
            <v>0</v>
          </cell>
          <cell r="N11">
            <v>0</v>
          </cell>
          <cell r="O11">
            <v>0</v>
          </cell>
          <cell r="P11">
            <v>0</v>
          </cell>
          <cell r="Q11">
            <v>0</v>
          </cell>
          <cell r="R11">
            <v>0</v>
          </cell>
          <cell r="S11">
            <v>0</v>
          </cell>
          <cell r="T11">
            <v>0</v>
          </cell>
        </row>
        <row r="12">
          <cell r="L12">
            <v>0</v>
          </cell>
          <cell r="M12">
            <v>0</v>
          </cell>
          <cell r="N12">
            <v>0</v>
          </cell>
          <cell r="O12">
            <v>0</v>
          </cell>
          <cell r="P12">
            <v>0</v>
          </cell>
          <cell r="Q12">
            <v>0</v>
          </cell>
          <cell r="R12">
            <v>0</v>
          </cell>
          <cell r="S12">
            <v>0</v>
          </cell>
          <cell r="T12">
            <v>0</v>
          </cell>
        </row>
        <row r="13">
          <cell r="L13">
            <v>0</v>
          </cell>
          <cell r="M13">
            <v>0</v>
          </cell>
          <cell r="N13">
            <v>0</v>
          </cell>
          <cell r="O13">
            <v>0</v>
          </cell>
          <cell r="P13">
            <v>0</v>
          </cell>
          <cell r="Q13">
            <v>0</v>
          </cell>
          <cell r="R13">
            <v>0</v>
          </cell>
          <cell r="S13">
            <v>0</v>
          </cell>
          <cell r="T13">
            <v>0</v>
          </cell>
        </row>
        <row r="14">
          <cell r="L14">
            <v>0</v>
          </cell>
          <cell r="M14">
            <v>0</v>
          </cell>
          <cell r="N14">
            <v>0</v>
          </cell>
          <cell r="O14">
            <v>0</v>
          </cell>
          <cell r="P14">
            <v>0</v>
          </cell>
          <cell r="Q14">
            <v>0</v>
          </cell>
          <cell r="R14">
            <v>0</v>
          </cell>
          <cell r="S14">
            <v>0</v>
          </cell>
          <cell r="T14">
            <v>0</v>
          </cell>
        </row>
        <row r="15">
          <cell r="L15">
            <v>0</v>
          </cell>
          <cell r="M15">
            <v>0</v>
          </cell>
          <cell r="N15">
            <v>0</v>
          </cell>
          <cell r="O15">
            <v>0</v>
          </cell>
          <cell r="P15">
            <v>0</v>
          </cell>
          <cell r="Q15">
            <v>0</v>
          </cell>
          <cell r="R15">
            <v>0</v>
          </cell>
          <cell r="S15">
            <v>0</v>
          </cell>
          <cell r="T15">
            <v>0</v>
          </cell>
        </row>
        <row r="16">
          <cell r="L16">
            <v>0</v>
          </cell>
          <cell r="M16">
            <v>0</v>
          </cell>
          <cell r="N16">
            <v>0</v>
          </cell>
          <cell r="O16">
            <v>0</v>
          </cell>
          <cell r="P16">
            <v>0</v>
          </cell>
          <cell r="Q16">
            <v>0</v>
          </cell>
          <cell r="R16">
            <v>0</v>
          </cell>
          <cell r="S16">
            <v>0</v>
          </cell>
          <cell r="T16">
            <v>0</v>
          </cell>
        </row>
        <row r="17">
          <cell r="L17">
            <v>0</v>
          </cell>
          <cell r="M17">
            <v>0</v>
          </cell>
          <cell r="N17">
            <v>0</v>
          </cell>
          <cell r="O17">
            <v>0</v>
          </cell>
          <cell r="P17">
            <v>0</v>
          </cell>
          <cell r="Q17">
            <v>0</v>
          </cell>
          <cell r="R17">
            <v>0</v>
          </cell>
          <cell r="S17">
            <v>0</v>
          </cell>
          <cell r="T17">
            <v>0</v>
          </cell>
        </row>
        <row r="18">
          <cell r="L18">
            <v>0</v>
          </cell>
          <cell r="M18">
            <v>0</v>
          </cell>
          <cell r="N18">
            <v>0</v>
          </cell>
          <cell r="O18">
            <v>0</v>
          </cell>
          <cell r="P18">
            <v>0</v>
          </cell>
          <cell r="Q18">
            <v>0</v>
          </cell>
          <cell r="R18">
            <v>0</v>
          </cell>
          <cell r="S18">
            <v>0</v>
          </cell>
          <cell r="T18">
            <v>0</v>
          </cell>
        </row>
        <row r="19">
          <cell r="L19">
            <v>0</v>
          </cell>
          <cell r="M19">
            <v>0</v>
          </cell>
          <cell r="N19">
            <v>0</v>
          </cell>
          <cell r="O19">
            <v>0</v>
          </cell>
          <cell r="P19">
            <v>0</v>
          </cell>
          <cell r="Q19">
            <v>0</v>
          </cell>
          <cell r="R19">
            <v>0</v>
          </cell>
          <cell r="S19">
            <v>0</v>
          </cell>
          <cell r="T19">
            <v>0</v>
          </cell>
        </row>
        <row r="20">
          <cell r="L20">
            <v>0</v>
          </cell>
          <cell r="M20">
            <v>0</v>
          </cell>
          <cell r="N20">
            <v>0</v>
          </cell>
          <cell r="O20">
            <v>0</v>
          </cell>
          <cell r="P20">
            <v>0</v>
          </cell>
          <cell r="Q20">
            <v>0</v>
          </cell>
          <cell r="R20">
            <v>0</v>
          </cell>
          <cell r="S20">
            <v>0</v>
          </cell>
          <cell r="T20">
            <v>0</v>
          </cell>
        </row>
        <row r="21">
          <cell r="L21">
            <v>0</v>
          </cell>
          <cell r="M21">
            <v>0</v>
          </cell>
          <cell r="N21">
            <v>0</v>
          </cell>
          <cell r="O21">
            <v>0</v>
          </cell>
          <cell r="P21">
            <v>0</v>
          </cell>
          <cell r="Q21">
            <v>0</v>
          </cell>
          <cell r="R21">
            <v>0</v>
          </cell>
          <cell r="S21">
            <v>0</v>
          </cell>
          <cell r="T21">
            <v>0</v>
          </cell>
        </row>
        <row r="22">
          <cell r="L22">
            <v>0</v>
          </cell>
          <cell r="M22">
            <v>0</v>
          </cell>
          <cell r="N22">
            <v>0</v>
          </cell>
          <cell r="O22">
            <v>0</v>
          </cell>
          <cell r="P22">
            <v>0</v>
          </cell>
          <cell r="Q22">
            <v>0</v>
          </cell>
          <cell r="R22">
            <v>0</v>
          </cell>
          <cell r="S22">
            <v>0</v>
          </cell>
          <cell r="T22">
            <v>0</v>
          </cell>
        </row>
        <row r="23">
          <cell r="L23">
            <v>0</v>
          </cell>
          <cell r="M23">
            <v>0</v>
          </cell>
          <cell r="N23">
            <v>0</v>
          </cell>
          <cell r="O23">
            <v>0</v>
          </cell>
          <cell r="P23">
            <v>0</v>
          </cell>
          <cell r="Q23">
            <v>0</v>
          </cell>
          <cell r="R23">
            <v>0</v>
          </cell>
          <cell r="S23">
            <v>0</v>
          </cell>
          <cell r="T23">
            <v>0</v>
          </cell>
        </row>
        <row r="24">
          <cell r="L24">
            <v>0</v>
          </cell>
          <cell r="M24">
            <v>0</v>
          </cell>
          <cell r="N24">
            <v>0</v>
          </cell>
          <cell r="O24">
            <v>0</v>
          </cell>
          <cell r="P24">
            <v>0</v>
          </cell>
          <cell r="Q24">
            <v>0</v>
          </cell>
          <cell r="R24">
            <v>0</v>
          </cell>
          <cell r="S24">
            <v>0</v>
          </cell>
          <cell r="T24">
            <v>0</v>
          </cell>
        </row>
        <row r="25">
          <cell r="L25">
            <v>0</v>
          </cell>
          <cell r="M25">
            <v>0</v>
          </cell>
          <cell r="N25">
            <v>0</v>
          </cell>
          <cell r="O25">
            <v>0</v>
          </cell>
          <cell r="P25">
            <v>0</v>
          </cell>
          <cell r="Q25">
            <v>0</v>
          </cell>
          <cell r="R25">
            <v>0</v>
          </cell>
          <cell r="S25">
            <v>0</v>
          </cell>
          <cell r="T25">
            <v>0</v>
          </cell>
        </row>
        <row r="26">
          <cell r="L26">
            <v>0</v>
          </cell>
          <cell r="M26">
            <v>0</v>
          </cell>
          <cell r="N26">
            <v>0</v>
          </cell>
          <cell r="O26">
            <v>0</v>
          </cell>
          <cell r="P26">
            <v>0</v>
          </cell>
          <cell r="Q26">
            <v>0</v>
          </cell>
          <cell r="R26">
            <v>0</v>
          </cell>
          <cell r="S26">
            <v>0</v>
          </cell>
          <cell r="T26">
            <v>0</v>
          </cell>
        </row>
        <row r="27">
          <cell r="L27">
            <v>0</v>
          </cell>
          <cell r="M27">
            <v>0</v>
          </cell>
          <cell r="N27">
            <v>0</v>
          </cell>
          <cell r="O27">
            <v>0</v>
          </cell>
          <cell r="P27">
            <v>0</v>
          </cell>
          <cell r="Q27">
            <v>0</v>
          </cell>
          <cell r="R27">
            <v>0</v>
          </cell>
          <cell r="S27">
            <v>0</v>
          </cell>
          <cell r="T27">
            <v>0</v>
          </cell>
        </row>
        <row r="28">
          <cell r="L28">
            <v>0</v>
          </cell>
          <cell r="M28">
            <v>0</v>
          </cell>
          <cell r="N28">
            <v>0</v>
          </cell>
          <cell r="O28">
            <v>0</v>
          </cell>
          <cell r="P28">
            <v>0</v>
          </cell>
          <cell r="Q28">
            <v>0</v>
          </cell>
          <cell r="R28">
            <v>0</v>
          </cell>
          <cell r="S28">
            <v>0</v>
          </cell>
          <cell r="T28">
            <v>0</v>
          </cell>
        </row>
        <row r="29">
          <cell r="L29">
            <v>0</v>
          </cell>
          <cell r="M29">
            <v>0</v>
          </cell>
          <cell r="N29">
            <v>0</v>
          </cell>
          <cell r="O29">
            <v>0</v>
          </cell>
          <cell r="P29">
            <v>0</v>
          </cell>
          <cell r="Q29">
            <v>0</v>
          </cell>
          <cell r="R29">
            <v>0</v>
          </cell>
          <cell r="S29">
            <v>0</v>
          </cell>
          <cell r="T29">
            <v>0</v>
          </cell>
        </row>
        <row r="30">
          <cell r="L30">
            <v>0</v>
          </cell>
          <cell r="M30">
            <v>0</v>
          </cell>
          <cell r="N30">
            <v>0</v>
          </cell>
          <cell r="O30">
            <v>0</v>
          </cell>
          <cell r="P30">
            <v>0</v>
          </cell>
          <cell r="Q30">
            <v>0</v>
          </cell>
          <cell r="R30">
            <v>0</v>
          </cell>
          <cell r="S30">
            <v>0</v>
          </cell>
          <cell r="T30">
            <v>0</v>
          </cell>
        </row>
        <row r="31">
          <cell r="L31">
            <v>0</v>
          </cell>
          <cell r="M31">
            <v>0</v>
          </cell>
          <cell r="N31">
            <v>0</v>
          </cell>
          <cell r="O31">
            <v>0</v>
          </cell>
          <cell r="P31">
            <v>0</v>
          </cell>
          <cell r="Q31">
            <v>0</v>
          </cell>
          <cell r="R31">
            <v>0</v>
          </cell>
          <cell r="S31">
            <v>0</v>
          </cell>
          <cell r="T31">
            <v>0</v>
          </cell>
        </row>
        <row r="32">
          <cell r="L32">
            <v>0</v>
          </cell>
          <cell r="M32">
            <v>0</v>
          </cell>
          <cell r="N32">
            <v>0</v>
          </cell>
          <cell r="O32">
            <v>0</v>
          </cell>
          <cell r="P32">
            <v>0</v>
          </cell>
          <cell r="Q32">
            <v>0</v>
          </cell>
          <cell r="R32">
            <v>0</v>
          </cell>
          <cell r="S32">
            <v>0</v>
          </cell>
          <cell r="T32">
            <v>0</v>
          </cell>
        </row>
        <row r="33">
          <cell r="L33">
            <v>0</v>
          </cell>
          <cell r="M33">
            <v>0</v>
          </cell>
          <cell r="N33">
            <v>0</v>
          </cell>
          <cell r="O33">
            <v>0</v>
          </cell>
          <cell r="P33">
            <v>0</v>
          </cell>
          <cell r="Q33">
            <v>0</v>
          </cell>
          <cell r="R33">
            <v>0</v>
          </cell>
          <cell r="S33">
            <v>0</v>
          </cell>
          <cell r="T33">
            <v>0</v>
          </cell>
        </row>
        <row r="40">
          <cell r="L40">
            <v>0</v>
          </cell>
          <cell r="M40">
            <v>0</v>
          </cell>
          <cell r="N40">
            <v>0</v>
          </cell>
          <cell r="O40">
            <v>0</v>
          </cell>
          <cell r="P40">
            <v>0</v>
          </cell>
          <cell r="Q40">
            <v>0</v>
          </cell>
          <cell r="R40">
            <v>0</v>
          </cell>
          <cell r="S40">
            <v>0</v>
          </cell>
          <cell r="T40">
            <v>0</v>
          </cell>
        </row>
        <row r="41">
          <cell r="L41">
            <v>0</v>
          </cell>
          <cell r="M41">
            <v>0</v>
          </cell>
          <cell r="N41">
            <v>0</v>
          </cell>
          <cell r="O41">
            <v>0</v>
          </cell>
          <cell r="P41">
            <v>0</v>
          </cell>
          <cell r="Q41">
            <v>0</v>
          </cell>
          <cell r="R41">
            <v>0</v>
          </cell>
          <cell r="S41">
            <v>0</v>
          </cell>
          <cell r="T41">
            <v>0</v>
          </cell>
        </row>
        <row r="42">
          <cell r="L42">
            <v>0</v>
          </cell>
          <cell r="M42">
            <v>0</v>
          </cell>
          <cell r="N42">
            <v>0</v>
          </cell>
          <cell r="O42">
            <v>0</v>
          </cell>
          <cell r="P42">
            <v>0</v>
          </cell>
          <cell r="Q42">
            <v>0</v>
          </cell>
          <cell r="R42">
            <v>0</v>
          </cell>
          <cell r="S42">
            <v>0</v>
          </cell>
          <cell r="T42">
            <v>0</v>
          </cell>
        </row>
        <row r="43">
          <cell r="L43">
            <v>0</v>
          </cell>
          <cell r="M43">
            <v>0</v>
          </cell>
          <cell r="N43">
            <v>0</v>
          </cell>
          <cell r="O43">
            <v>0</v>
          </cell>
          <cell r="P43">
            <v>0</v>
          </cell>
          <cell r="Q43">
            <v>0</v>
          </cell>
          <cell r="R43">
            <v>0</v>
          </cell>
          <cell r="S43">
            <v>0</v>
          </cell>
          <cell r="T43">
            <v>0</v>
          </cell>
        </row>
        <row r="44">
          <cell r="L44">
            <v>0</v>
          </cell>
          <cell r="M44">
            <v>0</v>
          </cell>
          <cell r="N44">
            <v>0</v>
          </cell>
          <cell r="O44">
            <v>0</v>
          </cell>
          <cell r="P44">
            <v>0</v>
          </cell>
          <cell r="Q44">
            <v>0</v>
          </cell>
          <cell r="R44">
            <v>0</v>
          </cell>
          <cell r="S44">
            <v>0</v>
          </cell>
          <cell r="T44">
            <v>0</v>
          </cell>
        </row>
        <row r="45">
          <cell r="L45">
            <v>0</v>
          </cell>
          <cell r="M45">
            <v>0</v>
          </cell>
          <cell r="N45">
            <v>0</v>
          </cell>
          <cell r="O45">
            <v>0</v>
          </cell>
          <cell r="P45">
            <v>0</v>
          </cell>
          <cell r="Q45">
            <v>0</v>
          </cell>
          <cell r="R45">
            <v>0</v>
          </cell>
          <cell r="S45">
            <v>0</v>
          </cell>
          <cell r="T45">
            <v>0</v>
          </cell>
        </row>
        <row r="46">
          <cell r="L46">
            <v>0</v>
          </cell>
          <cell r="M46">
            <v>0</v>
          </cell>
          <cell r="N46">
            <v>0</v>
          </cell>
          <cell r="O46">
            <v>0</v>
          </cell>
          <cell r="P46">
            <v>0</v>
          </cell>
          <cell r="Q46">
            <v>0</v>
          </cell>
          <cell r="R46">
            <v>0</v>
          </cell>
          <cell r="S46">
            <v>0</v>
          </cell>
          <cell r="T46">
            <v>0</v>
          </cell>
        </row>
        <row r="47">
          <cell r="L47">
            <v>0</v>
          </cell>
          <cell r="M47">
            <v>0</v>
          </cell>
          <cell r="N47">
            <v>0</v>
          </cell>
          <cell r="O47">
            <v>0</v>
          </cell>
          <cell r="P47">
            <v>0</v>
          </cell>
          <cell r="Q47">
            <v>0</v>
          </cell>
          <cell r="R47">
            <v>0</v>
          </cell>
          <cell r="S47">
            <v>0</v>
          </cell>
          <cell r="T47">
            <v>0</v>
          </cell>
        </row>
        <row r="48">
          <cell r="L48">
            <v>0</v>
          </cell>
          <cell r="M48">
            <v>0</v>
          </cell>
          <cell r="N48">
            <v>0</v>
          </cell>
          <cell r="O48">
            <v>0</v>
          </cell>
          <cell r="P48">
            <v>0</v>
          </cell>
          <cell r="Q48">
            <v>0</v>
          </cell>
          <cell r="R48">
            <v>0</v>
          </cell>
          <cell r="S48">
            <v>0</v>
          </cell>
          <cell r="T48">
            <v>0</v>
          </cell>
        </row>
        <row r="49">
          <cell r="L49">
            <v>0</v>
          </cell>
          <cell r="M49">
            <v>0</v>
          </cell>
          <cell r="N49">
            <v>0</v>
          </cell>
          <cell r="O49">
            <v>0</v>
          </cell>
          <cell r="P49">
            <v>0</v>
          </cell>
          <cell r="Q49">
            <v>0</v>
          </cell>
          <cell r="R49">
            <v>0</v>
          </cell>
          <cell r="S49">
            <v>0</v>
          </cell>
          <cell r="T49">
            <v>0</v>
          </cell>
        </row>
        <row r="50">
          <cell r="L50">
            <v>0</v>
          </cell>
          <cell r="M50">
            <v>0</v>
          </cell>
          <cell r="N50">
            <v>0</v>
          </cell>
          <cell r="O50">
            <v>0</v>
          </cell>
          <cell r="P50">
            <v>0</v>
          </cell>
          <cell r="Q50">
            <v>0</v>
          </cell>
          <cell r="R50">
            <v>0</v>
          </cell>
          <cell r="S50">
            <v>0</v>
          </cell>
          <cell r="T50">
            <v>0</v>
          </cell>
        </row>
        <row r="51">
          <cell r="L51">
            <v>0</v>
          </cell>
          <cell r="M51">
            <v>0</v>
          </cell>
          <cell r="N51">
            <v>0</v>
          </cell>
          <cell r="O51">
            <v>0</v>
          </cell>
          <cell r="P51">
            <v>0</v>
          </cell>
          <cell r="Q51">
            <v>0</v>
          </cell>
          <cell r="R51">
            <v>0</v>
          </cell>
          <cell r="S51">
            <v>0</v>
          </cell>
          <cell r="T51">
            <v>0</v>
          </cell>
        </row>
        <row r="52">
          <cell r="L52">
            <v>0</v>
          </cell>
          <cell r="M52">
            <v>0</v>
          </cell>
          <cell r="N52">
            <v>0</v>
          </cell>
          <cell r="O52">
            <v>0</v>
          </cell>
          <cell r="P52">
            <v>0</v>
          </cell>
          <cell r="Q52">
            <v>0</v>
          </cell>
          <cell r="R52">
            <v>0</v>
          </cell>
          <cell r="S52">
            <v>0</v>
          </cell>
          <cell r="T52">
            <v>0</v>
          </cell>
        </row>
        <row r="53">
          <cell r="L53">
            <v>0</v>
          </cell>
          <cell r="M53">
            <v>0</v>
          </cell>
          <cell r="N53">
            <v>0</v>
          </cell>
          <cell r="O53">
            <v>0</v>
          </cell>
          <cell r="P53">
            <v>0</v>
          </cell>
          <cell r="Q53">
            <v>0</v>
          </cell>
          <cell r="R53">
            <v>0</v>
          </cell>
          <cell r="S53">
            <v>0</v>
          </cell>
          <cell r="T53">
            <v>0</v>
          </cell>
        </row>
        <row r="54">
          <cell r="L54">
            <v>0</v>
          </cell>
          <cell r="M54">
            <v>0</v>
          </cell>
          <cell r="N54">
            <v>0</v>
          </cell>
          <cell r="O54">
            <v>0</v>
          </cell>
          <cell r="P54">
            <v>0</v>
          </cell>
          <cell r="Q54">
            <v>0</v>
          </cell>
          <cell r="R54">
            <v>0</v>
          </cell>
          <cell r="S54">
            <v>0</v>
          </cell>
          <cell r="T54">
            <v>0</v>
          </cell>
        </row>
        <row r="55">
          <cell r="L55">
            <v>0</v>
          </cell>
          <cell r="M55">
            <v>0</v>
          </cell>
          <cell r="N55">
            <v>0</v>
          </cell>
          <cell r="O55">
            <v>0</v>
          </cell>
          <cell r="P55">
            <v>0</v>
          </cell>
          <cell r="Q55">
            <v>0</v>
          </cell>
          <cell r="R55">
            <v>0</v>
          </cell>
          <cell r="S55">
            <v>0</v>
          </cell>
          <cell r="T55">
            <v>0</v>
          </cell>
        </row>
        <row r="56">
          <cell r="L56">
            <v>0</v>
          </cell>
          <cell r="M56">
            <v>0</v>
          </cell>
          <cell r="N56">
            <v>0</v>
          </cell>
          <cell r="O56">
            <v>0</v>
          </cell>
          <cell r="P56">
            <v>0</v>
          </cell>
          <cell r="Q56">
            <v>0</v>
          </cell>
          <cell r="R56">
            <v>0</v>
          </cell>
          <cell r="S56">
            <v>0</v>
          </cell>
          <cell r="T56">
            <v>0</v>
          </cell>
        </row>
        <row r="57">
          <cell r="L57">
            <v>0</v>
          </cell>
          <cell r="M57">
            <v>0</v>
          </cell>
          <cell r="N57">
            <v>0</v>
          </cell>
          <cell r="O57">
            <v>0</v>
          </cell>
          <cell r="P57">
            <v>0</v>
          </cell>
          <cell r="Q57">
            <v>0</v>
          </cell>
          <cell r="R57">
            <v>0</v>
          </cell>
          <cell r="S57">
            <v>0</v>
          </cell>
          <cell r="T57">
            <v>0</v>
          </cell>
        </row>
        <row r="58">
          <cell r="L58">
            <v>0</v>
          </cell>
          <cell r="M58">
            <v>0</v>
          </cell>
          <cell r="N58">
            <v>0</v>
          </cell>
          <cell r="O58">
            <v>0</v>
          </cell>
          <cell r="P58">
            <v>0</v>
          </cell>
          <cell r="Q58">
            <v>0</v>
          </cell>
          <cell r="R58">
            <v>0</v>
          </cell>
          <cell r="S58">
            <v>0</v>
          </cell>
          <cell r="T58">
            <v>0</v>
          </cell>
        </row>
        <row r="59">
          <cell r="L59">
            <v>0</v>
          </cell>
          <cell r="M59">
            <v>0</v>
          </cell>
          <cell r="N59">
            <v>0</v>
          </cell>
          <cell r="O59">
            <v>0</v>
          </cell>
          <cell r="P59">
            <v>0</v>
          </cell>
          <cell r="Q59">
            <v>0</v>
          </cell>
          <cell r="R59">
            <v>0</v>
          </cell>
          <cell r="S59">
            <v>0</v>
          </cell>
          <cell r="T59">
            <v>0</v>
          </cell>
        </row>
        <row r="60">
          <cell r="L60">
            <v>0</v>
          </cell>
          <cell r="M60">
            <v>0</v>
          </cell>
          <cell r="N60">
            <v>0</v>
          </cell>
          <cell r="O60">
            <v>0</v>
          </cell>
          <cell r="P60">
            <v>0</v>
          </cell>
          <cell r="Q60">
            <v>0</v>
          </cell>
          <cell r="R60">
            <v>0</v>
          </cell>
          <cell r="S60">
            <v>0</v>
          </cell>
          <cell r="T60">
            <v>0</v>
          </cell>
        </row>
        <row r="61">
          <cell r="L61">
            <v>0</v>
          </cell>
          <cell r="M61">
            <v>0</v>
          </cell>
          <cell r="N61">
            <v>0</v>
          </cell>
          <cell r="O61">
            <v>0</v>
          </cell>
          <cell r="P61">
            <v>0</v>
          </cell>
          <cell r="Q61">
            <v>0</v>
          </cell>
          <cell r="R61">
            <v>0</v>
          </cell>
          <cell r="S61">
            <v>0</v>
          </cell>
          <cell r="T61">
            <v>0</v>
          </cell>
        </row>
        <row r="62">
          <cell r="L62">
            <v>0</v>
          </cell>
          <cell r="M62">
            <v>0</v>
          </cell>
          <cell r="N62">
            <v>0</v>
          </cell>
          <cell r="O62">
            <v>0</v>
          </cell>
          <cell r="P62">
            <v>0</v>
          </cell>
          <cell r="Q62">
            <v>0</v>
          </cell>
          <cell r="R62">
            <v>0</v>
          </cell>
          <cell r="S62">
            <v>0</v>
          </cell>
          <cell r="T62">
            <v>0</v>
          </cell>
        </row>
        <row r="63">
          <cell r="L63">
            <v>0</v>
          </cell>
          <cell r="M63">
            <v>0</v>
          </cell>
          <cell r="N63">
            <v>0</v>
          </cell>
          <cell r="O63">
            <v>0</v>
          </cell>
          <cell r="P63">
            <v>0</v>
          </cell>
          <cell r="Q63">
            <v>0</v>
          </cell>
          <cell r="R63">
            <v>0</v>
          </cell>
          <cell r="S63">
            <v>0</v>
          </cell>
          <cell r="T63">
            <v>0</v>
          </cell>
        </row>
        <row r="64">
          <cell r="L64">
            <v>0</v>
          </cell>
          <cell r="M64">
            <v>0</v>
          </cell>
          <cell r="N64">
            <v>0</v>
          </cell>
          <cell r="O64">
            <v>0</v>
          </cell>
          <cell r="P64">
            <v>0</v>
          </cell>
          <cell r="Q64">
            <v>0</v>
          </cell>
          <cell r="R64">
            <v>0</v>
          </cell>
          <cell r="S64">
            <v>0</v>
          </cell>
          <cell r="T64">
            <v>0</v>
          </cell>
        </row>
        <row r="65">
          <cell r="L65">
            <v>0</v>
          </cell>
          <cell r="M65">
            <v>0</v>
          </cell>
          <cell r="N65">
            <v>0</v>
          </cell>
          <cell r="O65">
            <v>0</v>
          </cell>
          <cell r="P65">
            <v>0</v>
          </cell>
          <cell r="Q65">
            <v>0</v>
          </cell>
          <cell r="R65">
            <v>0</v>
          </cell>
          <cell r="S65">
            <v>0</v>
          </cell>
          <cell r="T65">
            <v>0</v>
          </cell>
        </row>
        <row r="66">
          <cell r="L66">
            <v>0</v>
          </cell>
          <cell r="M66">
            <v>0</v>
          </cell>
          <cell r="N66">
            <v>0</v>
          </cell>
          <cell r="O66">
            <v>0</v>
          </cell>
          <cell r="P66">
            <v>0</v>
          </cell>
          <cell r="Q66">
            <v>0</v>
          </cell>
          <cell r="R66">
            <v>0</v>
          </cell>
          <cell r="S66">
            <v>0</v>
          </cell>
          <cell r="T66">
            <v>0</v>
          </cell>
        </row>
        <row r="67">
          <cell r="L67">
            <v>0</v>
          </cell>
          <cell r="M67">
            <v>0</v>
          </cell>
          <cell r="N67">
            <v>0</v>
          </cell>
          <cell r="O67">
            <v>0</v>
          </cell>
          <cell r="P67">
            <v>0</v>
          </cell>
          <cell r="Q67">
            <v>0</v>
          </cell>
          <cell r="R67">
            <v>0</v>
          </cell>
          <cell r="S67">
            <v>0</v>
          </cell>
          <cell r="T67">
            <v>0</v>
          </cell>
        </row>
        <row r="68">
          <cell r="L68">
            <v>0</v>
          </cell>
          <cell r="M68">
            <v>0</v>
          </cell>
          <cell r="N68">
            <v>0</v>
          </cell>
          <cell r="O68">
            <v>0</v>
          </cell>
          <cell r="P68">
            <v>0</v>
          </cell>
          <cell r="Q68">
            <v>0</v>
          </cell>
          <cell r="R68">
            <v>0</v>
          </cell>
          <cell r="S68">
            <v>0</v>
          </cell>
          <cell r="T68">
            <v>0</v>
          </cell>
        </row>
        <row r="69">
          <cell r="L69">
            <v>0</v>
          </cell>
          <cell r="M69">
            <v>0</v>
          </cell>
          <cell r="N69">
            <v>0</v>
          </cell>
          <cell r="O69">
            <v>0</v>
          </cell>
          <cell r="P69">
            <v>0</v>
          </cell>
          <cell r="Q69">
            <v>0</v>
          </cell>
          <cell r="R69">
            <v>0</v>
          </cell>
          <cell r="S69">
            <v>0</v>
          </cell>
          <cell r="T69">
            <v>0</v>
          </cell>
        </row>
        <row r="70">
          <cell r="L70">
            <v>0</v>
          </cell>
          <cell r="M70">
            <v>0</v>
          </cell>
          <cell r="N70">
            <v>0</v>
          </cell>
          <cell r="O70">
            <v>0</v>
          </cell>
          <cell r="P70">
            <v>0</v>
          </cell>
          <cell r="Q70">
            <v>0</v>
          </cell>
          <cell r="R70">
            <v>0</v>
          </cell>
          <cell r="S70">
            <v>0</v>
          </cell>
          <cell r="T70">
            <v>0</v>
          </cell>
        </row>
        <row r="71">
          <cell r="L71">
            <v>0</v>
          </cell>
          <cell r="M71">
            <v>0</v>
          </cell>
          <cell r="N71">
            <v>0</v>
          </cell>
          <cell r="O71">
            <v>0</v>
          </cell>
          <cell r="P71">
            <v>0</v>
          </cell>
          <cell r="Q71">
            <v>0</v>
          </cell>
          <cell r="R71">
            <v>0</v>
          </cell>
          <cell r="S71">
            <v>0</v>
          </cell>
          <cell r="T71">
            <v>0</v>
          </cell>
        </row>
        <row r="72">
          <cell r="L72">
            <v>0</v>
          </cell>
          <cell r="M72">
            <v>0</v>
          </cell>
          <cell r="N72">
            <v>0</v>
          </cell>
          <cell r="O72">
            <v>0</v>
          </cell>
          <cell r="P72">
            <v>0</v>
          </cell>
          <cell r="Q72">
            <v>0</v>
          </cell>
          <cell r="R72">
            <v>0</v>
          </cell>
          <cell r="S72">
            <v>0</v>
          </cell>
          <cell r="T72">
            <v>0</v>
          </cell>
        </row>
        <row r="73">
          <cell r="L73">
            <v>0</v>
          </cell>
          <cell r="M73">
            <v>0</v>
          </cell>
          <cell r="N73">
            <v>0</v>
          </cell>
          <cell r="O73">
            <v>0</v>
          </cell>
          <cell r="P73">
            <v>0</v>
          </cell>
          <cell r="Q73">
            <v>0</v>
          </cell>
          <cell r="R73">
            <v>0</v>
          </cell>
          <cell r="S73">
            <v>0</v>
          </cell>
          <cell r="T73">
            <v>0</v>
          </cell>
        </row>
        <row r="74">
          <cell r="L74">
            <v>0</v>
          </cell>
          <cell r="M74">
            <v>0</v>
          </cell>
          <cell r="N74">
            <v>0</v>
          </cell>
          <cell r="O74">
            <v>0</v>
          </cell>
          <cell r="P74">
            <v>0</v>
          </cell>
          <cell r="Q74">
            <v>0</v>
          </cell>
          <cell r="R74">
            <v>0</v>
          </cell>
          <cell r="S74">
            <v>0</v>
          </cell>
          <cell r="T74">
            <v>0</v>
          </cell>
        </row>
        <row r="75">
          <cell r="L75">
            <v>0</v>
          </cell>
          <cell r="M75">
            <v>0</v>
          </cell>
          <cell r="N75">
            <v>0</v>
          </cell>
          <cell r="O75">
            <v>0</v>
          </cell>
          <cell r="P75">
            <v>0</v>
          </cell>
          <cell r="Q75">
            <v>0</v>
          </cell>
          <cell r="R75">
            <v>0</v>
          </cell>
          <cell r="S75">
            <v>0</v>
          </cell>
          <cell r="T75">
            <v>0</v>
          </cell>
        </row>
        <row r="76">
          <cell r="L76">
            <v>0</v>
          </cell>
          <cell r="M76">
            <v>0</v>
          </cell>
          <cell r="N76">
            <v>0</v>
          </cell>
          <cell r="O76">
            <v>0</v>
          </cell>
          <cell r="P76">
            <v>0</v>
          </cell>
          <cell r="Q76">
            <v>0</v>
          </cell>
          <cell r="R76">
            <v>0</v>
          </cell>
          <cell r="S76">
            <v>0</v>
          </cell>
          <cell r="T76">
            <v>0</v>
          </cell>
        </row>
        <row r="77">
          <cell r="L77">
            <v>0</v>
          </cell>
          <cell r="M77">
            <v>0</v>
          </cell>
          <cell r="N77">
            <v>0</v>
          </cell>
          <cell r="O77">
            <v>0</v>
          </cell>
          <cell r="P77">
            <v>0</v>
          </cell>
          <cell r="Q77">
            <v>0</v>
          </cell>
          <cell r="R77">
            <v>0</v>
          </cell>
          <cell r="S77">
            <v>0</v>
          </cell>
          <cell r="T77">
            <v>0</v>
          </cell>
        </row>
        <row r="78">
          <cell r="L78">
            <v>0</v>
          </cell>
          <cell r="M78">
            <v>0</v>
          </cell>
          <cell r="N78">
            <v>0</v>
          </cell>
          <cell r="O78">
            <v>0</v>
          </cell>
          <cell r="P78">
            <v>0</v>
          </cell>
          <cell r="Q78">
            <v>0</v>
          </cell>
          <cell r="R78">
            <v>0</v>
          </cell>
          <cell r="S78">
            <v>0</v>
          </cell>
          <cell r="T78">
            <v>0</v>
          </cell>
        </row>
        <row r="79">
          <cell r="L79">
            <v>0</v>
          </cell>
          <cell r="M79">
            <v>0</v>
          </cell>
          <cell r="N79">
            <v>0</v>
          </cell>
          <cell r="O79">
            <v>0</v>
          </cell>
          <cell r="P79">
            <v>0</v>
          </cell>
          <cell r="Q79">
            <v>0</v>
          </cell>
          <cell r="R79">
            <v>0</v>
          </cell>
          <cell r="S79">
            <v>0</v>
          </cell>
          <cell r="T79">
            <v>0</v>
          </cell>
        </row>
        <row r="80">
          <cell r="L80">
            <v>0</v>
          </cell>
          <cell r="M80">
            <v>0</v>
          </cell>
          <cell r="N80">
            <v>0</v>
          </cell>
          <cell r="O80">
            <v>0</v>
          </cell>
          <cell r="P80">
            <v>0</v>
          </cell>
          <cell r="Q80">
            <v>0</v>
          </cell>
          <cell r="R80">
            <v>0</v>
          </cell>
          <cell r="S80">
            <v>0</v>
          </cell>
          <cell r="T80">
            <v>0</v>
          </cell>
        </row>
        <row r="81">
          <cell r="L81">
            <v>0</v>
          </cell>
          <cell r="M81">
            <v>0</v>
          </cell>
          <cell r="N81">
            <v>0</v>
          </cell>
          <cell r="O81">
            <v>0</v>
          </cell>
          <cell r="P81">
            <v>0</v>
          </cell>
          <cell r="Q81">
            <v>0</v>
          </cell>
          <cell r="R81">
            <v>0</v>
          </cell>
          <cell r="S81">
            <v>0</v>
          </cell>
          <cell r="T81">
            <v>0</v>
          </cell>
        </row>
        <row r="82">
          <cell r="L82">
            <v>0</v>
          </cell>
          <cell r="M82">
            <v>0</v>
          </cell>
          <cell r="N82">
            <v>0</v>
          </cell>
          <cell r="O82">
            <v>0</v>
          </cell>
          <cell r="P82">
            <v>0</v>
          </cell>
          <cell r="Q82">
            <v>0</v>
          </cell>
          <cell r="R82">
            <v>0</v>
          </cell>
          <cell r="S82">
            <v>0</v>
          </cell>
          <cell r="T82">
            <v>0</v>
          </cell>
        </row>
        <row r="83">
          <cell r="L83">
            <v>0</v>
          </cell>
          <cell r="M83">
            <v>0</v>
          </cell>
          <cell r="N83">
            <v>0</v>
          </cell>
          <cell r="O83">
            <v>0</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row r="88">
          <cell r="L88">
            <v>0</v>
          </cell>
          <cell r="M88">
            <v>0</v>
          </cell>
          <cell r="N88">
            <v>0</v>
          </cell>
          <cell r="O88">
            <v>0</v>
          </cell>
          <cell r="P88">
            <v>0</v>
          </cell>
          <cell r="Q88">
            <v>0</v>
          </cell>
          <cell r="R88">
            <v>0</v>
          </cell>
          <cell r="S88">
            <v>0</v>
          </cell>
          <cell r="T88">
            <v>0</v>
          </cell>
        </row>
        <row r="89">
          <cell r="L89">
            <v>0</v>
          </cell>
          <cell r="M89">
            <v>0</v>
          </cell>
          <cell r="N89">
            <v>0</v>
          </cell>
          <cell r="O89">
            <v>0</v>
          </cell>
          <cell r="P89">
            <v>0</v>
          </cell>
          <cell r="Q89">
            <v>0</v>
          </cell>
          <cell r="R89">
            <v>0</v>
          </cell>
          <cell r="S89">
            <v>0</v>
          </cell>
          <cell r="T89">
            <v>0</v>
          </cell>
        </row>
        <row r="90">
          <cell r="L90">
            <v>0</v>
          </cell>
          <cell r="M90">
            <v>0</v>
          </cell>
          <cell r="N90">
            <v>0</v>
          </cell>
          <cell r="O90">
            <v>0</v>
          </cell>
          <cell r="P90">
            <v>0</v>
          </cell>
          <cell r="Q90">
            <v>0</v>
          </cell>
          <cell r="R90">
            <v>0</v>
          </cell>
          <cell r="S90">
            <v>0</v>
          </cell>
          <cell r="T90">
            <v>0</v>
          </cell>
        </row>
        <row r="91">
          <cell r="L91">
            <v>0</v>
          </cell>
          <cell r="M91">
            <v>0</v>
          </cell>
          <cell r="N91">
            <v>0</v>
          </cell>
          <cell r="O91">
            <v>0</v>
          </cell>
          <cell r="P91">
            <v>0</v>
          </cell>
          <cell r="Q91">
            <v>0</v>
          </cell>
          <cell r="R91">
            <v>0</v>
          </cell>
          <cell r="S91">
            <v>0</v>
          </cell>
          <cell r="T91">
            <v>0</v>
          </cell>
        </row>
        <row r="92">
          <cell r="L92">
            <v>0</v>
          </cell>
          <cell r="M92">
            <v>0</v>
          </cell>
          <cell r="N92">
            <v>0</v>
          </cell>
          <cell r="O92">
            <v>0</v>
          </cell>
          <cell r="P92">
            <v>0</v>
          </cell>
          <cell r="Q92">
            <v>0</v>
          </cell>
          <cell r="R92">
            <v>0</v>
          </cell>
          <cell r="S92">
            <v>0</v>
          </cell>
          <cell r="T92">
            <v>0</v>
          </cell>
        </row>
        <row r="93">
          <cell r="L93">
            <v>0</v>
          </cell>
          <cell r="M93">
            <v>0</v>
          </cell>
          <cell r="N93">
            <v>0</v>
          </cell>
          <cell r="O93">
            <v>0</v>
          </cell>
          <cell r="P93">
            <v>0</v>
          </cell>
          <cell r="Q93">
            <v>0</v>
          </cell>
          <cell r="R93">
            <v>0</v>
          </cell>
          <cell r="S93">
            <v>0</v>
          </cell>
          <cell r="T93">
            <v>0</v>
          </cell>
        </row>
        <row r="94">
          <cell r="L94">
            <v>0</v>
          </cell>
          <cell r="M94">
            <v>0</v>
          </cell>
          <cell r="N94">
            <v>0</v>
          </cell>
          <cell r="O94">
            <v>0</v>
          </cell>
          <cell r="P94">
            <v>0</v>
          </cell>
          <cell r="Q94">
            <v>0</v>
          </cell>
          <cell r="R94">
            <v>0</v>
          </cell>
          <cell r="S94">
            <v>0</v>
          </cell>
          <cell r="T94">
            <v>0</v>
          </cell>
        </row>
        <row r="95">
          <cell r="L95">
            <v>0</v>
          </cell>
          <cell r="M95">
            <v>0</v>
          </cell>
          <cell r="N95">
            <v>0</v>
          </cell>
          <cell r="O95">
            <v>0</v>
          </cell>
          <cell r="P95">
            <v>0</v>
          </cell>
          <cell r="Q95">
            <v>0</v>
          </cell>
          <cell r="R95">
            <v>0</v>
          </cell>
          <cell r="S95">
            <v>0</v>
          </cell>
          <cell r="T95">
            <v>0</v>
          </cell>
        </row>
        <row r="96">
          <cell r="L96">
            <v>0</v>
          </cell>
          <cell r="M96">
            <v>0</v>
          </cell>
          <cell r="N96">
            <v>0</v>
          </cell>
          <cell r="O96">
            <v>0</v>
          </cell>
          <cell r="P96">
            <v>0</v>
          </cell>
          <cell r="Q96">
            <v>0</v>
          </cell>
          <cell r="R96">
            <v>0</v>
          </cell>
          <cell r="S96">
            <v>0</v>
          </cell>
          <cell r="T96">
            <v>0</v>
          </cell>
        </row>
        <row r="97">
          <cell r="L97">
            <v>0</v>
          </cell>
          <cell r="M97">
            <v>0</v>
          </cell>
          <cell r="N97">
            <v>0</v>
          </cell>
          <cell r="O97">
            <v>0</v>
          </cell>
          <cell r="P97">
            <v>0</v>
          </cell>
          <cell r="Q97">
            <v>0</v>
          </cell>
          <cell r="R97">
            <v>0</v>
          </cell>
          <cell r="S97">
            <v>0</v>
          </cell>
          <cell r="T97">
            <v>0</v>
          </cell>
        </row>
        <row r="98">
          <cell r="L98">
            <v>0</v>
          </cell>
          <cell r="M98">
            <v>0</v>
          </cell>
          <cell r="N98">
            <v>0</v>
          </cell>
          <cell r="O98">
            <v>0</v>
          </cell>
          <cell r="P98">
            <v>0</v>
          </cell>
          <cell r="Q98">
            <v>0</v>
          </cell>
          <cell r="R98">
            <v>0</v>
          </cell>
          <cell r="S98">
            <v>0</v>
          </cell>
          <cell r="T98">
            <v>0</v>
          </cell>
        </row>
        <row r="99">
          <cell r="L99">
            <v>0</v>
          </cell>
          <cell r="M99">
            <v>0</v>
          </cell>
          <cell r="N99">
            <v>0</v>
          </cell>
          <cell r="O99">
            <v>0</v>
          </cell>
          <cell r="P99">
            <v>0</v>
          </cell>
          <cell r="Q99">
            <v>0</v>
          </cell>
          <cell r="R99">
            <v>0</v>
          </cell>
          <cell r="S99">
            <v>0</v>
          </cell>
          <cell r="T99">
            <v>0</v>
          </cell>
        </row>
        <row r="100">
          <cell r="L100">
            <v>0</v>
          </cell>
          <cell r="M100">
            <v>0</v>
          </cell>
          <cell r="N100">
            <v>0</v>
          </cell>
          <cell r="O100">
            <v>0</v>
          </cell>
          <cell r="P100">
            <v>0</v>
          </cell>
          <cell r="Q100">
            <v>0</v>
          </cell>
          <cell r="R100">
            <v>0</v>
          </cell>
          <cell r="S100">
            <v>0</v>
          </cell>
          <cell r="T100">
            <v>0</v>
          </cell>
        </row>
        <row r="101">
          <cell r="L101">
            <v>0</v>
          </cell>
          <cell r="M101">
            <v>0</v>
          </cell>
          <cell r="N101">
            <v>0</v>
          </cell>
          <cell r="O101">
            <v>0</v>
          </cell>
          <cell r="P101">
            <v>0</v>
          </cell>
          <cell r="Q101">
            <v>0</v>
          </cell>
          <cell r="R101">
            <v>0</v>
          </cell>
          <cell r="S101">
            <v>0</v>
          </cell>
          <cell r="T101">
            <v>0</v>
          </cell>
        </row>
        <row r="102">
          <cell r="L102">
            <v>0</v>
          </cell>
          <cell r="M102">
            <v>0</v>
          </cell>
          <cell r="N102">
            <v>0</v>
          </cell>
          <cell r="O102">
            <v>0</v>
          </cell>
          <cell r="P102">
            <v>0</v>
          </cell>
          <cell r="Q102">
            <v>0</v>
          </cell>
          <cell r="R102">
            <v>0</v>
          </cell>
          <cell r="S102">
            <v>0</v>
          </cell>
          <cell r="T102">
            <v>0</v>
          </cell>
        </row>
        <row r="103">
          <cell r="L103">
            <v>0</v>
          </cell>
          <cell r="M103">
            <v>0</v>
          </cell>
          <cell r="N103">
            <v>0</v>
          </cell>
          <cell r="O103">
            <v>0</v>
          </cell>
          <cell r="P103">
            <v>0</v>
          </cell>
          <cell r="Q103">
            <v>0</v>
          </cell>
          <cell r="R103">
            <v>0</v>
          </cell>
          <cell r="S103">
            <v>0</v>
          </cell>
          <cell r="T103">
            <v>0</v>
          </cell>
        </row>
        <row r="104">
          <cell r="L104">
            <v>0</v>
          </cell>
          <cell r="M104">
            <v>0</v>
          </cell>
          <cell r="N104">
            <v>0</v>
          </cell>
          <cell r="O104">
            <v>0</v>
          </cell>
          <cell r="P104">
            <v>0</v>
          </cell>
          <cell r="Q104">
            <v>0</v>
          </cell>
          <cell r="R104">
            <v>0</v>
          </cell>
          <cell r="S104">
            <v>0</v>
          </cell>
          <cell r="T104">
            <v>0</v>
          </cell>
        </row>
        <row r="105">
          <cell r="L105">
            <v>0</v>
          </cell>
          <cell r="M105">
            <v>0</v>
          </cell>
          <cell r="N105">
            <v>0</v>
          </cell>
          <cell r="O105">
            <v>0</v>
          </cell>
          <cell r="P105">
            <v>0</v>
          </cell>
          <cell r="Q105">
            <v>0</v>
          </cell>
          <cell r="R105">
            <v>0</v>
          </cell>
          <cell r="S105">
            <v>0</v>
          </cell>
          <cell r="T105">
            <v>0</v>
          </cell>
        </row>
        <row r="106">
          <cell r="L106">
            <v>0</v>
          </cell>
          <cell r="M106">
            <v>0</v>
          </cell>
          <cell r="N106">
            <v>0</v>
          </cell>
          <cell r="O106">
            <v>0</v>
          </cell>
          <cell r="P106">
            <v>0</v>
          </cell>
          <cell r="Q106">
            <v>0</v>
          </cell>
          <cell r="R106">
            <v>0</v>
          </cell>
          <cell r="S106">
            <v>0</v>
          </cell>
          <cell r="T106">
            <v>0</v>
          </cell>
        </row>
        <row r="107">
          <cell r="L107">
            <v>0</v>
          </cell>
          <cell r="M107">
            <v>0</v>
          </cell>
          <cell r="N107">
            <v>0</v>
          </cell>
          <cell r="O107">
            <v>0</v>
          </cell>
          <cell r="P107">
            <v>0</v>
          </cell>
          <cell r="Q107">
            <v>0</v>
          </cell>
          <cell r="R107">
            <v>0</v>
          </cell>
          <cell r="S107">
            <v>0</v>
          </cell>
          <cell r="T107">
            <v>0</v>
          </cell>
        </row>
        <row r="108">
          <cell r="L108">
            <v>0</v>
          </cell>
          <cell r="M108">
            <v>0</v>
          </cell>
          <cell r="N108">
            <v>0</v>
          </cell>
          <cell r="O108">
            <v>0</v>
          </cell>
          <cell r="P108">
            <v>0</v>
          </cell>
          <cell r="Q108">
            <v>0</v>
          </cell>
          <cell r="R108">
            <v>0</v>
          </cell>
          <cell r="S108">
            <v>0</v>
          </cell>
          <cell r="T108">
            <v>0</v>
          </cell>
        </row>
        <row r="109">
          <cell r="L109">
            <v>0</v>
          </cell>
          <cell r="M109">
            <v>0</v>
          </cell>
          <cell r="N109">
            <v>0</v>
          </cell>
          <cell r="O109">
            <v>0</v>
          </cell>
          <cell r="P109">
            <v>0</v>
          </cell>
          <cell r="Q109">
            <v>0</v>
          </cell>
          <cell r="R109">
            <v>0</v>
          </cell>
          <cell r="S109">
            <v>0</v>
          </cell>
          <cell r="T109">
            <v>0</v>
          </cell>
        </row>
        <row r="110">
          <cell r="L110">
            <v>0</v>
          </cell>
          <cell r="M110">
            <v>0</v>
          </cell>
          <cell r="N110">
            <v>0</v>
          </cell>
          <cell r="O110">
            <v>0</v>
          </cell>
          <cell r="P110">
            <v>0</v>
          </cell>
          <cell r="Q110">
            <v>0</v>
          </cell>
          <cell r="R110">
            <v>0</v>
          </cell>
          <cell r="S110">
            <v>0</v>
          </cell>
          <cell r="T110">
            <v>0</v>
          </cell>
        </row>
        <row r="111">
          <cell r="L111">
            <v>0</v>
          </cell>
          <cell r="M111">
            <v>0</v>
          </cell>
          <cell r="N111">
            <v>0</v>
          </cell>
          <cell r="O111">
            <v>0</v>
          </cell>
          <cell r="P111">
            <v>0</v>
          </cell>
          <cell r="Q111">
            <v>0</v>
          </cell>
          <cell r="R111">
            <v>0</v>
          </cell>
          <cell r="S111">
            <v>0</v>
          </cell>
          <cell r="T111">
            <v>0</v>
          </cell>
        </row>
        <row r="112">
          <cell r="L112">
            <v>0</v>
          </cell>
          <cell r="M112">
            <v>0</v>
          </cell>
          <cell r="N112">
            <v>0</v>
          </cell>
          <cell r="O112">
            <v>0</v>
          </cell>
          <cell r="P112">
            <v>0</v>
          </cell>
          <cell r="Q112">
            <v>0</v>
          </cell>
          <cell r="R112">
            <v>0</v>
          </cell>
          <cell r="S112">
            <v>0</v>
          </cell>
          <cell r="T112">
            <v>0</v>
          </cell>
        </row>
        <row r="113">
          <cell r="L113">
            <v>0</v>
          </cell>
          <cell r="M113">
            <v>0</v>
          </cell>
          <cell r="N113">
            <v>0</v>
          </cell>
          <cell r="O113">
            <v>0</v>
          </cell>
          <cell r="P113">
            <v>0</v>
          </cell>
          <cell r="Q113">
            <v>0</v>
          </cell>
          <cell r="R113">
            <v>0</v>
          </cell>
          <cell r="S113">
            <v>0</v>
          </cell>
          <cell r="T113">
            <v>0</v>
          </cell>
        </row>
        <row r="114">
          <cell r="L114">
            <v>0</v>
          </cell>
          <cell r="M114">
            <v>0</v>
          </cell>
          <cell r="N114">
            <v>0</v>
          </cell>
          <cell r="O114">
            <v>0</v>
          </cell>
          <cell r="P114">
            <v>0</v>
          </cell>
          <cell r="Q114">
            <v>0</v>
          </cell>
          <cell r="R114">
            <v>0</v>
          </cell>
          <cell r="S114">
            <v>0</v>
          </cell>
          <cell r="T114">
            <v>0</v>
          </cell>
        </row>
        <row r="115">
          <cell r="L115">
            <v>0</v>
          </cell>
          <cell r="M115">
            <v>0</v>
          </cell>
          <cell r="N115">
            <v>0</v>
          </cell>
          <cell r="O115">
            <v>0</v>
          </cell>
          <cell r="P115">
            <v>0</v>
          </cell>
          <cell r="Q115">
            <v>0</v>
          </cell>
          <cell r="R115">
            <v>0</v>
          </cell>
          <cell r="S115">
            <v>0</v>
          </cell>
          <cell r="T115">
            <v>0</v>
          </cell>
        </row>
        <row r="116">
          <cell r="L116">
            <v>0</v>
          </cell>
          <cell r="M116">
            <v>0</v>
          </cell>
          <cell r="N116">
            <v>0</v>
          </cell>
          <cell r="O116">
            <v>0</v>
          </cell>
          <cell r="P116">
            <v>0</v>
          </cell>
          <cell r="Q116">
            <v>0</v>
          </cell>
          <cell r="R116">
            <v>0</v>
          </cell>
          <cell r="S116">
            <v>0</v>
          </cell>
          <cell r="T116">
            <v>0</v>
          </cell>
        </row>
        <row r="117">
          <cell r="L117">
            <v>0</v>
          </cell>
          <cell r="M117">
            <v>0</v>
          </cell>
          <cell r="N117">
            <v>0</v>
          </cell>
          <cell r="O117">
            <v>0</v>
          </cell>
          <cell r="P117">
            <v>0</v>
          </cell>
          <cell r="Q117">
            <v>0</v>
          </cell>
          <cell r="R117">
            <v>0</v>
          </cell>
          <cell r="S117">
            <v>0</v>
          </cell>
          <cell r="T117">
            <v>0</v>
          </cell>
        </row>
        <row r="118">
          <cell r="L118">
            <v>0</v>
          </cell>
          <cell r="M118">
            <v>0</v>
          </cell>
          <cell r="N118">
            <v>0</v>
          </cell>
          <cell r="O118">
            <v>0</v>
          </cell>
          <cell r="P118">
            <v>0</v>
          </cell>
          <cell r="Q118">
            <v>0</v>
          </cell>
          <cell r="R118">
            <v>0</v>
          </cell>
          <cell r="S118">
            <v>0</v>
          </cell>
          <cell r="T118">
            <v>0</v>
          </cell>
        </row>
        <row r="119">
          <cell r="L119">
            <v>0</v>
          </cell>
          <cell r="M119">
            <v>0</v>
          </cell>
          <cell r="N119">
            <v>0</v>
          </cell>
          <cell r="O119">
            <v>0</v>
          </cell>
          <cell r="P119">
            <v>0</v>
          </cell>
          <cell r="Q119">
            <v>0</v>
          </cell>
          <cell r="R119">
            <v>0</v>
          </cell>
          <cell r="S119">
            <v>0</v>
          </cell>
          <cell r="T119">
            <v>0</v>
          </cell>
        </row>
        <row r="120">
          <cell r="L120">
            <v>0</v>
          </cell>
          <cell r="M120">
            <v>0</v>
          </cell>
          <cell r="N120">
            <v>0</v>
          </cell>
          <cell r="O120">
            <v>0</v>
          </cell>
          <cell r="P120">
            <v>0</v>
          </cell>
          <cell r="Q120">
            <v>0</v>
          </cell>
          <cell r="R120">
            <v>0</v>
          </cell>
          <cell r="S120">
            <v>0</v>
          </cell>
          <cell r="T120">
            <v>0</v>
          </cell>
        </row>
        <row r="121">
          <cell r="L121">
            <v>0</v>
          </cell>
          <cell r="M121">
            <v>0</v>
          </cell>
          <cell r="N121">
            <v>0</v>
          </cell>
          <cell r="O121">
            <v>0</v>
          </cell>
          <cell r="P121">
            <v>0</v>
          </cell>
          <cell r="Q121">
            <v>0</v>
          </cell>
          <cell r="R121">
            <v>0</v>
          </cell>
          <cell r="S121">
            <v>0</v>
          </cell>
          <cell r="T121">
            <v>0</v>
          </cell>
        </row>
        <row r="122">
          <cell r="L122">
            <v>0</v>
          </cell>
          <cell r="M122">
            <v>0</v>
          </cell>
          <cell r="N122">
            <v>0</v>
          </cell>
          <cell r="O122">
            <v>0</v>
          </cell>
          <cell r="P122">
            <v>0</v>
          </cell>
          <cell r="Q122">
            <v>0</v>
          </cell>
          <cell r="R122">
            <v>0</v>
          </cell>
          <cell r="S122">
            <v>0</v>
          </cell>
          <cell r="T122">
            <v>0</v>
          </cell>
        </row>
        <row r="123">
          <cell r="L123">
            <v>0</v>
          </cell>
          <cell r="M123">
            <v>0</v>
          </cell>
          <cell r="N123">
            <v>0</v>
          </cell>
          <cell r="O123">
            <v>0</v>
          </cell>
          <cell r="P123">
            <v>0</v>
          </cell>
          <cell r="Q123">
            <v>0</v>
          </cell>
          <cell r="R123">
            <v>0</v>
          </cell>
          <cell r="S123">
            <v>0</v>
          </cell>
          <cell r="T123">
            <v>0</v>
          </cell>
        </row>
        <row r="124">
          <cell r="L124">
            <v>0</v>
          </cell>
          <cell r="M124">
            <v>0</v>
          </cell>
          <cell r="N124">
            <v>0</v>
          </cell>
          <cell r="O124">
            <v>0</v>
          </cell>
          <cell r="P124">
            <v>0</v>
          </cell>
          <cell r="Q124">
            <v>0</v>
          </cell>
          <cell r="R124">
            <v>0</v>
          </cell>
          <cell r="S124">
            <v>0</v>
          </cell>
          <cell r="T124">
            <v>0</v>
          </cell>
        </row>
        <row r="125">
          <cell r="L125">
            <v>0</v>
          </cell>
          <cell r="M125">
            <v>0</v>
          </cell>
          <cell r="N125">
            <v>0</v>
          </cell>
          <cell r="O125">
            <v>0</v>
          </cell>
          <cell r="P125">
            <v>0</v>
          </cell>
          <cell r="Q125">
            <v>0</v>
          </cell>
          <cell r="R125">
            <v>0</v>
          </cell>
          <cell r="S125">
            <v>0</v>
          </cell>
          <cell r="T125">
            <v>0</v>
          </cell>
        </row>
        <row r="126">
          <cell r="L126">
            <v>0</v>
          </cell>
          <cell r="M126">
            <v>0</v>
          </cell>
          <cell r="N126">
            <v>0</v>
          </cell>
          <cell r="O126">
            <v>0</v>
          </cell>
          <cell r="P126">
            <v>0</v>
          </cell>
          <cell r="Q126">
            <v>0</v>
          </cell>
          <cell r="R126">
            <v>0</v>
          </cell>
          <cell r="S126">
            <v>0</v>
          </cell>
          <cell r="T126">
            <v>0</v>
          </cell>
        </row>
        <row r="127">
          <cell r="L127">
            <v>0</v>
          </cell>
          <cell r="M127">
            <v>0</v>
          </cell>
          <cell r="N127">
            <v>0</v>
          </cell>
          <cell r="O127">
            <v>0</v>
          </cell>
          <cell r="P127">
            <v>0</v>
          </cell>
          <cell r="Q127">
            <v>0</v>
          </cell>
          <cell r="R127">
            <v>0</v>
          </cell>
          <cell r="S127">
            <v>0</v>
          </cell>
          <cell r="T127">
            <v>0</v>
          </cell>
        </row>
        <row r="128">
          <cell r="L128">
            <v>0</v>
          </cell>
          <cell r="M128">
            <v>0</v>
          </cell>
          <cell r="N128">
            <v>0</v>
          </cell>
          <cell r="O128">
            <v>0</v>
          </cell>
          <cell r="P128">
            <v>0</v>
          </cell>
          <cell r="Q128">
            <v>0</v>
          </cell>
          <cell r="R128">
            <v>0</v>
          </cell>
          <cell r="S128">
            <v>0</v>
          </cell>
          <cell r="T128">
            <v>0</v>
          </cell>
        </row>
        <row r="129">
          <cell r="L129">
            <v>0</v>
          </cell>
          <cell r="M129">
            <v>0</v>
          </cell>
          <cell r="N129">
            <v>0</v>
          </cell>
          <cell r="O129">
            <v>0</v>
          </cell>
          <cell r="P129">
            <v>0</v>
          </cell>
          <cell r="Q129">
            <v>0</v>
          </cell>
          <cell r="R129">
            <v>0</v>
          </cell>
          <cell r="S129">
            <v>0</v>
          </cell>
          <cell r="T129">
            <v>0</v>
          </cell>
        </row>
        <row r="130">
          <cell r="L130">
            <v>0</v>
          </cell>
          <cell r="M130">
            <v>0</v>
          </cell>
          <cell r="N130">
            <v>0</v>
          </cell>
          <cell r="O130">
            <v>0</v>
          </cell>
          <cell r="P130">
            <v>0</v>
          </cell>
          <cell r="Q130">
            <v>0</v>
          </cell>
          <cell r="R130">
            <v>0</v>
          </cell>
          <cell r="S130">
            <v>0</v>
          </cell>
          <cell r="T130">
            <v>0</v>
          </cell>
        </row>
        <row r="131">
          <cell r="L131">
            <v>0</v>
          </cell>
          <cell r="M131">
            <v>0</v>
          </cell>
          <cell r="N131">
            <v>0</v>
          </cell>
          <cell r="O131">
            <v>0</v>
          </cell>
          <cell r="P131">
            <v>0</v>
          </cell>
          <cell r="Q131">
            <v>0</v>
          </cell>
          <cell r="R131">
            <v>0</v>
          </cell>
          <cell r="S131">
            <v>0</v>
          </cell>
          <cell r="T131">
            <v>0</v>
          </cell>
        </row>
        <row r="132">
          <cell r="L132">
            <v>0</v>
          </cell>
          <cell r="M132">
            <v>0</v>
          </cell>
          <cell r="N132">
            <v>0</v>
          </cell>
          <cell r="O132">
            <v>0</v>
          </cell>
          <cell r="P132">
            <v>0</v>
          </cell>
          <cell r="Q132">
            <v>0</v>
          </cell>
          <cell r="R132">
            <v>0</v>
          </cell>
          <cell r="S132">
            <v>0</v>
          </cell>
          <cell r="T132">
            <v>0</v>
          </cell>
        </row>
        <row r="133">
          <cell r="L133">
            <v>0</v>
          </cell>
          <cell r="M133">
            <v>0</v>
          </cell>
          <cell r="N133">
            <v>0</v>
          </cell>
          <cell r="O133">
            <v>0</v>
          </cell>
          <cell r="P133">
            <v>0</v>
          </cell>
          <cell r="Q133">
            <v>0</v>
          </cell>
          <cell r="R133">
            <v>0</v>
          </cell>
          <cell r="S133">
            <v>0</v>
          </cell>
          <cell r="T133">
            <v>0</v>
          </cell>
        </row>
        <row r="134">
          <cell r="L134">
            <v>0</v>
          </cell>
          <cell r="M134">
            <v>0</v>
          </cell>
          <cell r="N134">
            <v>0</v>
          </cell>
          <cell r="O134">
            <v>0</v>
          </cell>
          <cell r="P134">
            <v>0</v>
          </cell>
          <cell r="Q134">
            <v>0</v>
          </cell>
          <cell r="R134">
            <v>0</v>
          </cell>
          <cell r="S134">
            <v>0</v>
          </cell>
          <cell r="T134">
            <v>0</v>
          </cell>
        </row>
        <row r="135">
          <cell r="L135">
            <v>0</v>
          </cell>
          <cell r="M135">
            <v>0</v>
          </cell>
          <cell r="N135">
            <v>0</v>
          </cell>
          <cell r="O135">
            <v>0</v>
          </cell>
          <cell r="P135">
            <v>0</v>
          </cell>
          <cell r="Q135">
            <v>0</v>
          </cell>
          <cell r="R135">
            <v>0</v>
          </cell>
          <cell r="S135">
            <v>0</v>
          </cell>
          <cell r="T135">
            <v>0</v>
          </cell>
        </row>
        <row r="136">
          <cell r="L136">
            <v>0</v>
          </cell>
          <cell r="M136">
            <v>0</v>
          </cell>
          <cell r="N136">
            <v>0</v>
          </cell>
          <cell r="O136">
            <v>0</v>
          </cell>
          <cell r="P136">
            <v>0</v>
          </cell>
          <cell r="Q136">
            <v>0</v>
          </cell>
          <cell r="R136">
            <v>0</v>
          </cell>
          <cell r="S136">
            <v>0</v>
          </cell>
          <cell r="T136">
            <v>0</v>
          </cell>
        </row>
        <row r="137">
          <cell r="L137">
            <v>0</v>
          </cell>
          <cell r="M137">
            <v>0</v>
          </cell>
          <cell r="N137">
            <v>0</v>
          </cell>
          <cell r="O137">
            <v>0</v>
          </cell>
          <cell r="P137">
            <v>0</v>
          </cell>
          <cell r="Q137">
            <v>0</v>
          </cell>
          <cell r="R137">
            <v>0</v>
          </cell>
          <cell r="S137">
            <v>0</v>
          </cell>
          <cell r="T137">
            <v>0</v>
          </cell>
        </row>
        <row r="138">
          <cell r="L138">
            <v>0</v>
          </cell>
          <cell r="M138">
            <v>0</v>
          </cell>
          <cell r="N138">
            <v>0</v>
          </cell>
          <cell r="O138">
            <v>0</v>
          </cell>
          <cell r="P138">
            <v>0</v>
          </cell>
          <cell r="Q138">
            <v>0</v>
          </cell>
          <cell r="R138">
            <v>0</v>
          </cell>
          <cell r="S138">
            <v>0</v>
          </cell>
          <cell r="T138">
            <v>0</v>
          </cell>
        </row>
        <row r="139">
          <cell r="L139">
            <v>0</v>
          </cell>
          <cell r="M139">
            <v>0</v>
          </cell>
          <cell r="N139">
            <v>0</v>
          </cell>
          <cell r="O139">
            <v>0</v>
          </cell>
          <cell r="P139">
            <v>0</v>
          </cell>
          <cell r="Q139">
            <v>0</v>
          </cell>
          <cell r="R139">
            <v>0</v>
          </cell>
          <cell r="S139">
            <v>0</v>
          </cell>
          <cell r="T139">
            <v>0</v>
          </cell>
        </row>
        <row r="140">
          <cell r="L140">
            <v>0</v>
          </cell>
          <cell r="M140">
            <v>0</v>
          </cell>
          <cell r="N140">
            <v>0</v>
          </cell>
          <cell r="O140">
            <v>0</v>
          </cell>
          <cell r="P140">
            <v>0</v>
          </cell>
          <cell r="Q140">
            <v>0</v>
          </cell>
          <cell r="R140">
            <v>0</v>
          </cell>
          <cell r="S140">
            <v>0</v>
          </cell>
          <cell r="T140">
            <v>0</v>
          </cell>
        </row>
        <row r="141">
          <cell r="L141">
            <v>0</v>
          </cell>
          <cell r="M141">
            <v>0</v>
          </cell>
          <cell r="N141">
            <v>0</v>
          </cell>
          <cell r="O141">
            <v>0</v>
          </cell>
          <cell r="P141">
            <v>0</v>
          </cell>
          <cell r="Q141">
            <v>0</v>
          </cell>
          <cell r="R141">
            <v>0</v>
          </cell>
          <cell r="S141">
            <v>0</v>
          </cell>
          <cell r="T141">
            <v>0</v>
          </cell>
        </row>
        <row r="142">
          <cell r="L142">
            <v>0</v>
          </cell>
          <cell r="M142">
            <v>0</v>
          </cell>
          <cell r="N142">
            <v>0</v>
          </cell>
          <cell r="O142">
            <v>0</v>
          </cell>
          <cell r="P142">
            <v>0</v>
          </cell>
          <cell r="Q142">
            <v>0</v>
          </cell>
          <cell r="R142">
            <v>0</v>
          </cell>
          <cell r="S142">
            <v>0</v>
          </cell>
          <cell r="T142">
            <v>0</v>
          </cell>
        </row>
        <row r="143">
          <cell r="L143">
            <v>0</v>
          </cell>
          <cell r="M143">
            <v>0</v>
          </cell>
          <cell r="N143">
            <v>0</v>
          </cell>
          <cell r="O143">
            <v>0</v>
          </cell>
          <cell r="P143">
            <v>0</v>
          </cell>
          <cell r="Q143">
            <v>0</v>
          </cell>
          <cell r="R143">
            <v>0</v>
          </cell>
          <cell r="S143">
            <v>0</v>
          </cell>
          <cell r="T143">
            <v>0</v>
          </cell>
        </row>
        <row r="144">
          <cell r="L144">
            <v>0</v>
          </cell>
          <cell r="M144">
            <v>0</v>
          </cell>
          <cell r="N144">
            <v>0</v>
          </cell>
          <cell r="O144">
            <v>0</v>
          </cell>
          <cell r="P144">
            <v>0</v>
          </cell>
          <cell r="Q144">
            <v>0</v>
          </cell>
          <cell r="R144">
            <v>0</v>
          </cell>
          <cell r="S144">
            <v>0</v>
          </cell>
          <cell r="T144">
            <v>0</v>
          </cell>
        </row>
        <row r="145">
          <cell r="L145">
            <v>0</v>
          </cell>
          <cell r="M145">
            <v>0</v>
          </cell>
          <cell r="N145">
            <v>0</v>
          </cell>
          <cell r="O145">
            <v>0</v>
          </cell>
          <cell r="P145">
            <v>0</v>
          </cell>
          <cell r="Q145">
            <v>0</v>
          </cell>
          <cell r="R145">
            <v>0</v>
          </cell>
          <cell r="S145">
            <v>0</v>
          </cell>
          <cell r="T145">
            <v>0</v>
          </cell>
        </row>
        <row r="146">
          <cell r="L146">
            <v>0</v>
          </cell>
          <cell r="M146">
            <v>0</v>
          </cell>
          <cell r="N146">
            <v>0</v>
          </cell>
          <cell r="O146">
            <v>0</v>
          </cell>
          <cell r="P146">
            <v>0</v>
          </cell>
          <cell r="Q146">
            <v>0</v>
          </cell>
          <cell r="R146">
            <v>0</v>
          </cell>
          <cell r="S146">
            <v>0</v>
          </cell>
          <cell r="T146">
            <v>0</v>
          </cell>
        </row>
        <row r="147">
          <cell r="L147">
            <v>0</v>
          </cell>
          <cell r="M147">
            <v>0</v>
          </cell>
          <cell r="N147">
            <v>0</v>
          </cell>
          <cell r="O147">
            <v>0</v>
          </cell>
          <cell r="P147">
            <v>0</v>
          </cell>
          <cell r="Q147">
            <v>0</v>
          </cell>
          <cell r="R147">
            <v>0</v>
          </cell>
          <cell r="S147">
            <v>0</v>
          </cell>
          <cell r="T147">
            <v>0</v>
          </cell>
        </row>
        <row r="148">
          <cell r="L148">
            <v>0</v>
          </cell>
          <cell r="M148">
            <v>0</v>
          </cell>
          <cell r="N148">
            <v>0</v>
          </cell>
          <cell r="O148">
            <v>0</v>
          </cell>
          <cell r="P148">
            <v>0</v>
          </cell>
          <cell r="Q148">
            <v>0</v>
          </cell>
          <cell r="R148">
            <v>0</v>
          </cell>
          <cell r="S148">
            <v>0</v>
          </cell>
          <cell r="T148">
            <v>0</v>
          </cell>
        </row>
        <row r="149">
          <cell r="L149">
            <v>0</v>
          </cell>
          <cell r="M149">
            <v>0</v>
          </cell>
          <cell r="N149">
            <v>0</v>
          </cell>
          <cell r="O149">
            <v>0</v>
          </cell>
          <cell r="P149">
            <v>0</v>
          </cell>
          <cell r="Q149">
            <v>0</v>
          </cell>
          <cell r="R149">
            <v>0</v>
          </cell>
          <cell r="S149">
            <v>0</v>
          </cell>
          <cell r="T149">
            <v>0</v>
          </cell>
        </row>
        <row r="150">
          <cell r="L150">
            <v>0</v>
          </cell>
          <cell r="M150">
            <v>0</v>
          </cell>
          <cell r="N150">
            <v>0</v>
          </cell>
          <cell r="O150">
            <v>0</v>
          </cell>
          <cell r="P150">
            <v>0</v>
          </cell>
          <cell r="Q150">
            <v>0</v>
          </cell>
          <cell r="R150">
            <v>0</v>
          </cell>
          <cell r="S150">
            <v>0</v>
          </cell>
          <cell r="T150">
            <v>0</v>
          </cell>
        </row>
        <row r="151">
          <cell r="L151">
            <v>0</v>
          </cell>
          <cell r="M151">
            <v>0</v>
          </cell>
          <cell r="N151">
            <v>0</v>
          </cell>
          <cell r="O151">
            <v>0</v>
          </cell>
          <cell r="P151">
            <v>0</v>
          </cell>
          <cell r="Q151">
            <v>0</v>
          </cell>
          <cell r="R151">
            <v>0</v>
          </cell>
          <cell r="S151">
            <v>0</v>
          </cell>
          <cell r="T151">
            <v>0</v>
          </cell>
        </row>
        <row r="152">
          <cell r="L152">
            <v>0</v>
          </cell>
          <cell r="M152">
            <v>0</v>
          </cell>
          <cell r="N152">
            <v>0</v>
          </cell>
          <cell r="O152">
            <v>0</v>
          </cell>
          <cell r="P152">
            <v>0</v>
          </cell>
          <cell r="Q152">
            <v>0</v>
          </cell>
          <cell r="R152">
            <v>0</v>
          </cell>
          <cell r="S152">
            <v>0</v>
          </cell>
          <cell r="T152">
            <v>0</v>
          </cell>
        </row>
        <row r="153">
          <cell r="L153">
            <v>0</v>
          </cell>
          <cell r="M153">
            <v>0</v>
          </cell>
          <cell r="N153">
            <v>0</v>
          </cell>
          <cell r="O153">
            <v>0</v>
          </cell>
          <cell r="P153">
            <v>0</v>
          </cell>
          <cell r="Q153">
            <v>0</v>
          </cell>
          <cell r="R153">
            <v>0</v>
          </cell>
          <cell r="S153">
            <v>0</v>
          </cell>
          <cell r="T153">
            <v>0</v>
          </cell>
        </row>
        <row r="154">
          <cell r="L154">
            <v>0</v>
          </cell>
          <cell r="M154">
            <v>0</v>
          </cell>
          <cell r="N154">
            <v>0</v>
          </cell>
          <cell r="O154">
            <v>0</v>
          </cell>
          <cell r="P154">
            <v>0</v>
          </cell>
          <cell r="Q154">
            <v>0</v>
          </cell>
          <cell r="R154">
            <v>0</v>
          </cell>
          <cell r="S154">
            <v>0</v>
          </cell>
          <cell r="T154">
            <v>0</v>
          </cell>
        </row>
        <row r="155">
          <cell r="L155">
            <v>0</v>
          </cell>
          <cell r="M155">
            <v>0</v>
          </cell>
          <cell r="N155">
            <v>0</v>
          </cell>
          <cell r="O155">
            <v>0</v>
          </cell>
          <cell r="P155">
            <v>0</v>
          </cell>
          <cell r="Q155">
            <v>0</v>
          </cell>
          <cell r="R155">
            <v>0</v>
          </cell>
          <cell r="S155">
            <v>0</v>
          </cell>
          <cell r="T155">
            <v>0</v>
          </cell>
        </row>
        <row r="156">
          <cell r="L156">
            <v>0</v>
          </cell>
          <cell r="M156">
            <v>0</v>
          </cell>
          <cell r="N156">
            <v>0</v>
          </cell>
          <cell r="O156">
            <v>0</v>
          </cell>
          <cell r="P156">
            <v>0</v>
          </cell>
          <cell r="Q156">
            <v>0</v>
          </cell>
          <cell r="R156">
            <v>0</v>
          </cell>
          <cell r="S156">
            <v>0</v>
          </cell>
          <cell r="T156">
            <v>0</v>
          </cell>
        </row>
        <row r="157">
          <cell r="L157">
            <v>0</v>
          </cell>
          <cell r="M157">
            <v>0</v>
          </cell>
          <cell r="N157">
            <v>0</v>
          </cell>
          <cell r="O157">
            <v>0</v>
          </cell>
          <cell r="P157">
            <v>0</v>
          </cell>
          <cell r="Q157">
            <v>0</v>
          </cell>
          <cell r="R157">
            <v>0</v>
          </cell>
          <cell r="S157">
            <v>0</v>
          </cell>
          <cell r="T157">
            <v>0</v>
          </cell>
        </row>
        <row r="158">
          <cell r="L158">
            <v>0</v>
          </cell>
          <cell r="M158">
            <v>0</v>
          </cell>
          <cell r="N158">
            <v>0</v>
          </cell>
          <cell r="O158">
            <v>0</v>
          </cell>
          <cell r="P158">
            <v>0</v>
          </cell>
          <cell r="Q158">
            <v>0</v>
          </cell>
          <cell r="R158">
            <v>0</v>
          </cell>
          <cell r="S158">
            <v>0</v>
          </cell>
          <cell r="T158">
            <v>0</v>
          </cell>
        </row>
        <row r="159">
          <cell r="L159">
            <v>0</v>
          </cell>
          <cell r="M159">
            <v>0</v>
          </cell>
          <cell r="N159">
            <v>0</v>
          </cell>
          <cell r="O159">
            <v>0</v>
          </cell>
          <cell r="P159">
            <v>0</v>
          </cell>
          <cell r="Q159">
            <v>0</v>
          </cell>
          <cell r="R159">
            <v>0</v>
          </cell>
          <cell r="S159">
            <v>0</v>
          </cell>
          <cell r="T159">
            <v>0</v>
          </cell>
        </row>
        <row r="160">
          <cell r="L160">
            <v>0</v>
          </cell>
          <cell r="M160">
            <v>0</v>
          </cell>
          <cell r="N160">
            <v>0</v>
          </cell>
          <cell r="O160">
            <v>0</v>
          </cell>
          <cell r="P160">
            <v>0</v>
          </cell>
          <cell r="Q160">
            <v>0</v>
          </cell>
          <cell r="R160">
            <v>0</v>
          </cell>
          <cell r="S160">
            <v>0</v>
          </cell>
          <cell r="T160">
            <v>0</v>
          </cell>
        </row>
        <row r="161">
          <cell r="L161">
            <v>0</v>
          </cell>
          <cell r="M161">
            <v>0</v>
          </cell>
          <cell r="N161">
            <v>0</v>
          </cell>
          <cell r="O161">
            <v>0</v>
          </cell>
          <cell r="P161">
            <v>0</v>
          </cell>
          <cell r="Q161">
            <v>0</v>
          </cell>
          <cell r="R161">
            <v>0</v>
          </cell>
          <cell r="S161">
            <v>0</v>
          </cell>
          <cell r="T161">
            <v>0</v>
          </cell>
        </row>
        <row r="162">
          <cell r="L162">
            <v>0</v>
          </cell>
          <cell r="M162">
            <v>0</v>
          </cell>
          <cell r="N162">
            <v>0</v>
          </cell>
          <cell r="O162">
            <v>0</v>
          </cell>
          <cell r="P162">
            <v>0</v>
          </cell>
          <cell r="Q162">
            <v>0</v>
          </cell>
          <cell r="R162">
            <v>0</v>
          </cell>
          <cell r="S162">
            <v>0</v>
          </cell>
          <cell r="T162">
            <v>0</v>
          </cell>
        </row>
        <row r="163">
          <cell r="L163">
            <v>0</v>
          </cell>
          <cell r="M163">
            <v>0</v>
          </cell>
          <cell r="N163">
            <v>0</v>
          </cell>
          <cell r="O163">
            <v>0</v>
          </cell>
          <cell r="P163">
            <v>0</v>
          </cell>
          <cell r="Q163">
            <v>0</v>
          </cell>
          <cell r="R163">
            <v>0</v>
          </cell>
          <cell r="S163">
            <v>0</v>
          </cell>
          <cell r="T163">
            <v>0</v>
          </cell>
        </row>
        <row r="164">
          <cell r="L164">
            <v>0</v>
          </cell>
          <cell r="M164">
            <v>0</v>
          </cell>
          <cell r="N164">
            <v>0</v>
          </cell>
          <cell r="O164">
            <v>0</v>
          </cell>
          <cell r="P164">
            <v>0</v>
          </cell>
          <cell r="Q164">
            <v>0</v>
          </cell>
          <cell r="R164">
            <v>0</v>
          </cell>
          <cell r="S164">
            <v>0</v>
          </cell>
          <cell r="T164">
            <v>0</v>
          </cell>
        </row>
        <row r="165">
          <cell r="L165">
            <v>0</v>
          </cell>
          <cell r="M165">
            <v>0</v>
          </cell>
          <cell r="N165">
            <v>0</v>
          </cell>
          <cell r="O165">
            <v>0</v>
          </cell>
          <cell r="P165">
            <v>0</v>
          </cell>
          <cell r="Q165">
            <v>0</v>
          </cell>
          <cell r="R165">
            <v>0</v>
          </cell>
          <cell r="S165">
            <v>0</v>
          </cell>
          <cell r="T165">
            <v>0</v>
          </cell>
        </row>
        <row r="166">
          <cell r="L166">
            <v>0</v>
          </cell>
          <cell r="M166">
            <v>0</v>
          </cell>
          <cell r="N166">
            <v>0</v>
          </cell>
          <cell r="O166">
            <v>0</v>
          </cell>
          <cell r="P166">
            <v>0</v>
          </cell>
          <cell r="Q166">
            <v>0</v>
          </cell>
          <cell r="R166">
            <v>0</v>
          </cell>
          <cell r="S166">
            <v>0</v>
          </cell>
          <cell r="T166">
            <v>0</v>
          </cell>
        </row>
        <row r="167">
          <cell r="L167">
            <v>0</v>
          </cell>
          <cell r="M167">
            <v>0</v>
          </cell>
          <cell r="N167">
            <v>0</v>
          </cell>
          <cell r="O167">
            <v>0</v>
          </cell>
          <cell r="P167">
            <v>0</v>
          </cell>
          <cell r="Q167">
            <v>0</v>
          </cell>
          <cell r="R167">
            <v>0</v>
          </cell>
          <cell r="S167">
            <v>0</v>
          </cell>
          <cell r="T167">
            <v>0</v>
          </cell>
        </row>
        <row r="168">
          <cell r="L168">
            <v>0</v>
          </cell>
          <cell r="M168">
            <v>0</v>
          </cell>
          <cell r="N168">
            <v>0</v>
          </cell>
          <cell r="O168">
            <v>0</v>
          </cell>
          <cell r="P168">
            <v>0</v>
          </cell>
          <cell r="Q168">
            <v>0</v>
          </cell>
          <cell r="R168">
            <v>0</v>
          </cell>
          <cell r="S168">
            <v>0</v>
          </cell>
          <cell r="T168">
            <v>0</v>
          </cell>
        </row>
        <row r="169">
          <cell r="L169">
            <v>0</v>
          </cell>
          <cell r="M169">
            <v>0</v>
          </cell>
          <cell r="N169">
            <v>0</v>
          </cell>
          <cell r="O169">
            <v>0</v>
          </cell>
          <cell r="P169">
            <v>0</v>
          </cell>
          <cell r="Q169">
            <v>0</v>
          </cell>
          <cell r="R169">
            <v>0</v>
          </cell>
          <cell r="S169">
            <v>0</v>
          </cell>
          <cell r="T169">
            <v>0</v>
          </cell>
        </row>
        <row r="170">
          <cell r="L170">
            <v>0</v>
          </cell>
          <cell r="M170">
            <v>0</v>
          </cell>
          <cell r="N170">
            <v>0</v>
          </cell>
          <cell r="O170">
            <v>0</v>
          </cell>
          <cell r="P170">
            <v>0</v>
          </cell>
          <cell r="Q170">
            <v>0</v>
          </cell>
          <cell r="R170">
            <v>0</v>
          </cell>
          <cell r="S170">
            <v>0</v>
          </cell>
          <cell r="T170">
            <v>0</v>
          </cell>
        </row>
        <row r="171">
          <cell r="L171">
            <v>0</v>
          </cell>
          <cell r="M171">
            <v>0</v>
          </cell>
          <cell r="N171">
            <v>0</v>
          </cell>
          <cell r="O171">
            <v>0</v>
          </cell>
          <cell r="P171">
            <v>0</v>
          </cell>
          <cell r="Q171">
            <v>0</v>
          </cell>
          <cell r="R171">
            <v>0</v>
          </cell>
          <cell r="S171">
            <v>0</v>
          </cell>
          <cell r="T171">
            <v>0</v>
          </cell>
        </row>
        <row r="172">
          <cell r="L172">
            <v>0</v>
          </cell>
          <cell r="M172">
            <v>0</v>
          </cell>
          <cell r="N172">
            <v>0</v>
          </cell>
          <cell r="O172">
            <v>0</v>
          </cell>
          <cell r="P172">
            <v>0</v>
          </cell>
          <cell r="Q172">
            <v>0</v>
          </cell>
          <cell r="R172">
            <v>0</v>
          </cell>
          <cell r="S172">
            <v>0</v>
          </cell>
          <cell r="T172">
            <v>0</v>
          </cell>
        </row>
        <row r="173">
          <cell r="L173">
            <v>0</v>
          </cell>
          <cell r="M173">
            <v>0</v>
          </cell>
          <cell r="N173">
            <v>0</v>
          </cell>
          <cell r="O173">
            <v>0</v>
          </cell>
          <cell r="P173">
            <v>0</v>
          </cell>
          <cell r="Q173">
            <v>0</v>
          </cell>
          <cell r="R173">
            <v>0</v>
          </cell>
          <cell r="S173">
            <v>0</v>
          </cell>
          <cell r="T173">
            <v>0</v>
          </cell>
        </row>
        <row r="174">
          <cell r="L174">
            <v>0</v>
          </cell>
          <cell r="M174">
            <v>0</v>
          </cell>
          <cell r="N174">
            <v>0</v>
          </cell>
          <cell r="O174">
            <v>0</v>
          </cell>
          <cell r="P174">
            <v>0</v>
          </cell>
          <cell r="Q174">
            <v>0</v>
          </cell>
          <cell r="R174">
            <v>0</v>
          </cell>
          <cell r="S174">
            <v>0</v>
          </cell>
          <cell r="T174">
            <v>0</v>
          </cell>
        </row>
        <row r="175">
          <cell r="L175">
            <v>0</v>
          </cell>
          <cell r="M175">
            <v>0</v>
          </cell>
          <cell r="N175">
            <v>0</v>
          </cell>
          <cell r="O175">
            <v>0</v>
          </cell>
          <cell r="P175">
            <v>0</v>
          </cell>
          <cell r="Q175">
            <v>0</v>
          </cell>
          <cell r="R175">
            <v>0</v>
          </cell>
          <cell r="S175">
            <v>0</v>
          </cell>
          <cell r="T175">
            <v>0</v>
          </cell>
        </row>
        <row r="176">
          <cell r="L176">
            <v>0</v>
          </cell>
          <cell r="M176">
            <v>0</v>
          </cell>
          <cell r="N176">
            <v>0</v>
          </cell>
          <cell r="O176">
            <v>0</v>
          </cell>
          <cell r="P176">
            <v>0</v>
          </cell>
          <cell r="Q176">
            <v>0</v>
          </cell>
          <cell r="R176">
            <v>0</v>
          </cell>
          <cell r="S176">
            <v>0</v>
          </cell>
          <cell r="T176">
            <v>0</v>
          </cell>
        </row>
        <row r="177">
          <cell r="L177">
            <v>0</v>
          </cell>
          <cell r="M177">
            <v>0</v>
          </cell>
          <cell r="N177">
            <v>0</v>
          </cell>
          <cell r="O177">
            <v>0</v>
          </cell>
          <cell r="P177">
            <v>0</v>
          </cell>
          <cell r="Q177">
            <v>0</v>
          </cell>
          <cell r="R177">
            <v>0</v>
          </cell>
          <cell r="S177">
            <v>0</v>
          </cell>
          <cell r="T177">
            <v>0</v>
          </cell>
        </row>
        <row r="178">
          <cell r="L178">
            <v>0</v>
          </cell>
          <cell r="M178">
            <v>0</v>
          </cell>
          <cell r="N178">
            <v>0</v>
          </cell>
          <cell r="O178">
            <v>0</v>
          </cell>
          <cell r="P178">
            <v>0</v>
          </cell>
          <cell r="Q178">
            <v>0</v>
          </cell>
          <cell r="R178">
            <v>0</v>
          </cell>
          <cell r="S178">
            <v>0</v>
          </cell>
          <cell r="T178">
            <v>0</v>
          </cell>
        </row>
        <row r="179">
          <cell r="L179">
            <v>0</v>
          </cell>
          <cell r="M179">
            <v>0</v>
          </cell>
          <cell r="N179">
            <v>0</v>
          </cell>
          <cell r="O179">
            <v>0</v>
          </cell>
          <cell r="P179">
            <v>0</v>
          </cell>
          <cell r="Q179">
            <v>0</v>
          </cell>
          <cell r="R179">
            <v>0</v>
          </cell>
          <cell r="S179">
            <v>0</v>
          </cell>
          <cell r="T179">
            <v>0</v>
          </cell>
        </row>
        <row r="180">
          <cell r="L180">
            <v>0</v>
          </cell>
          <cell r="M180">
            <v>0</v>
          </cell>
          <cell r="N180">
            <v>0</v>
          </cell>
          <cell r="O180">
            <v>0</v>
          </cell>
          <cell r="P180">
            <v>0</v>
          </cell>
          <cell r="Q180">
            <v>0</v>
          </cell>
          <cell r="R180">
            <v>0</v>
          </cell>
          <cell r="S180">
            <v>0</v>
          </cell>
          <cell r="T180">
            <v>0</v>
          </cell>
        </row>
        <row r="181">
          <cell r="L181">
            <v>0</v>
          </cell>
          <cell r="M181">
            <v>0</v>
          </cell>
          <cell r="N181">
            <v>0</v>
          </cell>
          <cell r="O181">
            <v>0</v>
          </cell>
          <cell r="P181">
            <v>0</v>
          </cell>
          <cell r="Q181">
            <v>0</v>
          </cell>
          <cell r="R181">
            <v>0</v>
          </cell>
          <cell r="S181">
            <v>0</v>
          </cell>
          <cell r="T181">
            <v>0</v>
          </cell>
        </row>
        <row r="182">
          <cell r="L182">
            <v>0</v>
          </cell>
          <cell r="M182">
            <v>0</v>
          </cell>
          <cell r="N182">
            <v>0</v>
          </cell>
          <cell r="O182">
            <v>0</v>
          </cell>
          <cell r="P182">
            <v>0</v>
          </cell>
          <cell r="Q182">
            <v>0</v>
          </cell>
          <cell r="R182">
            <v>0</v>
          </cell>
          <cell r="S182">
            <v>0</v>
          </cell>
          <cell r="T182">
            <v>0</v>
          </cell>
        </row>
        <row r="183">
          <cell r="L183">
            <v>0</v>
          </cell>
          <cell r="M183">
            <v>0</v>
          </cell>
          <cell r="N183">
            <v>0</v>
          </cell>
          <cell r="O183">
            <v>0</v>
          </cell>
          <cell r="P183">
            <v>0</v>
          </cell>
          <cell r="Q183">
            <v>0</v>
          </cell>
          <cell r="R183">
            <v>0</v>
          </cell>
          <cell r="S183">
            <v>0</v>
          </cell>
          <cell r="T183">
            <v>0</v>
          </cell>
        </row>
        <row r="184">
          <cell r="L184">
            <v>0</v>
          </cell>
          <cell r="M184">
            <v>0</v>
          </cell>
          <cell r="N184">
            <v>0</v>
          </cell>
          <cell r="O184">
            <v>0</v>
          </cell>
          <cell r="P184">
            <v>0</v>
          </cell>
          <cell r="Q184">
            <v>0</v>
          </cell>
          <cell r="R184">
            <v>0</v>
          </cell>
          <cell r="S184">
            <v>0</v>
          </cell>
          <cell r="T184">
            <v>0</v>
          </cell>
        </row>
        <row r="185">
          <cell r="L185">
            <v>0</v>
          </cell>
          <cell r="M185">
            <v>0</v>
          </cell>
          <cell r="N185">
            <v>0</v>
          </cell>
          <cell r="O185">
            <v>0</v>
          </cell>
          <cell r="P185">
            <v>0</v>
          </cell>
          <cell r="Q185">
            <v>0</v>
          </cell>
          <cell r="R185">
            <v>0</v>
          </cell>
          <cell r="S185">
            <v>0</v>
          </cell>
          <cell r="T185">
            <v>0</v>
          </cell>
        </row>
        <row r="186">
          <cell r="L186">
            <v>0</v>
          </cell>
          <cell r="M186">
            <v>0</v>
          </cell>
          <cell r="N186">
            <v>0</v>
          </cell>
          <cell r="O186">
            <v>0</v>
          </cell>
          <cell r="P186">
            <v>0</v>
          </cell>
          <cell r="Q186">
            <v>0</v>
          </cell>
          <cell r="R186">
            <v>0</v>
          </cell>
          <cell r="S186">
            <v>0</v>
          </cell>
          <cell r="T186">
            <v>0</v>
          </cell>
        </row>
        <row r="187">
          <cell r="L187">
            <v>0</v>
          </cell>
          <cell r="M187">
            <v>0</v>
          </cell>
          <cell r="N187">
            <v>0</v>
          </cell>
          <cell r="O187">
            <v>0</v>
          </cell>
          <cell r="P187">
            <v>0</v>
          </cell>
          <cell r="Q187">
            <v>0</v>
          </cell>
          <cell r="R187">
            <v>0</v>
          </cell>
          <cell r="S187">
            <v>0</v>
          </cell>
          <cell r="T187">
            <v>0</v>
          </cell>
        </row>
        <row r="188">
          <cell r="L188">
            <v>0</v>
          </cell>
          <cell r="M188">
            <v>0</v>
          </cell>
          <cell r="N188">
            <v>0</v>
          </cell>
          <cell r="O188">
            <v>0</v>
          </cell>
          <cell r="P188">
            <v>0</v>
          </cell>
          <cell r="Q188">
            <v>0</v>
          </cell>
          <cell r="R188">
            <v>0</v>
          </cell>
          <cell r="S188">
            <v>0</v>
          </cell>
          <cell r="T188">
            <v>0</v>
          </cell>
        </row>
        <row r="189">
          <cell r="L189">
            <v>0</v>
          </cell>
          <cell r="M189">
            <v>0</v>
          </cell>
          <cell r="N189">
            <v>0</v>
          </cell>
          <cell r="O189">
            <v>0</v>
          </cell>
          <cell r="P189">
            <v>0</v>
          </cell>
          <cell r="Q189">
            <v>0</v>
          </cell>
          <cell r="R189">
            <v>0</v>
          </cell>
          <cell r="S189">
            <v>0</v>
          </cell>
          <cell r="T189">
            <v>0</v>
          </cell>
        </row>
        <row r="190">
          <cell r="L190">
            <v>0</v>
          </cell>
          <cell r="M190">
            <v>0</v>
          </cell>
          <cell r="N190">
            <v>0</v>
          </cell>
          <cell r="O190">
            <v>0</v>
          </cell>
          <cell r="P190">
            <v>0</v>
          </cell>
          <cell r="Q190">
            <v>0</v>
          </cell>
          <cell r="R190">
            <v>0</v>
          </cell>
          <cell r="S190">
            <v>0</v>
          </cell>
          <cell r="T190">
            <v>0</v>
          </cell>
        </row>
        <row r="191">
          <cell r="L191">
            <v>0</v>
          </cell>
          <cell r="M191">
            <v>0</v>
          </cell>
          <cell r="N191">
            <v>0</v>
          </cell>
          <cell r="O191">
            <v>0</v>
          </cell>
          <cell r="P191">
            <v>0</v>
          </cell>
          <cell r="Q191">
            <v>0</v>
          </cell>
          <cell r="R191">
            <v>0</v>
          </cell>
          <cell r="S191">
            <v>0</v>
          </cell>
          <cell r="T191">
            <v>0</v>
          </cell>
        </row>
        <row r="192">
          <cell r="L192">
            <v>0</v>
          </cell>
          <cell r="M192">
            <v>0</v>
          </cell>
          <cell r="N192">
            <v>0</v>
          </cell>
          <cell r="O192">
            <v>0</v>
          </cell>
          <cell r="P192">
            <v>0</v>
          </cell>
          <cell r="Q192">
            <v>0</v>
          </cell>
          <cell r="R192">
            <v>0</v>
          </cell>
          <cell r="S192">
            <v>0</v>
          </cell>
          <cell r="T192">
            <v>0</v>
          </cell>
        </row>
        <row r="193">
          <cell r="L193">
            <v>0</v>
          </cell>
          <cell r="M193">
            <v>0</v>
          </cell>
          <cell r="N193">
            <v>0</v>
          </cell>
          <cell r="O193">
            <v>0</v>
          </cell>
          <cell r="P193">
            <v>0</v>
          </cell>
          <cell r="Q193">
            <v>0</v>
          </cell>
          <cell r="R193">
            <v>0</v>
          </cell>
          <cell r="S193">
            <v>0</v>
          </cell>
          <cell r="T193">
            <v>0</v>
          </cell>
        </row>
        <row r="194">
          <cell r="L194">
            <v>0</v>
          </cell>
          <cell r="M194">
            <v>0</v>
          </cell>
          <cell r="N194">
            <v>0</v>
          </cell>
          <cell r="O194">
            <v>0</v>
          </cell>
          <cell r="P194">
            <v>0</v>
          </cell>
          <cell r="Q194">
            <v>0</v>
          </cell>
          <cell r="R194">
            <v>0</v>
          </cell>
          <cell r="S194">
            <v>0</v>
          </cell>
          <cell r="T194">
            <v>0</v>
          </cell>
        </row>
        <row r="195">
          <cell r="L195">
            <v>0</v>
          </cell>
          <cell r="M195">
            <v>0</v>
          </cell>
          <cell r="N195">
            <v>0</v>
          </cell>
          <cell r="O195">
            <v>0</v>
          </cell>
          <cell r="P195">
            <v>0</v>
          </cell>
          <cell r="Q195">
            <v>0</v>
          </cell>
          <cell r="R195">
            <v>0</v>
          </cell>
          <cell r="S195">
            <v>0</v>
          </cell>
          <cell r="T195">
            <v>0</v>
          </cell>
        </row>
        <row r="196">
          <cell r="L196">
            <v>0</v>
          </cell>
          <cell r="M196">
            <v>0</v>
          </cell>
          <cell r="N196">
            <v>0</v>
          </cell>
          <cell r="O196">
            <v>0</v>
          </cell>
          <cell r="P196">
            <v>0</v>
          </cell>
          <cell r="Q196">
            <v>0</v>
          </cell>
          <cell r="R196">
            <v>0</v>
          </cell>
          <cell r="S196">
            <v>0</v>
          </cell>
          <cell r="T196">
            <v>0</v>
          </cell>
        </row>
        <row r="197">
          <cell r="L197">
            <v>0</v>
          </cell>
          <cell r="M197">
            <v>0</v>
          </cell>
          <cell r="N197">
            <v>0</v>
          </cell>
          <cell r="O197">
            <v>0</v>
          </cell>
          <cell r="P197">
            <v>0</v>
          </cell>
          <cell r="Q197">
            <v>0</v>
          </cell>
          <cell r="R197">
            <v>0</v>
          </cell>
          <cell r="S197">
            <v>0</v>
          </cell>
          <cell r="T197">
            <v>0</v>
          </cell>
        </row>
        <row r="198">
          <cell r="L198">
            <v>0</v>
          </cell>
          <cell r="M198">
            <v>0</v>
          </cell>
          <cell r="N198">
            <v>0</v>
          </cell>
          <cell r="O198">
            <v>0</v>
          </cell>
          <cell r="P198">
            <v>0</v>
          </cell>
          <cell r="Q198">
            <v>0</v>
          </cell>
          <cell r="R198">
            <v>0</v>
          </cell>
          <cell r="S198">
            <v>0</v>
          </cell>
          <cell r="T198">
            <v>0</v>
          </cell>
        </row>
        <row r="199">
          <cell r="L199">
            <v>0</v>
          </cell>
          <cell r="M199">
            <v>0</v>
          </cell>
          <cell r="N199">
            <v>0</v>
          </cell>
          <cell r="O199">
            <v>0</v>
          </cell>
          <cell r="P199">
            <v>0</v>
          </cell>
          <cell r="Q199">
            <v>0</v>
          </cell>
          <cell r="R199">
            <v>0</v>
          </cell>
          <cell r="S199">
            <v>0</v>
          </cell>
          <cell r="T199">
            <v>0</v>
          </cell>
        </row>
        <row r="200">
          <cell r="L200">
            <v>0</v>
          </cell>
          <cell r="M200">
            <v>0</v>
          </cell>
          <cell r="N200">
            <v>0</v>
          </cell>
          <cell r="O200">
            <v>0</v>
          </cell>
          <cell r="P200">
            <v>0</v>
          </cell>
          <cell r="Q200">
            <v>0</v>
          </cell>
          <cell r="R200">
            <v>0</v>
          </cell>
          <cell r="S200">
            <v>0</v>
          </cell>
          <cell r="T200">
            <v>0</v>
          </cell>
        </row>
        <row r="201">
          <cell r="L201">
            <v>0</v>
          </cell>
          <cell r="M201">
            <v>0</v>
          </cell>
          <cell r="N201">
            <v>0</v>
          </cell>
          <cell r="O201">
            <v>0</v>
          </cell>
          <cell r="P201">
            <v>0</v>
          </cell>
          <cell r="Q201">
            <v>0</v>
          </cell>
          <cell r="R201">
            <v>0</v>
          </cell>
          <cell r="S201">
            <v>0</v>
          </cell>
          <cell r="T201">
            <v>0</v>
          </cell>
        </row>
        <row r="202">
          <cell r="L202">
            <v>0</v>
          </cell>
          <cell r="M202">
            <v>0</v>
          </cell>
          <cell r="N202">
            <v>0</v>
          </cell>
          <cell r="O202">
            <v>0</v>
          </cell>
          <cell r="P202">
            <v>0</v>
          </cell>
          <cell r="Q202">
            <v>0</v>
          </cell>
          <cell r="R202">
            <v>0</v>
          </cell>
          <cell r="S202">
            <v>0</v>
          </cell>
          <cell r="T202">
            <v>0</v>
          </cell>
        </row>
        <row r="203">
          <cell r="L203">
            <v>0</v>
          </cell>
          <cell r="M203">
            <v>0</v>
          </cell>
          <cell r="N203">
            <v>0</v>
          </cell>
          <cell r="O203">
            <v>0</v>
          </cell>
          <cell r="P203">
            <v>0</v>
          </cell>
          <cell r="Q203">
            <v>0</v>
          </cell>
          <cell r="R203">
            <v>0</v>
          </cell>
          <cell r="S203">
            <v>0</v>
          </cell>
          <cell r="T203">
            <v>0</v>
          </cell>
        </row>
        <row r="204">
          <cell r="L204">
            <v>0</v>
          </cell>
          <cell r="M204">
            <v>0</v>
          </cell>
          <cell r="N204">
            <v>0</v>
          </cell>
          <cell r="O204">
            <v>0</v>
          </cell>
          <cell r="P204">
            <v>0</v>
          </cell>
          <cell r="Q204">
            <v>0</v>
          </cell>
          <cell r="R204">
            <v>0</v>
          </cell>
          <cell r="S204">
            <v>0</v>
          </cell>
          <cell r="T204">
            <v>0</v>
          </cell>
        </row>
        <row r="205">
          <cell r="L205">
            <v>0</v>
          </cell>
          <cell r="M205">
            <v>0</v>
          </cell>
          <cell r="N205">
            <v>0</v>
          </cell>
          <cell r="O205">
            <v>0</v>
          </cell>
          <cell r="P205">
            <v>0</v>
          </cell>
          <cell r="Q205">
            <v>0</v>
          </cell>
          <cell r="R205">
            <v>0</v>
          </cell>
          <cell r="S205">
            <v>0</v>
          </cell>
          <cell r="T205">
            <v>0</v>
          </cell>
        </row>
        <row r="206">
          <cell r="L206">
            <v>0</v>
          </cell>
          <cell r="M206">
            <v>0</v>
          </cell>
          <cell r="N206">
            <v>0</v>
          </cell>
          <cell r="O206">
            <v>0</v>
          </cell>
          <cell r="P206">
            <v>0</v>
          </cell>
          <cell r="Q206">
            <v>0</v>
          </cell>
          <cell r="R206">
            <v>0</v>
          </cell>
          <cell r="S206">
            <v>0</v>
          </cell>
          <cell r="T206">
            <v>0</v>
          </cell>
        </row>
        <row r="211">
          <cell r="L211">
            <v>0</v>
          </cell>
          <cell r="M211">
            <v>0</v>
          </cell>
          <cell r="N211">
            <v>0</v>
          </cell>
          <cell r="O211">
            <v>0</v>
          </cell>
          <cell r="P211">
            <v>0</v>
          </cell>
          <cell r="Q211">
            <v>0</v>
          </cell>
          <cell r="R211">
            <v>0</v>
          </cell>
          <cell r="S211">
            <v>0</v>
          </cell>
          <cell r="T211">
            <v>0</v>
          </cell>
        </row>
        <row r="212">
          <cell r="L212">
            <v>0</v>
          </cell>
          <cell r="M212">
            <v>0</v>
          </cell>
          <cell r="N212">
            <v>0</v>
          </cell>
          <cell r="O212">
            <v>0</v>
          </cell>
          <cell r="P212">
            <v>0</v>
          </cell>
          <cell r="Q212">
            <v>0</v>
          </cell>
          <cell r="R212">
            <v>0</v>
          </cell>
          <cell r="S212">
            <v>0</v>
          </cell>
          <cell r="T212">
            <v>0</v>
          </cell>
        </row>
        <row r="213">
          <cell r="L213">
            <v>0</v>
          </cell>
          <cell r="M213">
            <v>0</v>
          </cell>
          <cell r="N213">
            <v>0</v>
          </cell>
          <cell r="O213">
            <v>0</v>
          </cell>
          <cell r="P213">
            <v>0</v>
          </cell>
          <cell r="Q213">
            <v>0</v>
          </cell>
          <cell r="R213">
            <v>0</v>
          </cell>
          <cell r="S213">
            <v>0</v>
          </cell>
          <cell r="T213">
            <v>0</v>
          </cell>
        </row>
        <row r="214">
          <cell r="L214">
            <v>0</v>
          </cell>
          <cell r="M214">
            <v>0</v>
          </cell>
          <cell r="N214">
            <v>0</v>
          </cell>
          <cell r="O214">
            <v>0</v>
          </cell>
          <cell r="P214">
            <v>0</v>
          </cell>
          <cell r="Q214">
            <v>0</v>
          </cell>
          <cell r="R214">
            <v>0</v>
          </cell>
          <cell r="S214">
            <v>0</v>
          </cell>
          <cell r="T214">
            <v>0</v>
          </cell>
        </row>
        <row r="216">
          <cell r="L216">
            <v>0</v>
          </cell>
          <cell r="M216">
            <v>0</v>
          </cell>
          <cell r="N216">
            <v>0</v>
          </cell>
          <cell r="O216">
            <v>0</v>
          </cell>
          <cell r="P216">
            <v>0</v>
          </cell>
          <cell r="Q216">
            <v>0</v>
          </cell>
          <cell r="R216">
            <v>0</v>
          </cell>
          <cell r="S216">
            <v>0</v>
          </cell>
          <cell r="T216">
            <v>0</v>
          </cell>
        </row>
        <row r="218">
          <cell r="L218">
            <v>0</v>
          </cell>
          <cell r="M218">
            <v>0</v>
          </cell>
          <cell r="N218">
            <v>0</v>
          </cell>
          <cell r="O218">
            <v>0</v>
          </cell>
          <cell r="P218">
            <v>0</v>
          </cell>
          <cell r="Q218">
            <v>0</v>
          </cell>
          <cell r="R218">
            <v>0</v>
          </cell>
          <cell r="S218">
            <v>0</v>
          </cell>
          <cell r="T218">
            <v>0</v>
          </cell>
        </row>
        <row r="219">
          <cell r="L219">
            <v>0</v>
          </cell>
          <cell r="M219">
            <v>0</v>
          </cell>
          <cell r="N219">
            <v>0</v>
          </cell>
          <cell r="O219">
            <v>0</v>
          </cell>
          <cell r="P219">
            <v>0</v>
          </cell>
          <cell r="Q219">
            <v>0</v>
          </cell>
          <cell r="R219">
            <v>0</v>
          </cell>
          <cell r="S219">
            <v>0</v>
          </cell>
          <cell r="T219">
            <v>0</v>
          </cell>
        </row>
        <row r="220">
          <cell r="L220">
            <v>0</v>
          </cell>
          <cell r="M220">
            <v>0</v>
          </cell>
          <cell r="N220">
            <v>0</v>
          </cell>
          <cell r="O220">
            <v>0</v>
          </cell>
          <cell r="P220">
            <v>0</v>
          </cell>
          <cell r="Q220">
            <v>0</v>
          </cell>
          <cell r="R220">
            <v>0</v>
          </cell>
          <cell r="S220">
            <v>0</v>
          </cell>
          <cell r="T220">
            <v>0</v>
          </cell>
        </row>
        <row r="221">
          <cell r="L221">
            <v>0</v>
          </cell>
          <cell r="M221">
            <v>0</v>
          </cell>
          <cell r="N221">
            <v>0</v>
          </cell>
          <cell r="O221">
            <v>0</v>
          </cell>
          <cell r="P221">
            <v>0</v>
          </cell>
          <cell r="Q221">
            <v>0</v>
          </cell>
          <cell r="R221">
            <v>0</v>
          </cell>
          <cell r="S221">
            <v>0</v>
          </cell>
          <cell r="T221">
            <v>0</v>
          </cell>
        </row>
        <row r="222">
          <cell r="L222">
            <v>0</v>
          </cell>
          <cell r="M222">
            <v>0</v>
          </cell>
          <cell r="N222">
            <v>0</v>
          </cell>
          <cell r="O222">
            <v>0</v>
          </cell>
          <cell r="P222">
            <v>0</v>
          </cell>
          <cell r="Q222">
            <v>0</v>
          </cell>
          <cell r="R222">
            <v>0</v>
          </cell>
          <cell r="S222">
            <v>0</v>
          </cell>
          <cell r="T222">
            <v>0</v>
          </cell>
        </row>
        <row r="223">
          <cell r="L223">
            <v>0</v>
          </cell>
          <cell r="M223">
            <v>0</v>
          </cell>
          <cell r="N223">
            <v>0</v>
          </cell>
          <cell r="O223">
            <v>0</v>
          </cell>
          <cell r="P223">
            <v>0</v>
          </cell>
          <cell r="Q223">
            <v>0</v>
          </cell>
          <cell r="R223">
            <v>0</v>
          </cell>
          <cell r="S223">
            <v>0</v>
          </cell>
          <cell r="T223">
            <v>0</v>
          </cell>
        </row>
        <row r="224">
          <cell r="L224">
            <v>0</v>
          </cell>
          <cell r="M224">
            <v>0</v>
          </cell>
          <cell r="N224">
            <v>0</v>
          </cell>
          <cell r="O224">
            <v>0</v>
          </cell>
          <cell r="P224">
            <v>0</v>
          </cell>
          <cell r="Q224">
            <v>0</v>
          </cell>
          <cell r="R224">
            <v>0</v>
          </cell>
          <cell r="S224">
            <v>0</v>
          </cell>
          <cell r="T224">
            <v>0</v>
          </cell>
        </row>
        <row r="225">
          <cell r="L225">
            <v>0</v>
          </cell>
          <cell r="M225">
            <v>0</v>
          </cell>
          <cell r="N225">
            <v>0</v>
          </cell>
          <cell r="O225">
            <v>0</v>
          </cell>
          <cell r="P225">
            <v>0</v>
          </cell>
          <cell r="Q225">
            <v>0</v>
          </cell>
          <cell r="R225">
            <v>0</v>
          </cell>
          <cell r="S225">
            <v>0</v>
          </cell>
          <cell r="T225">
            <v>0</v>
          </cell>
        </row>
        <row r="226">
          <cell r="L226">
            <v>0</v>
          </cell>
          <cell r="M226">
            <v>0</v>
          </cell>
          <cell r="N226">
            <v>0</v>
          </cell>
          <cell r="O226">
            <v>0</v>
          </cell>
          <cell r="P226">
            <v>0</v>
          </cell>
          <cell r="Q226">
            <v>0</v>
          </cell>
          <cell r="R226">
            <v>0</v>
          </cell>
          <cell r="S226">
            <v>0</v>
          </cell>
          <cell r="T226">
            <v>0</v>
          </cell>
        </row>
        <row r="227">
          <cell r="L227">
            <v>0</v>
          </cell>
          <cell r="M227">
            <v>0</v>
          </cell>
          <cell r="N227">
            <v>0</v>
          </cell>
          <cell r="O227">
            <v>0</v>
          </cell>
          <cell r="P227">
            <v>0</v>
          </cell>
          <cell r="Q227">
            <v>0</v>
          </cell>
          <cell r="R227">
            <v>0</v>
          </cell>
          <cell r="S227">
            <v>0</v>
          </cell>
          <cell r="T227">
            <v>0</v>
          </cell>
        </row>
        <row r="228">
          <cell r="L228">
            <v>0</v>
          </cell>
          <cell r="M228">
            <v>0</v>
          </cell>
          <cell r="N228">
            <v>0</v>
          </cell>
          <cell r="O228">
            <v>0</v>
          </cell>
          <cell r="P228">
            <v>0</v>
          </cell>
          <cell r="Q228">
            <v>0</v>
          </cell>
          <cell r="R228">
            <v>0</v>
          </cell>
          <cell r="S228">
            <v>0</v>
          </cell>
          <cell r="T228">
            <v>0</v>
          </cell>
        </row>
        <row r="229">
          <cell r="L229">
            <v>0</v>
          </cell>
          <cell r="M229">
            <v>0</v>
          </cell>
          <cell r="N229">
            <v>0</v>
          </cell>
          <cell r="O229">
            <v>0</v>
          </cell>
          <cell r="P229">
            <v>0</v>
          </cell>
          <cell r="Q229">
            <v>0</v>
          </cell>
          <cell r="R229">
            <v>0</v>
          </cell>
          <cell r="S229">
            <v>0</v>
          </cell>
          <cell r="T229">
            <v>0</v>
          </cell>
        </row>
        <row r="230">
          <cell r="L230">
            <v>0</v>
          </cell>
          <cell r="M230">
            <v>0</v>
          </cell>
          <cell r="N230">
            <v>0</v>
          </cell>
          <cell r="O230">
            <v>0</v>
          </cell>
          <cell r="P230">
            <v>0</v>
          </cell>
          <cell r="Q230">
            <v>0</v>
          </cell>
          <cell r="R230">
            <v>0</v>
          </cell>
          <cell r="S230">
            <v>0</v>
          </cell>
          <cell r="T230">
            <v>0</v>
          </cell>
        </row>
        <row r="231">
          <cell r="L231">
            <v>0</v>
          </cell>
          <cell r="M231">
            <v>0</v>
          </cell>
          <cell r="N231">
            <v>0</v>
          </cell>
          <cell r="O231">
            <v>0</v>
          </cell>
          <cell r="P231">
            <v>0</v>
          </cell>
          <cell r="Q231">
            <v>0</v>
          </cell>
          <cell r="R231">
            <v>0</v>
          </cell>
          <cell r="S231">
            <v>0</v>
          </cell>
          <cell r="T231">
            <v>0</v>
          </cell>
        </row>
        <row r="234">
          <cell r="L234">
            <v>0</v>
          </cell>
          <cell r="M234">
            <v>0</v>
          </cell>
          <cell r="N234">
            <v>0</v>
          </cell>
          <cell r="O234">
            <v>0</v>
          </cell>
          <cell r="P234">
            <v>0</v>
          </cell>
          <cell r="Q234">
            <v>0</v>
          </cell>
          <cell r="R234">
            <v>0</v>
          </cell>
          <cell r="S234">
            <v>0</v>
          </cell>
          <cell r="T234">
            <v>0</v>
          </cell>
        </row>
        <row r="235">
          <cell r="L235">
            <v>0</v>
          </cell>
          <cell r="M235">
            <v>0</v>
          </cell>
          <cell r="N235">
            <v>0</v>
          </cell>
          <cell r="O235">
            <v>0</v>
          </cell>
          <cell r="P235">
            <v>0</v>
          </cell>
          <cell r="Q235">
            <v>0</v>
          </cell>
          <cell r="R235">
            <v>0</v>
          </cell>
          <cell r="S235">
            <v>0</v>
          </cell>
          <cell r="T235">
            <v>0</v>
          </cell>
        </row>
        <row r="236">
          <cell r="L236">
            <v>0</v>
          </cell>
          <cell r="M236">
            <v>0</v>
          </cell>
          <cell r="N236">
            <v>0</v>
          </cell>
          <cell r="O236">
            <v>0</v>
          </cell>
          <cell r="P236">
            <v>0</v>
          </cell>
          <cell r="Q236">
            <v>0</v>
          </cell>
          <cell r="R236">
            <v>0</v>
          </cell>
          <cell r="S236">
            <v>0</v>
          </cell>
          <cell r="T236">
            <v>0</v>
          </cell>
        </row>
        <row r="238">
          <cell r="L238">
            <v>0</v>
          </cell>
          <cell r="M238">
            <v>0</v>
          </cell>
          <cell r="N238">
            <v>0</v>
          </cell>
          <cell r="O238">
            <v>0</v>
          </cell>
          <cell r="P238">
            <v>0</v>
          </cell>
          <cell r="Q238">
            <v>0</v>
          </cell>
          <cell r="R238">
            <v>0</v>
          </cell>
          <cell r="S238">
            <v>0</v>
          </cell>
          <cell r="T238">
            <v>0</v>
          </cell>
        </row>
        <row r="239">
          <cell r="L239">
            <v>0</v>
          </cell>
          <cell r="M239">
            <v>0</v>
          </cell>
          <cell r="N239">
            <v>0</v>
          </cell>
          <cell r="O239">
            <v>0</v>
          </cell>
          <cell r="P239">
            <v>0</v>
          </cell>
          <cell r="Q239">
            <v>0</v>
          </cell>
          <cell r="R239">
            <v>0</v>
          </cell>
          <cell r="S239">
            <v>0</v>
          </cell>
          <cell r="T239">
            <v>0</v>
          </cell>
        </row>
        <row r="240">
          <cell r="L240">
            <v>0</v>
          </cell>
          <cell r="M240">
            <v>0</v>
          </cell>
          <cell r="N240">
            <v>0</v>
          </cell>
          <cell r="O240">
            <v>0</v>
          </cell>
          <cell r="P240">
            <v>0</v>
          </cell>
          <cell r="Q240">
            <v>0</v>
          </cell>
          <cell r="R240">
            <v>0</v>
          </cell>
          <cell r="S240">
            <v>0</v>
          </cell>
          <cell r="T240">
            <v>0</v>
          </cell>
        </row>
        <row r="241">
          <cell r="L241">
            <v>0</v>
          </cell>
          <cell r="M241">
            <v>0</v>
          </cell>
          <cell r="N241">
            <v>0</v>
          </cell>
          <cell r="O241">
            <v>0</v>
          </cell>
          <cell r="P241">
            <v>0</v>
          </cell>
          <cell r="Q241">
            <v>0</v>
          </cell>
          <cell r="R241">
            <v>0</v>
          </cell>
          <cell r="S241">
            <v>0</v>
          </cell>
          <cell r="T241">
            <v>0</v>
          </cell>
        </row>
        <row r="242">
          <cell r="L242">
            <v>0</v>
          </cell>
          <cell r="M242">
            <v>0</v>
          </cell>
          <cell r="N242">
            <v>0</v>
          </cell>
          <cell r="O242">
            <v>0</v>
          </cell>
          <cell r="P242">
            <v>0</v>
          </cell>
          <cell r="Q242">
            <v>0</v>
          </cell>
          <cell r="R242">
            <v>0</v>
          </cell>
          <cell r="S242">
            <v>0</v>
          </cell>
          <cell r="T242">
            <v>0</v>
          </cell>
        </row>
        <row r="243">
          <cell r="L243">
            <v>0</v>
          </cell>
          <cell r="M243">
            <v>0</v>
          </cell>
          <cell r="N243">
            <v>0</v>
          </cell>
          <cell r="O243">
            <v>0</v>
          </cell>
          <cell r="P243">
            <v>0</v>
          </cell>
          <cell r="Q243">
            <v>0</v>
          </cell>
          <cell r="R243">
            <v>0</v>
          </cell>
          <cell r="S243">
            <v>0</v>
          </cell>
          <cell r="T243">
            <v>0</v>
          </cell>
        </row>
        <row r="244">
          <cell r="L244">
            <v>0</v>
          </cell>
          <cell r="M244">
            <v>0</v>
          </cell>
          <cell r="N244">
            <v>0</v>
          </cell>
          <cell r="O244">
            <v>0</v>
          </cell>
          <cell r="P244">
            <v>0</v>
          </cell>
          <cell r="Q244">
            <v>0</v>
          </cell>
          <cell r="R244">
            <v>0</v>
          </cell>
          <cell r="S244">
            <v>0</v>
          </cell>
          <cell r="T244">
            <v>0</v>
          </cell>
        </row>
        <row r="245">
          <cell r="L245">
            <v>0</v>
          </cell>
          <cell r="M245">
            <v>0</v>
          </cell>
          <cell r="N245">
            <v>0</v>
          </cell>
          <cell r="O245">
            <v>0</v>
          </cell>
          <cell r="P245">
            <v>0</v>
          </cell>
          <cell r="Q245">
            <v>0</v>
          </cell>
          <cell r="R245">
            <v>0</v>
          </cell>
          <cell r="S245">
            <v>0</v>
          </cell>
          <cell r="T245">
            <v>0</v>
          </cell>
        </row>
        <row r="246">
          <cell r="L246">
            <v>0</v>
          </cell>
          <cell r="M246">
            <v>0</v>
          </cell>
          <cell r="N246">
            <v>0</v>
          </cell>
          <cell r="O246">
            <v>0</v>
          </cell>
          <cell r="P246">
            <v>0</v>
          </cell>
          <cell r="Q246">
            <v>0</v>
          </cell>
          <cell r="R246">
            <v>0</v>
          </cell>
          <cell r="S246">
            <v>0</v>
          </cell>
          <cell r="T246">
            <v>0</v>
          </cell>
        </row>
        <row r="247">
          <cell r="L247">
            <v>0</v>
          </cell>
          <cell r="M247">
            <v>0</v>
          </cell>
          <cell r="N247">
            <v>0</v>
          </cell>
          <cell r="O247">
            <v>0</v>
          </cell>
          <cell r="P247">
            <v>0</v>
          </cell>
          <cell r="Q247">
            <v>0</v>
          </cell>
          <cell r="R247">
            <v>0</v>
          </cell>
          <cell r="S247">
            <v>0</v>
          </cell>
          <cell r="T247">
            <v>0</v>
          </cell>
        </row>
        <row r="249">
          <cell r="L249">
            <v>0</v>
          </cell>
          <cell r="M249">
            <v>0</v>
          </cell>
          <cell r="N249">
            <v>0</v>
          </cell>
          <cell r="O249">
            <v>0</v>
          </cell>
          <cell r="P249">
            <v>0</v>
          </cell>
          <cell r="Q249">
            <v>0</v>
          </cell>
          <cell r="R249">
            <v>0</v>
          </cell>
          <cell r="S249">
            <v>0</v>
          </cell>
          <cell r="T249">
            <v>0</v>
          </cell>
        </row>
        <row r="250">
          <cell r="L250">
            <v>0</v>
          </cell>
          <cell r="M250">
            <v>0</v>
          </cell>
          <cell r="N250">
            <v>0</v>
          </cell>
          <cell r="O250">
            <v>0</v>
          </cell>
          <cell r="P250">
            <v>0</v>
          </cell>
          <cell r="Q250">
            <v>0</v>
          </cell>
          <cell r="R250">
            <v>0</v>
          </cell>
          <cell r="S250">
            <v>0</v>
          </cell>
          <cell r="T250">
            <v>0</v>
          </cell>
        </row>
        <row r="251">
          <cell r="L251">
            <v>0</v>
          </cell>
          <cell r="M251">
            <v>0</v>
          </cell>
          <cell r="N251">
            <v>0</v>
          </cell>
          <cell r="O251">
            <v>0</v>
          </cell>
          <cell r="P251">
            <v>0</v>
          </cell>
          <cell r="Q251">
            <v>0</v>
          </cell>
          <cell r="R251">
            <v>0</v>
          </cell>
          <cell r="S251">
            <v>0</v>
          </cell>
          <cell r="T251">
            <v>0</v>
          </cell>
        </row>
        <row r="252">
          <cell r="L252">
            <v>0</v>
          </cell>
          <cell r="M252">
            <v>0</v>
          </cell>
          <cell r="N252">
            <v>0</v>
          </cell>
          <cell r="O252">
            <v>0</v>
          </cell>
          <cell r="P252">
            <v>0</v>
          </cell>
          <cell r="Q252">
            <v>0</v>
          </cell>
          <cell r="R252">
            <v>0</v>
          </cell>
          <cell r="S252">
            <v>0</v>
          </cell>
          <cell r="T252">
            <v>0</v>
          </cell>
        </row>
      </sheetData>
      <sheetData sheetId="16"/>
      <sheetData sheetId="17"/>
      <sheetData sheetId="18"/>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ction"/>
      <sheetName val="Function1149"/>
      <sheetName val="Results"/>
      <sheetName val="Report"/>
      <sheetName val="NRO"/>
      <sheetName val="UTCR"/>
      <sheetName val="ADJ"/>
      <sheetName val="URO"/>
      <sheetName val="2010 Protocol ECD"/>
      <sheetName val="Revised Protocol ECD"/>
      <sheetName val="Unadj Data for RAM"/>
      <sheetName val="Variables"/>
      <sheetName val="Adjustments"/>
      <sheetName val="Adj Summary"/>
      <sheetName val="Inputs"/>
      <sheetName val="Factors"/>
      <sheetName val="Historical Actual Loads"/>
      <sheetName val="Normalized Loads"/>
      <sheetName val="CWC"/>
      <sheetName val="WelcomeDialog"/>
      <sheetName val="Macro"/>
    </sheetNames>
    <sheetDataSet>
      <sheetData sheetId="0" refreshError="1"/>
      <sheetData sheetId="1">
        <row r="6">
          <cell r="E6" t="str">
            <v>ACCMDIT</v>
          </cell>
          <cell r="F6" t="str">
            <v>Deferred Income Tax - Balance</v>
          </cell>
          <cell r="I6">
            <v>0.74756466614573047</v>
          </cell>
          <cell r="J6">
            <v>0.12131597163279471</v>
          </cell>
          <cell r="K6">
            <v>0.12418019203954325</v>
          </cell>
          <cell r="L6">
            <v>0</v>
          </cell>
          <cell r="M6">
            <v>2.5788313513599764E-3</v>
          </cell>
          <cell r="N6">
            <v>4.3603388305715803E-3</v>
          </cell>
          <cell r="O6">
            <v>0</v>
          </cell>
          <cell r="P6">
            <v>0</v>
          </cell>
        </row>
        <row r="7">
          <cell r="E7" t="str">
            <v>CWC</v>
          </cell>
          <cell r="F7" t="str">
            <v>Cash Working Capital</v>
          </cell>
          <cell r="I7">
            <v>0.80061161296889238</v>
          </cell>
          <cell r="J7">
            <v>5.3160063077324647E-2</v>
          </cell>
          <cell r="K7">
            <v>8.6732625903854721E-2</v>
          </cell>
          <cell r="L7">
            <v>-1.9545538208843457E-3</v>
          </cell>
          <cell r="M7">
            <v>2.6124036666062792E-2</v>
          </cell>
          <cell r="N7">
            <v>2.0568349419074834E-2</v>
          </cell>
          <cell r="O7">
            <v>1.4757865785675107E-2</v>
          </cell>
          <cell r="P7">
            <v>0</v>
          </cell>
        </row>
        <row r="8">
          <cell r="E8" t="str">
            <v>D_SPLIT</v>
          </cell>
          <cell r="F8" t="str">
            <v>Distribution Slit between Functions</v>
          </cell>
          <cell r="I8">
            <v>0</v>
          </cell>
          <cell r="J8">
            <v>0</v>
          </cell>
          <cell r="K8">
            <v>0.96916172052155358</v>
          </cell>
          <cell r="L8">
            <v>0</v>
          </cell>
          <cell r="M8">
            <v>0</v>
          </cell>
          <cell r="N8">
            <v>3.0838279478446435E-2</v>
          </cell>
          <cell r="O8">
            <v>0</v>
          </cell>
          <cell r="P8">
            <v>0</v>
          </cell>
        </row>
        <row r="9">
          <cell r="E9" t="str">
            <v>DITEXP</v>
          </cell>
          <cell r="F9" t="str">
            <v>Deferred Income Tax - Expense</v>
          </cell>
          <cell r="I9" t="e">
            <v>#DIV/0!</v>
          </cell>
          <cell r="J9" t="e">
            <v>#DIV/0!</v>
          </cell>
          <cell r="K9" t="e">
            <v>#DIV/0!</v>
          </cell>
          <cell r="L9" t="e">
            <v>#DIV/0!</v>
          </cell>
          <cell r="M9" t="e">
            <v>#DIV/0!</v>
          </cell>
          <cell r="N9" t="e">
            <v>#DIV/0!</v>
          </cell>
          <cell r="O9" t="e">
            <v>#DIV/0!</v>
          </cell>
          <cell r="P9" t="e">
            <v>#DIV/0!</v>
          </cell>
        </row>
        <row r="10">
          <cell r="E10" t="str">
            <v>FIT</v>
          </cell>
          <cell r="F10" t="str">
            <v>Federal Income Taxes</v>
          </cell>
          <cell r="I10">
            <v>2.360351945471185</v>
          </cell>
          <cell r="J10">
            <v>0.51731663549413842</v>
          </cell>
          <cell r="K10">
            <v>0.52879793291123178</v>
          </cell>
          <cell r="L10">
            <v>1.4102609154997404E-2</v>
          </cell>
          <cell r="M10">
            <v>-1.5160159000654358E-2</v>
          </cell>
          <cell r="N10">
            <v>-1.7637149212145244E-2</v>
          </cell>
          <cell r="O10">
            <v>4.478089721624548E-2</v>
          </cell>
          <cell r="P10">
            <v>-1.5706743243072545E-307</v>
          </cell>
        </row>
        <row r="11">
          <cell r="E11" t="str">
            <v>GP</v>
          </cell>
          <cell r="F11" t="str">
            <v>Gross Plant</v>
          </cell>
          <cell r="I11">
            <v>0.45433374160969853</v>
          </cell>
          <cell r="J11">
            <v>0.21992210411278823</v>
          </cell>
          <cell r="K11">
            <v>0.30129742148860844</v>
          </cell>
          <cell r="L11">
            <v>0</v>
          </cell>
          <cell r="M11">
            <v>6.5943387877254334E-3</v>
          </cell>
          <cell r="N11">
            <v>1.3618098477586663E-2</v>
          </cell>
          <cell r="O11">
            <v>4.2342955235926275E-3</v>
          </cell>
          <cell r="P11">
            <v>0</v>
          </cell>
        </row>
        <row r="12">
          <cell r="E12" t="str">
            <v>IBT</v>
          </cell>
          <cell r="F12" t="str">
            <v>Income Before Taxes</v>
          </cell>
          <cell r="I12">
            <v>2.5696367778587441</v>
          </cell>
          <cell r="J12">
            <v>0.64592522741301039</v>
          </cell>
          <cell r="K12">
            <v>0.66026085696037384</v>
          </cell>
          <cell r="L12">
            <v>1.7608618011785773E-2</v>
          </cell>
          <cell r="M12">
            <v>-1.8929082264600817E-2</v>
          </cell>
          <cell r="N12">
            <v>-2.2021869845515914E-2</v>
          </cell>
          <cell r="O12">
            <v>5.5913746501758781E-2</v>
          </cell>
          <cell r="P12">
            <v>-1.9611551234010821E-307</v>
          </cell>
        </row>
        <row r="13">
          <cell r="E13" t="str">
            <v>NP</v>
          </cell>
          <cell r="F13" t="str">
            <v>Net Plant</v>
          </cell>
          <cell r="I13">
            <v>0.42391379215436348</v>
          </cell>
          <cell r="J13">
            <v>0.24523471796863447</v>
          </cell>
          <cell r="K13">
            <v>0.31401910806953498</v>
          </cell>
          <cell r="L13">
            <v>0</v>
          </cell>
          <cell r="M13">
            <v>2.9518463571462828E-3</v>
          </cell>
          <cell r="N13">
            <v>1.1582866427532035E-2</v>
          </cell>
          <cell r="O13">
            <v>2.2976690227886104E-3</v>
          </cell>
          <cell r="P13">
            <v>0</v>
          </cell>
        </row>
        <row r="14">
          <cell r="E14" t="str">
            <v>PT</v>
          </cell>
          <cell r="F14" t="str">
            <v>Production / Transmission</v>
          </cell>
          <cell r="I14">
            <v>0.6936659254744465</v>
          </cell>
          <cell r="J14">
            <v>0.30633407452555361</v>
          </cell>
          <cell r="K14">
            <v>0</v>
          </cell>
          <cell r="L14">
            <v>0</v>
          </cell>
          <cell r="M14">
            <v>0</v>
          </cell>
          <cell r="N14">
            <v>0</v>
          </cell>
          <cell r="O14">
            <v>0</v>
          </cell>
          <cell r="P14">
            <v>0</v>
          </cell>
        </row>
        <row r="15">
          <cell r="E15" t="str">
            <v>PTD</v>
          </cell>
          <cell r="F15" t="str">
            <v>Prod, Trans, Dist Plant</v>
          </cell>
          <cell r="I15">
            <v>0.49959784364077592</v>
          </cell>
          <cell r="J15">
            <v>0.22063047563130911</v>
          </cell>
          <cell r="K15">
            <v>0.27114400344747286</v>
          </cell>
          <cell r="L15">
            <v>0</v>
          </cell>
          <cell r="M15">
            <v>0</v>
          </cell>
          <cell r="N15">
            <v>8.6276772804421299E-3</v>
          </cell>
          <cell r="O15">
            <v>0</v>
          </cell>
          <cell r="P15">
            <v>0</v>
          </cell>
        </row>
        <row r="16">
          <cell r="E16" t="str">
            <v>REVREQ</v>
          </cell>
          <cell r="F16" t="str">
            <v>Revenue Requirement</v>
          </cell>
          <cell r="I16">
            <v>0.43140334400610464</v>
          </cell>
          <cell r="J16">
            <v>6.4852510055134927E-2</v>
          </cell>
          <cell r="K16">
            <v>0.10519641634108337</v>
          </cell>
          <cell r="L16">
            <v>-2.236951644675831E-3</v>
          </cell>
          <cell r="M16">
            <v>1.4402802156028145E-2</v>
          </cell>
          <cell r="N16">
            <v>1.3288129176837303E-2</v>
          </cell>
          <cell r="O16">
            <v>3.619135169293962E-3</v>
          </cell>
          <cell r="P16">
            <v>2.4913989137706192E-308</v>
          </cell>
        </row>
        <row r="17">
          <cell r="E17" t="str">
            <v>T_SPLIT</v>
          </cell>
          <cell r="F17" t="str">
            <v>Transmission Split</v>
          </cell>
          <cell r="I17">
            <v>3.0264909933248704E-2</v>
          </cell>
          <cell r="J17">
            <v>0.96973509006675129</v>
          </cell>
          <cell r="K17">
            <v>0</v>
          </cell>
          <cell r="L17">
            <v>0</v>
          </cell>
          <cell r="M17">
            <v>0</v>
          </cell>
          <cell r="N17">
            <v>0</v>
          </cell>
          <cell r="O17">
            <v>0</v>
          </cell>
          <cell r="P17">
            <v>0</v>
          </cell>
        </row>
        <row r="18">
          <cell r="E18" t="str">
            <v>TD</v>
          </cell>
          <cell r="F18" t="str">
            <v>Transmission / Distribution</v>
          </cell>
          <cell r="I18">
            <v>0</v>
          </cell>
          <cell r="J18">
            <v>0.44090632469801938</v>
          </cell>
          <cell r="K18">
            <v>0.54185218828838633</v>
          </cell>
          <cell r="L18">
            <v>0</v>
          </cell>
          <cell r="M18">
            <v>0</v>
          </cell>
          <cell r="N18">
            <v>1.7241487013594264E-2</v>
          </cell>
          <cell r="O18">
            <v>0</v>
          </cell>
          <cell r="P18">
            <v>0</v>
          </cell>
        </row>
        <row r="20">
          <cell r="F20" t="str">
            <v>External Factors</v>
          </cell>
        </row>
        <row r="21">
          <cell r="E21" t="str">
            <v>ANC</v>
          </cell>
          <cell r="F21" t="str">
            <v>Ancillary Function</v>
          </cell>
          <cell r="I21">
            <v>0</v>
          </cell>
          <cell r="J21">
            <v>0</v>
          </cell>
          <cell r="K21">
            <v>0</v>
          </cell>
          <cell r="L21">
            <v>1</v>
          </cell>
          <cell r="M21">
            <v>0</v>
          </cell>
          <cell r="N21">
            <v>0</v>
          </cell>
          <cell r="O21">
            <v>0</v>
          </cell>
          <cell r="P21">
            <v>0</v>
          </cell>
        </row>
        <row r="22">
          <cell r="E22" t="str">
            <v>B_CENTER</v>
          </cell>
          <cell r="F22" t="str">
            <v>Business Centers</v>
          </cell>
          <cell r="I22">
            <v>0</v>
          </cell>
          <cell r="J22">
            <v>0</v>
          </cell>
          <cell r="K22">
            <v>0</v>
          </cell>
          <cell r="L22">
            <v>0</v>
          </cell>
          <cell r="M22">
            <v>0.7453435853450836</v>
          </cell>
          <cell r="N22">
            <v>0</v>
          </cell>
          <cell r="O22">
            <v>0.25465641465491645</v>
          </cell>
          <cell r="P22">
            <v>0</v>
          </cell>
        </row>
        <row r="23">
          <cell r="E23" t="str">
            <v>BOOKDEPR</v>
          </cell>
          <cell r="F23" t="str">
            <v>Book Depreciation</v>
          </cell>
          <cell r="I23">
            <v>0.48456504373627141</v>
          </cell>
          <cell r="J23">
            <v>0.15581548638384826</v>
          </cell>
          <cell r="K23">
            <v>0.34206650073928169</v>
          </cell>
          <cell r="L23">
            <v>0</v>
          </cell>
          <cell r="M23">
            <v>3.6289634797339351E-3</v>
          </cell>
          <cell r="N23">
            <v>1.3924005660864634E-2</v>
          </cell>
          <cell r="O23">
            <v>0</v>
          </cell>
          <cell r="P23">
            <v>0</v>
          </cell>
        </row>
        <row r="24">
          <cell r="E24" t="str">
            <v>C_METER</v>
          </cell>
          <cell r="F24" t="str">
            <v>Customer Metering</v>
          </cell>
          <cell r="I24">
            <v>0</v>
          </cell>
          <cell r="J24">
            <v>0</v>
          </cell>
          <cell r="K24">
            <v>0</v>
          </cell>
          <cell r="L24">
            <v>0</v>
          </cell>
          <cell r="M24">
            <v>0</v>
          </cell>
          <cell r="N24">
            <v>1</v>
          </cell>
          <cell r="O24">
            <v>0</v>
          </cell>
          <cell r="P24">
            <v>0</v>
          </cell>
        </row>
        <row r="25">
          <cell r="E25" t="str">
            <v>C_SERVICE</v>
          </cell>
          <cell r="F25" t="str">
            <v>Customer Other</v>
          </cell>
          <cell r="I25">
            <v>0</v>
          </cell>
          <cell r="J25">
            <v>0</v>
          </cell>
          <cell r="K25">
            <v>0</v>
          </cell>
          <cell r="L25">
            <v>0</v>
          </cell>
          <cell r="M25">
            <v>0</v>
          </cell>
          <cell r="N25">
            <v>0</v>
          </cell>
          <cell r="O25">
            <v>1</v>
          </cell>
          <cell r="P25">
            <v>0</v>
          </cell>
        </row>
        <row r="26">
          <cell r="E26" t="str">
            <v>COM_EQ</v>
          </cell>
          <cell r="F26" t="str">
            <v>Communication Equipment Acct 397</v>
          </cell>
          <cell r="I26">
            <v>0.15943399999999999</v>
          </cell>
          <cell r="J26">
            <v>0.393847</v>
          </cell>
          <cell r="K26">
            <v>0.43275400000000003</v>
          </cell>
          <cell r="L26">
            <v>0</v>
          </cell>
          <cell r="M26">
            <v>0</v>
          </cell>
          <cell r="N26">
            <v>0</v>
          </cell>
          <cell r="O26">
            <v>1.3965E-2</v>
          </cell>
          <cell r="P26">
            <v>0</v>
          </cell>
        </row>
        <row r="27">
          <cell r="E27" t="str">
            <v>CSS_SYS</v>
          </cell>
          <cell r="F27" t="str">
            <v>CSS System</v>
          </cell>
          <cell r="I27">
            <v>0</v>
          </cell>
          <cell r="J27">
            <v>0</v>
          </cell>
          <cell r="K27">
            <v>0</v>
          </cell>
          <cell r="L27">
            <v>0</v>
          </cell>
          <cell r="M27">
            <v>0.55000000000000004</v>
          </cell>
          <cell r="N27">
            <v>0.18</v>
          </cell>
          <cell r="O27">
            <v>0.27</v>
          </cell>
          <cell r="P27">
            <v>0</v>
          </cell>
        </row>
        <row r="28">
          <cell r="E28" t="str">
            <v>CUST</v>
          </cell>
          <cell r="F28" t="str">
            <v>Customer Billing</v>
          </cell>
          <cell r="I28">
            <v>0</v>
          </cell>
          <cell r="J28">
            <v>0</v>
          </cell>
          <cell r="K28">
            <v>0</v>
          </cell>
          <cell r="L28">
            <v>0</v>
          </cell>
          <cell r="M28">
            <v>1</v>
          </cell>
          <cell r="N28">
            <v>0</v>
          </cell>
          <cell r="O28">
            <v>0</v>
          </cell>
          <cell r="P28">
            <v>0</v>
          </cell>
        </row>
        <row r="29">
          <cell r="E29" t="str">
            <v>CUST901</v>
          </cell>
          <cell r="F29" t="str">
            <v>Supervision</v>
          </cell>
          <cell r="I29">
            <v>0</v>
          </cell>
          <cell r="J29">
            <v>0</v>
          </cell>
          <cell r="K29">
            <v>0</v>
          </cell>
          <cell r="L29">
            <v>0</v>
          </cell>
          <cell r="M29">
            <v>0.63457532731382549</v>
          </cell>
          <cell r="N29">
            <v>-6.989238368249602E-2</v>
          </cell>
          <cell r="O29">
            <v>0.43531705636867046</v>
          </cell>
          <cell r="P29">
            <v>0</v>
          </cell>
        </row>
        <row r="30">
          <cell r="E30" t="str">
            <v>CUST903</v>
          </cell>
          <cell r="F30" t="str">
            <v>Cust. Records &amp; Coll. Exp.</v>
          </cell>
          <cell r="I30">
            <v>0</v>
          </cell>
          <cell r="J30">
            <v>0</v>
          </cell>
          <cell r="K30">
            <v>0</v>
          </cell>
          <cell r="L30">
            <v>0</v>
          </cell>
          <cell r="M30">
            <v>0.59614166233523391</v>
          </cell>
          <cell r="N30">
            <v>0</v>
          </cell>
          <cell r="O30">
            <v>0.40385833766476609</v>
          </cell>
          <cell r="P30">
            <v>0</v>
          </cell>
        </row>
        <row r="31">
          <cell r="E31" t="str">
            <v>CUST905</v>
          </cell>
          <cell r="F31" t="str">
            <v>Misc. Customer Acct. Exp.</v>
          </cell>
          <cell r="I31">
            <v>0</v>
          </cell>
          <cell r="J31">
            <v>0</v>
          </cell>
          <cell r="K31">
            <v>0</v>
          </cell>
          <cell r="L31">
            <v>0</v>
          </cell>
          <cell r="M31">
            <v>8.8714292491796826E-2</v>
          </cell>
          <cell r="N31">
            <v>7.6964375857621309E-2</v>
          </cell>
          <cell r="O31">
            <v>0.83432133165058198</v>
          </cell>
          <cell r="P31">
            <v>0</v>
          </cell>
        </row>
        <row r="32">
          <cell r="E32" t="str">
            <v>D</v>
          </cell>
          <cell r="F32" t="str">
            <v>Distribution Only</v>
          </cell>
          <cell r="I32">
            <v>0</v>
          </cell>
          <cell r="J32">
            <v>0</v>
          </cell>
          <cell r="K32">
            <v>1</v>
          </cell>
          <cell r="L32">
            <v>0</v>
          </cell>
          <cell r="M32">
            <v>0</v>
          </cell>
          <cell r="N32">
            <v>0</v>
          </cell>
          <cell r="O32">
            <v>0</v>
          </cell>
          <cell r="P32">
            <v>0</v>
          </cell>
        </row>
        <row r="33">
          <cell r="E33" t="str">
            <v>DDS2</v>
          </cell>
          <cell r="F33" t="str">
            <v>Deferred Debits - Situs</v>
          </cell>
          <cell r="I33">
            <v>0.50722195075064247</v>
          </cell>
          <cell r="J33">
            <v>0.18458550207200139</v>
          </cell>
          <cell r="K33">
            <v>0.28340513090576641</v>
          </cell>
          <cell r="L33">
            <v>0</v>
          </cell>
          <cell r="M33">
            <v>1.2569059689077311E-2</v>
          </cell>
          <cell r="N33">
            <v>1.2218356582512298E-2</v>
          </cell>
          <cell r="O33">
            <v>0</v>
          </cell>
          <cell r="P33">
            <v>0</v>
          </cell>
        </row>
        <row r="34">
          <cell r="E34" t="str">
            <v>DDS6</v>
          </cell>
          <cell r="F34" t="str">
            <v>Deferred Debits - Situs</v>
          </cell>
          <cell r="I34">
            <v>0</v>
          </cell>
          <cell r="J34">
            <v>1</v>
          </cell>
          <cell r="K34">
            <v>0</v>
          </cell>
          <cell r="L34">
            <v>0</v>
          </cell>
          <cell r="M34">
            <v>0</v>
          </cell>
          <cell r="N34">
            <v>0</v>
          </cell>
          <cell r="O34">
            <v>0</v>
          </cell>
          <cell r="P34">
            <v>0</v>
          </cell>
        </row>
        <row r="35">
          <cell r="E35" t="str">
            <v>DDSO2</v>
          </cell>
          <cell r="F35" t="str">
            <v>Deferred Debits - System Overhead</v>
          </cell>
          <cell r="I35">
            <v>0.41718426881069887</v>
          </cell>
          <cell r="J35">
            <v>6.6707486890951365E-2</v>
          </cell>
          <cell r="K35">
            <v>0.51273101600679438</v>
          </cell>
          <cell r="L35">
            <v>0</v>
          </cell>
          <cell r="M35">
            <v>0</v>
          </cell>
          <cell r="N35">
            <v>3.3772282915553015E-3</v>
          </cell>
          <cell r="O35">
            <v>0</v>
          </cell>
          <cell r="P35">
            <v>0</v>
          </cell>
        </row>
        <row r="36">
          <cell r="E36" t="str">
            <v>DDSO6</v>
          </cell>
          <cell r="F36" t="str">
            <v>Deferred Debits - System Overhead</v>
          </cell>
          <cell r="I36">
            <v>0</v>
          </cell>
          <cell r="J36">
            <v>0</v>
          </cell>
          <cell r="K36">
            <v>1</v>
          </cell>
          <cell r="L36">
            <v>0</v>
          </cell>
          <cell r="M36">
            <v>0</v>
          </cell>
          <cell r="N36">
            <v>0</v>
          </cell>
          <cell r="O36">
            <v>0</v>
          </cell>
          <cell r="P36">
            <v>0</v>
          </cell>
        </row>
        <row r="37">
          <cell r="E37" t="str">
            <v>DEFSG</v>
          </cell>
          <cell r="F37" t="str">
            <v>Deferred Debit - System Generation</v>
          </cell>
          <cell r="I37">
            <v>0.24245910151487546</v>
          </cell>
          <cell r="J37">
            <v>0.75754089848512451</v>
          </cell>
          <cell r="K37">
            <v>0</v>
          </cell>
          <cell r="L37">
            <v>0</v>
          </cell>
          <cell r="M37">
            <v>0</v>
          </cell>
          <cell r="N37">
            <v>0</v>
          </cell>
          <cell r="O37">
            <v>0</v>
          </cell>
          <cell r="P37">
            <v>0</v>
          </cell>
        </row>
        <row r="38">
          <cell r="E38" t="str">
            <v>DSM</v>
          </cell>
          <cell r="F38" t="str">
            <v>Demand Side Management</v>
          </cell>
          <cell r="I38">
            <v>0</v>
          </cell>
          <cell r="J38">
            <v>0</v>
          </cell>
          <cell r="K38">
            <v>1</v>
          </cell>
          <cell r="L38">
            <v>0</v>
          </cell>
          <cell r="M38">
            <v>0</v>
          </cell>
          <cell r="N38">
            <v>0</v>
          </cell>
          <cell r="O38">
            <v>0</v>
          </cell>
          <cell r="P38">
            <v>0</v>
          </cell>
        </row>
        <row r="39">
          <cell r="E39" t="str">
            <v>DPW</v>
          </cell>
          <cell r="F39" t="str">
            <v>Distribution Poles &amp; Wires</v>
          </cell>
          <cell r="I39">
            <v>0</v>
          </cell>
          <cell r="J39">
            <v>0</v>
          </cell>
          <cell r="K39">
            <v>0.96088658149435713</v>
          </cell>
          <cell r="L39">
            <v>0</v>
          </cell>
          <cell r="M39">
            <v>0</v>
          </cell>
          <cell r="N39">
            <v>3.9113418505642789E-2</v>
          </cell>
          <cell r="O39">
            <v>0</v>
          </cell>
          <cell r="P39">
            <v>0</v>
          </cell>
        </row>
        <row r="40">
          <cell r="E40" t="str">
            <v>ESD</v>
          </cell>
          <cell r="F40" t="str">
            <v>Environmental Services Department</v>
          </cell>
          <cell r="I40">
            <v>0.3</v>
          </cell>
          <cell r="J40">
            <v>0.1</v>
          </cell>
          <cell r="K40">
            <v>0.6</v>
          </cell>
          <cell r="L40">
            <v>0</v>
          </cell>
          <cell r="M40">
            <v>0</v>
          </cell>
          <cell r="N40">
            <v>0</v>
          </cell>
          <cell r="O40">
            <v>0</v>
          </cell>
          <cell r="P40">
            <v>0</v>
          </cell>
        </row>
        <row r="41">
          <cell r="E41" t="str">
            <v>FERC</v>
          </cell>
          <cell r="F41" t="str">
            <v>FERC Fees</v>
          </cell>
          <cell r="I41">
            <v>0.51471773600110038</v>
          </cell>
          <cell r="J41">
            <v>0.48528226399889968</v>
          </cell>
          <cell r="K41">
            <v>0</v>
          </cell>
          <cell r="L41">
            <v>0</v>
          </cell>
          <cell r="M41">
            <v>0</v>
          </cell>
          <cell r="N41">
            <v>0</v>
          </cell>
          <cell r="O41">
            <v>0</v>
          </cell>
          <cell r="P41">
            <v>0</v>
          </cell>
        </row>
        <row r="42">
          <cell r="E42" t="str">
            <v>G</v>
          </cell>
          <cell r="F42" t="str">
            <v>General Plant</v>
          </cell>
          <cell r="I42">
            <v>0.25691887668004632</v>
          </cell>
          <cell r="J42">
            <v>0.21936395927382321</v>
          </cell>
          <cell r="K42">
            <v>0.47752338647005438</v>
          </cell>
          <cell r="L42">
            <v>0</v>
          </cell>
          <cell r="M42">
            <v>2.6755924638023756E-2</v>
          </cell>
          <cell r="N42">
            <v>1.9437852938052218E-2</v>
          </cell>
          <cell r="O42">
            <v>0</v>
          </cell>
          <cell r="P42">
            <v>0</v>
          </cell>
        </row>
        <row r="43">
          <cell r="E43" t="str">
            <v>G-DGP</v>
          </cell>
          <cell r="F43" t="str">
            <v>General Plant - DGP Factor</v>
          </cell>
          <cell r="I43">
            <v>0.6855986064245424</v>
          </cell>
          <cell r="J43">
            <v>0.31440139357545754</v>
          </cell>
          <cell r="K43">
            <v>0</v>
          </cell>
          <cell r="O43">
            <v>0</v>
          </cell>
          <cell r="P43">
            <v>0</v>
          </cell>
        </row>
        <row r="44">
          <cell r="E44" t="str">
            <v>G-DGU</v>
          </cell>
          <cell r="F44" t="str">
            <v>General Plant - DGU Factor</v>
          </cell>
          <cell r="I44">
            <v>0.6855986064245424</v>
          </cell>
          <cell r="J44">
            <v>0.31440139357545754</v>
          </cell>
          <cell r="K44">
            <v>0</v>
          </cell>
          <cell r="O44">
            <v>0</v>
          </cell>
          <cell r="P44">
            <v>0</v>
          </cell>
        </row>
        <row r="45">
          <cell r="E45" t="str">
            <v>G-SG</v>
          </cell>
          <cell r="F45" t="str">
            <v>General Plant - SG Factor</v>
          </cell>
          <cell r="I45">
            <v>0.6863049828759672</v>
          </cell>
          <cell r="J45">
            <v>0.30707059561087746</v>
          </cell>
          <cell r="K45">
            <v>6.3653177421535414E-3</v>
          </cell>
          <cell r="L45">
            <v>0</v>
          </cell>
          <cell r="M45">
            <v>0</v>
          </cell>
          <cell r="N45">
            <v>2.5910377100182955E-4</v>
          </cell>
          <cell r="O45">
            <v>0</v>
          </cell>
          <cell r="P45">
            <v>0</v>
          </cell>
        </row>
        <row r="46">
          <cell r="E46" t="str">
            <v>G-SITUS</v>
          </cell>
          <cell r="F46" t="str">
            <v>General Plant - SITUS Factor</v>
          </cell>
          <cell r="I46">
            <v>1.4675750330782366E-4</v>
          </cell>
          <cell r="J46">
            <v>0.20967984895873579</v>
          </cell>
          <cell r="K46">
            <v>0.75926701090448223</v>
          </cell>
          <cell r="L46">
            <v>0</v>
          </cell>
          <cell r="M46">
            <v>0</v>
          </cell>
          <cell r="N46">
            <v>3.0906382633474064E-2</v>
          </cell>
          <cell r="O46">
            <v>0</v>
          </cell>
          <cell r="P46">
            <v>0</v>
          </cell>
        </row>
        <row r="47">
          <cell r="E47" t="str">
            <v>I</v>
          </cell>
          <cell r="F47" t="str">
            <v>Intangible Plant</v>
          </cell>
          <cell r="I47">
            <v>0.47022306816781634</v>
          </cell>
          <cell r="J47">
            <v>0.14651895511421309</v>
          </cell>
          <cell r="K47">
            <v>0.1997512069205141</v>
          </cell>
          <cell r="L47">
            <v>0</v>
          </cell>
          <cell r="M47">
            <v>9.6415243894330177E-2</v>
          </cell>
          <cell r="N47">
            <v>3.9737688799320263E-2</v>
          </cell>
          <cell r="O47">
            <v>4.7353837103805856E-2</v>
          </cell>
          <cell r="P47">
            <v>0</v>
          </cell>
        </row>
        <row r="48">
          <cell r="E48" t="str">
            <v>I-DGP</v>
          </cell>
          <cell r="F48" t="str">
            <v>Intangible Plant - DGP Factor</v>
          </cell>
          <cell r="I48">
            <v>1</v>
          </cell>
          <cell r="J48">
            <v>0</v>
          </cell>
          <cell r="K48">
            <v>0</v>
          </cell>
          <cell r="L48">
            <v>0</v>
          </cell>
          <cell r="M48">
            <v>0</v>
          </cell>
          <cell r="N48">
            <v>0</v>
          </cell>
          <cell r="O48">
            <v>0</v>
          </cell>
          <cell r="P48">
            <v>0</v>
          </cell>
        </row>
        <row r="49">
          <cell r="E49" t="str">
            <v>I-DGU</v>
          </cell>
          <cell r="F49" t="str">
            <v>Intangible Plant - DGU Factor</v>
          </cell>
          <cell r="I49">
            <v>1</v>
          </cell>
          <cell r="J49">
            <v>0</v>
          </cell>
          <cell r="K49">
            <v>0</v>
          </cell>
          <cell r="L49">
            <v>0</v>
          </cell>
          <cell r="M49">
            <v>0</v>
          </cell>
          <cell r="N49">
            <v>0</v>
          </cell>
          <cell r="O49">
            <v>0</v>
          </cell>
          <cell r="P49">
            <v>0</v>
          </cell>
        </row>
        <row r="50">
          <cell r="E50" t="str">
            <v>I-SG</v>
          </cell>
          <cell r="F50" t="str">
            <v>Intangible Plant - SG Factor</v>
          </cell>
          <cell r="I50">
            <v>0.89524664331436477</v>
          </cell>
          <cell r="J50">
            <v>0.10442954457889324</v>
          </cell>
          <cell r="K50">
            <v>3.1114670829378278E-4</v>
          </cell>
          <cell r="L50">
            <v>0</v>
          </cell>
          <cell r="M50">
            <v>0</v>
          </cell>
          <cell r="N50">
            <v>1.2665398448192765E-5</v>
          </cell>
          <cell r="O50">
            <v>0</v>
          </cell>
          <cell r="P50">
            <v>0</v>
          </cell>
        </row>
        <row r="51">
          <cell r="E51" t="str">
            <v>I-SITUS</v>
          </cell>
          <cell r="F51" t="str">
            <v>Intangible Plant - SITUS Factor</v>
          </cell>
          <cell r="I51">
            <v>0</v>
          </cell>
          <cell r="J51">
            <v>0.37142313919563458</v>
          </cell>
          <cell r="K51">
            <v>0.60399107098476101</v>
          </cell>
          <cell r="L51">
            <v>0</v>
          </cell>
          <cell r="M51">
            <v>0</v>
          </cell>
          <cell r="N51">
            <v>2.4585789819604319E-2</v>
          </cell>
          <cell r="O51">
            <v>0</v>
          </cell>
          <cell r="P51">
            <v>0</v>
          </cell>
        </row>
        <row r="52">
          <cell r="E52" t="str">
            <v>LABOR</v>
          </cell>
          <cell r="F52" t="str">
            <v>Direct Labor Expense</v>
          </cell>
          <cell r="I52">
            <v>0.4042442542064229</v>
          </cell>
          <cell r="J52">
            <v>4.8127017059966117E-2</v>
          </cell>
          <cell r="K52">
            <v>0.34000637212690071</v>
          </cell>
          <cell r="L52">
            <v>0</v>
          </cell>
          <cell r="M52">
            <v>5.4414292618985179E-2</v>
          </cell>
          <cell r="N52">
            <v>9.7897442429404999E-2</v>
          </cell>
          <cell r="O52">
            <v>5.5310621558320061E-2</v>
          </cell>
          <cell r="P52">
            <v>0</v>
          </cell>
        </row>
        <row r="53">
          <cell r="E53" t="str">
            <v>MSS</v>
          </cell>
          <cell r="F53" t="str">
            <v>Materials &amp; Supplies</v>
          </cell>
          <cell r="I53">
            <v>0.80331195375421927</v>
          </cell>
          <cell r="J53">
            <v>6.7552664676073099E-2</v>
          </cell>
          <cell r="K53">
            <v>0.12475723774318874</v>
          </cell>
          <cell r="L53">
            <v>0</v>
          </cell>
          <cell r="M53">
            <v>0</v>
          </cell>
          <cell r="N53">
            <v>4.3781438265189446E-3</v>
          </cell>
          <cell r="O53">
            <v>0</v>
          </cell>
          <cell r="P53">
            <v>0</v>
          </cell>
        </row>
        <row r="54">
          <cell r="E54" t="str">
            <v>NONE</v>
          </cell>
          <cell r="F54" t="str">
            <v>Not Functionalized</v>
          </cell>
          <cell r="I54">
            <v>0</v>
          </cell>
          <cell r="J54">
            <v>0</v>
          </cell>
          <cell r="K54">
            <v>0</v>
          </cell>
          <cell r="L54">
            <v>0</v>
          </cell>
          <cell r="M54">
            <v>0</v>
          </cell>
          <cell r="N54">
            <v>0</v>
          </cell>
          <cell r="O54">
            <v>0</v>
          </cell>
          <cell r="P54">
            <v>0</v>
          </cell>
        </row>
        <row r="55">
          <cell r="E55" t="str">
            <v>NUTIL</v>
          </cell>
          <cell r="F55" t="str">
            <v>Non-Utility</v>
          </cell>
          <cell r="I55">
            <v>0</v>
          </cell>
          <cell r="J55">
            <v>0</v>
          </cell>
          <cell r="K55">
            <v>0</v>
          </cell>
          <cell r="L55">
            <v>0</v>
          </cell>
          <cell r="M55">
            <v>0</v>
          </cell>
          <cell r="N55">
            <v>0</v>
          </cell>
          <cell r="O55">
            <v>0</v>
          </cell>
          <cell r="P55">
            <v>0</v>
          </cell>
        </row>
        <row r="56">
          <cell r="E56" t="str">
            <v>OTHDGP</v>
          </cell>
          <cell r="F56" t="str">
            <v>Other Revenues - DGP Factor</v>
          </cell>
          <cell r="I56">
            <v>0.46258706452498788</v>
          </cell>
          <cell r="J56">
            <v>0.53741293547501212</v>
          </cell>
          <cell r="K56">
            <v>0</v>
          </cell>
          <cell r="L56">
            <v>0</v>
          </cell>
          <cell r="M56">
            <v>0</v>
          </cell>
          <cell r="N56">
            <v>0</v>
          </cell>
          <cell r="O56">
            <v>0</v>
          </cell>
          <cell r="P56">
            <v>0</v>
          </cell>
        </row>
        <row r="57">
          <cell r="E57" t="str">
            <v>OTHDGU</v>
          </cell>
          <cell r="F57" t="str">
            <v>Other Revenues - DGU Factor</v>
          </cell>
          <cell r="I57">
            <v>0.46258706452498788</v>
          </cell>
          <cell r="J57">
            <v>0.53741293547501212</v>
          </cell>
          <cell r="K57">
            <v>0</v>
          </cell>
          <cell r="L57">
            <v>0</v>
          </cell>
          <cell r="M57">
            <v>0</v>
          </cell>
          <cell r="N57">
            <v>0</v>
          </cell>
          <cell r="O57">
            <v>0</v>
          </cell>
          <cell r="P57">
            <v>0</v>
          </cell>
        </row>
        <row r="58">
          <cell r="E58" t="str">
            <v>OTHSE</v>
          </cell>
          <cell r="F58" t="str">
            <v>Other Revenues - SE Factor</v>
          </cell>
          <cell r="I58">
            <v>1.727378941677291E-4</v>
          </cell>
          <cell r="J58">
            <v>0.99982726210583228</v>
          </cell>
          <cell r="K58">
            <v>0</v>
          </cell>
          <cell r="L58">
            <v>0</v>
          </cell>
          <cell r="M58">
            <v>0</v>
          </cell>
          <cell r="N58">
            <v>0</v>
          </cell>
          <cell r="O58">
            <v>0</v>
          </cell>
          <cell r="P58">
            <v>0</v>
          </cell>
        </row>
        <row r="59">
          <cell r="E59" t="str">
            <v>OTHSG</v>
          </cell>
          <cell r="F59" t="str">
            <v>Other Revenues - SG Factor</v>
          </cell>
          <cell r="I59">
            <v>0.46258706452498788</v>
          </cell>
          <cell r="J59">
            <v>0.53741293547501212</v>
          </cell>
          <cell r="K59">
            <v>0</v>
          </cell>
          <cell r="L59">
            <v>0</v>
          </cell>
          <cell r="M59">
            <v>0</v>
          </cell>
          <cell r="N59">
            <v>0</v>
          </cell>
          <cell r="O59">
            <v>0</v>
          </cell>
          <cell r="P59">
            <v>0</v>
          </cell>
        </row>
        <row r="60">
          <cell r="E60" t="str">
            <v>OTHSGR</v>
          </cell>
          <cell r="F60" t="str">
            <v>Other Revenues - Rolled-In SG Factor</v>
          </cell>
          <cell r="I60">
            <v>0.46258706452498788</v>
          </cell>
          <cell r="J60">
            <v>0.53741293547501212</v>
          </cell>
          <cell r="K60">
            <v>0</v>
          </cell>
          <cell r="L60">
            <v>0</v>
          </cell>
          <cell r="M60">
            <v>0</v>
          </cell>
          <cell r="N60">
            <v>0</v>
          </cell>
          <cell r="O60">
            <v>0</v>
          </cell>
          <cell r="P60">
            <v>0</v>
          </cell>
        </row>
        <row r="61">
          <cell r="E61" t="str">
            <v>OTHSITUS</v>
          </cell>
          <cell r="F61" t="str">
            <v>Other Revenues - SITUS</v>
          </cell>
          <cell r="I61">
            <v>0</v>
          </cell>
          <cell r="J61">
            <v>0</v>
          </cell>
          <cell r="K61">
            <v>1</v>
          </cell>
          <cell r="L61">
            <v>0</v>
          </cell>
          <cell r="M61">
            <v>0</v>
          </cell>
          <cell r="N61">
            <v>0</v>
          </cell>
          <cell r="O61">
            <v>0</v>
          </cell>
          <cell r="P61">
            <v>0</v>
          </cell>
        </row>
        <row r="62">
          <cell r="E62" t="str">
            <v>OTHSO</v>
          </cell>
          <cell r="F62" t="str">
            <v>Other Revenues - SO Factor</v>
          </cell>
          <cell r="I62">
            <v>4.6792937277370403E-5</v>
          </cell>
          <cell r="J62">
            <v>2.069046280386103E-5</v>
          </cell>
          <cell r="K62">
            <v>0.99993114702620056</v>
          </cell>
          <cell r="L62">
            <v>0</v>
          </cell>
          <cell r="M62">
            <v>0</v>
          </cell>
          <cell r="N62">
            <v>0</v>
          </cell>
          <cell r="O62">
            <v>0</v>
          </cell>
          <cell r="P62">
            <v>0</v>
          </cell>
        </row>
        <row r="63">
          <cell r="E63" t="str">
            <v>P</v>
          </cell>
          <cell r="F63" t="str">
            <v>Production</v>
          </cell>
          <cell r="I63">
            <v>1</v>
          </cell>
          <cell r="J63">
            <v>0</v>
          </cell>
          <cell r="K63">
            <v>0</v>
          </cell>
          <cell r="L63">
            <v>0</v>
          </cell>
          <cell r="M63">
            <v>0</v>
          </cell>
          <cell r="N63">
            <v>0</v>
          </cell>
          <cell r="O63">
            <v>0</v>
          </cell>
          <cell r="P63">
            <v>0</v>
          </cell>
        </row>
        <row r="64">
          <cell r="E64" t="str">
            <v>RETAIL</v>
          </cell>
          <cell r="F64" t="str">
            <v>Retail Function</v>
          </cell>
          <cell r="I64">
            <v>0</v>
          </cell>
          <cell r="J64">
            <v>0</v>
          </cell>
          <cell r="K64">
            <v>0</v>
          </cell>
          <cell r="L64">
            <v>0</v>
          </cell>
          <cell r="M64">
            <v>0</v>
          </cell>
          <cell r="N64">
            <v>0</v>
          </cell>
          <cell r="O64">
            <v>0</v>
          </cell>
          <cell r="P64">
            <v>0</v>
          </cell>
        </row>
        <row r="65">
          <cell r="E65" t="str">
            <v>SCHMA</v>
          </cell>
          <cell r="F65" t="str">
            <v>Schedule M Additions</v>
          </cell>
          <cell r="I65">
            <v>0.41908651413550013</v>
          </cell>
          <cell r="J65">
            <v>0.16412322911745039</v>
          </cell>
          <cell r="K65">
            <v>0.37614919184269013</v>
          </cell>
          <cell r="L65">
            <v>0</v>
          </cell>
          <cell r="M65">
            <v>5.4779405663904933E-3</v>
          </cell>
          <cell r="N65">
            <v>1.9511719733319884E-2</v>
          </cell>
          <cell r="O65">
            <v>1.5651404604649158E-2</v>
          </cell>
          <cell r="P65">
            <v>0</v>
          </cell>
        </row>
        <row r="66">
          <cell r="E66" t="str">
            <v>SCHMAF</v>
          </cell>
          <cell r="F66" t="str">
            <v>Schedule M Additions - Flow Through</v>
          </cell>
          <cell r="I66">
            <v>1</v>
          </cell>
          <cell r="J66">
            <v>0</v>
          </cell>
          <cell r="K66">
            <v>0</v>
          </cell>
          <cell r="L66">
            <v>0</v>
          </cell>
          <cell r="M66">
            <v>0</v>
          </cell>
          <cell r="N66">
            <v>0</v>
          </cell>
          <cell r="O66">
            <v>0</v>
          </cell>
          <cell r="P66">
            <v>0</v>
          </cell>
        </row>
        <row r="67">
          <cell r="E67" t="str">
            <v>SCHMAP</v>
          </cell>
          <cell r="F67" t="str">
            <v>Schedule M Additions - Permanent</v>
          </cell>
          <cell r="I67">
            <v>0.41609704580838047</v>
          </cell>
          <cell r="J67">
            <v>6.2534527479731636E-2</v>
          </cell>
          <cell r="K67">
            <v>0.33500102371793961</v>
          </cell>
          <cell r="L67">
            <v>0</v>
          </cell>
          <cell r="M67">
            <v>4.8503086413916825E-2</v>
          </cell>
          <cell r="N67">
            <v>8.8562272430795577E-2</v>
          </cell>
          <cell r="O67">
            <v>4.9302044149235905E-2</v>
          </cell>
          <cell r="P67">
            <v>0</v>
          </cell>
        </row>
        <row r="68">
          <cell r="E68" t="str">
            <v>SCHMAP-SO</v>
          </cell>
          <cell r="F68" t="str">
            <v>Schedule M Additions - Permanent-SO</v>
          </cell>
          <cell r="I68">
            <v>0.40593096434747516</v>
          </cell>
          <cell r="J68">
            <v>5.3087171226486679E-2</v>
          </cell>
          <cell r="K68">
            <v>0.33962725365241181</v>
          </cell>
          <cell r="L68">
            <v>0</v>
          </cell>
          <cell r="M68">
            <v>5.2658634951572587E-2</v>
          </cell>
          <cell r="N68">
            <v>9.5169931663428534E-2</v>
          </cell>
          <cell r="O68">
            <v>5.3526044158625247E-2</v>
          </cell>
          <cell r="P68">
            <v>0</v>
          </cell>
        </row>
        <row r="69">
          <cell r="E69" t="str">
            <v>SCHMAT</v>
          </cell>
          <cell r="F69" t="str">
            <v>Schedule M Additions - Temporary</v>
          </cell>
          <cell r="I69">
            <v>0.41914355356164584</v>
          </cell>
          <cell r="J69">
            <v>0.16606155413388918</v>
          </cell>
          <cell r="K69">
            <v>0.37693430398972066</v>
          </cell>
          <cell r="L69">
            <v>0</v>
          </cell>
          <cell r="M69">
            <v>4.6570154518084115E-3</v>
          </cell>
          <cell r="N69">
            <v>1.819422663089057E-2</v>
          </cell>
          <cell r="O69">
            <v>1.5009346232045445E-2</v>
          </cell>
          <cell r="P69">
            <v>0</v>
          </cell>
        </row>
        <row r="70">
          <cell r="E70" t="str">
            <v>SCHMAT-GPS</v>
          </cell>
          <cell r="F70" t="str">
            <v>Schedule M Additions - Temporary-GPS</v>
          </cell>
          <cell r="I70">
            <v>0.45650795548457057</v>
          </cell>
          <cell r="J70">
            <v>0.20098233955170283</v>
          </cell>
          <cell r="K70">
            <v>0.32774880961575192</v>
          </cell>
          <cell r="L70">
            <v>0</v>
          </cell>
          <cell r="M70">
            <v>8.3140806510551663E-4</v>
          </cell>
          <cell r="N70">
            <v>1.3550146695968235E-2</v>
          </cell>
          <cell r="O70">
            <v>3.7934058690083358E-4</v>
          </cell>
          <cell r="P70">
            <v>0</v>
          </cell>
        </row>
        <row r="71">
          <cell r="E71" t="str">
            <v>SCHMAT-SE</v>
          </cell>
          <cell r="F71" t="str">
            <v>Schedule M Additions - Temporary-SE</v>
          </cell>
          <cell r="I71">
            <v>0.98425087287494661</v>
          </cell>
          <cell r="J71">
            <v>1.2722638685043323E-3</v>
          </cell>
          <cell r="K71">
            <v>8.9882533500736939E-3</v>
          </cell>
          <cell r="L71">
            <v>0</v>
          </cell>
          <cell r="M71">
            <v>1.4384714170649156E-3</v>
          </cell>
          <cell r="N71">
            <v>2.5879721293909476E-3</v>
          </cell>
          <cell r="O71">
            <v>1.4621663600195077E-3</v>
          </cell>
          <cell r="P71">
            <v>0</v>
          </cell>
        </row>
        <row r="72">
          <cell r="E72" t="str">
            <v>SCHMAT-SITUS</v>
          </cell>
          <cell r="F72" t="str">
            <v>Schedule M Additions - Temporary-SITUS</v>
          </cell>
          <cell r="I72">
            <v>0.5055376977221463</v>
          </cell>
          <cell r="J72">
            <v>5.4636901332490738E-2</v>
          </cell>
          <cell r="K72">
            <v>0.29593019894259753</v>
          </cell>
          <cell r="L72">
            <v>0</v>
          </cell>
          <cell r="M72">
            <v>3.7062337597011615E-2</v>
          </cell>
          <cell r="N72">
            <v>6.9160024601533282E-2</v>
          </cell>
          <cell r="O72">
            <v>3.7672839804220502E-2</v>
          </cell>
          <cell r="P72">
            <v>0</v>
          </cell>
        </row>
        <row r="73">
          <cell r="E73" t="str">
            <v>SCHMAT-SNP</v>
          </cell>
          <cell r="F73" t="str">
            <v>Schedule M Additions - Temporary-SNP</v>
          </cell>
          <cell r="I73">
            <v>0.45651628979921377</v>
          </cell>
          <cell r="J73">
            <v>0.20151834257391324</v>
          </cell>
          <cell r="K73">
            <v>0.32805845934631506</v>
          </cell>
          <cell r="L73">
            <v>0</v>
          </cell>
          <cell r="M73">
            <v>3.2391240312871562E-4</v>
          </cell>
          <cell r="N73">
            <v>1.3435206691511516E-2</v>
          </cell>
          <cell r="O73">
            <v>1.4778918591764223E-4</v>
          </cell>
          <cell r="P73">
            <v>0</v>
          </cell>
        </row>
        <row r="74">
          <cell r="E74" t="str">
            <v>SCHMAT-SO</v>
          </cell>
          <cell r="F74" t="str">
            <v>Schedule M Additions - Temporary-SO</v>
          </cell>
          <cell r="I74">
            <v>0.41869555074752601</v>
          </cell>
          <cell r="J74">
            <v>0.15415641204346192</v>
          </cell>
          <cell r="K74">
            <v>0.35745307333400766</v>
          </cell>
          <cell r="L74">
            <v>0</v>
          </cell>
          <cell r="M74">
            <v>1.1294949036830737E-2</v>
          </cell>
          <cell r="N74">
            <v>2.910680568088846E-2</v>
          </cell>
          <cell r="O74">
            <v>2.9293209157285217E-2</v>
          </cell>
          <cell r="P74">
            <v>0</v>
          </cell>
        </row>
        <row r="75">
          <cell r="E75" t="str">
            <v>SCHMD</v>
          </cell>
          <cell r="F75" t="str">
            <v>Schedule M Deductions</v>
          </cell>
          <cell r="I75">
            <v>0.52278846213393537</v>
          </cell>
          <cell r="J75">
            <v>0.15528761262817339</v>
          </cell>
          <cell r="K75">
            <v>0.30192146636866918</v>
          </cell>
          <cell r="L75">
            <v>0</v>
          </cell>
          <cell r="M75">
            <v>3.1915481081643562E-3</v>
          </cell>
          <cell r="N75">
            <v>8.7957864257759873E-3</v>
          </cell>
          <cell r="O75">
            <v>8.0151243352815475E-3</v>
          </cell>
          <cell r="P75">
            <v>0</v>
          </cell>
        </row>
        <row r="76">
          <cell r="E76" t="str">
            <v>SCHMDF</v>
          </cell>
          <cell r="F76" t="str">
            <v>Schedule M Deductions - Flow Through</v>
          </cell>
          <cell r="I76">
            <v>1</v>
          </cell>
          <cell r="J76">
            <v>0</v>
          </cell>
          <cell r="K76">
            <v>0</v>
          </cell>
          <cell r="L76">
            <v>0</v>
          </cell>
          <cell r="M76">
            <v>0</v>
          </cell>
          <cell r="N76">
            <v>0</v>
          </cell>
          <cell r="O76">
            <v>0</v>
          </cell>
          <cell r="P76">
            <v>0</v>
          </cell>
        </row>
        <row r="77">
          <cell r="E77" t="str">
            <v>SCHMDP</v>
          </cell>
          <cell r="F77" t="str">
            <v>Schedule M Deductions - Permanent</v>
          </cell>
          <cell r="I77">
            <v>0.49904257528280699</v>
          </cell>
          <cell r="J77">
            <v>4.2238171463031042E-2</v>
          </cell>
          <cell r="K77">
            <v>0.28610617750861872</v>
          </cell>
          <cell r="L77">
            <v>0</v>
          </cell>
          <cell r="M77">
            <v>4.5199730165321167E-2</v>
          </cell>
          <cell r="N77">
            <v>8.146907157821115E-2</v>
          </cell>
          <cell r="O77">
            <v>4.5944274002011058E-2</v>
          </cell>
          <cell r="P77">
            <v>0</v>
          </cell>
        </row>
        <row r="78">
          <cell r="E78" t="str">
            <v>SCHMDP-SO</v>
          </cell>
          <cell r="F78" t="str">
            <v>Schedule M Deductions - Permanent- SO</v>
          </cell>
          <cell r="I78">
            <v>0.40424420122948829</v>
          </cell>
          <cell r="J78">
            <v>4.8126861269260447E-2</v>
          </cell>
          <cell r="K78">
            <v>0.34000638403442068</v>
          </cell>
          <cell r="L78">
            <v>0</v>
          </cell>
          <cell r="M78">
            <v>5.4414347761454089E-2</v>
          </cell>
          <cell r="N78">
            <v>9.7897528096263869E-2</v>
          </cell>
          <cell r="O78">
            <v>5.5310677609112659E-2</v>
          </cell>
          <cell r="P78">
            <v>0</v>
          </cell>
        </row>
        <row r="79">
          <cell r="E79" t="str">
            <v>SCHMDT</v>
          </cell>
          <cell r="F79" t="str">
            <v>Schedule M Deductions - Temporary</v>
          </cell>
          <cell r="I79">
            <v>0.52344410709308842</v>
          </cell>
          <cell r="J79">
            <v>0.15840900778598235</v>
          </cell>
          <cell r="K79">
            <v>0.30235814049600962</v>
          </cell>
          <cell r="L79">
            <v>0</v>
          </cell>
          <cell r="M79">
            <v>2.0316650100248375E-3</v>
          </cell>
          <cell r="N79">
            <v>6.7892126821206735E-3</v>
          </cell>
          <cell r="O79">
            <v>6.9678669327739627E-3</v>
          </cell>
          <cell r="P79">
            <v>0</v>
          </cell>
        </row>
        <row r="80">
          <cell r="E80" t="str">
            <v>SCHMDT-GPS</v>
          </cell>
          <cell r="F80" t="str">
            <v>Schedule M Deductions - Temporary-GPS</v>
          </cell>
          <cell r="I80">
            <v>0.45652160922967755</v>
          </cell>
          <cell r="J80">
            <v>0.20186044998490496</v>
          </cell>
          <cell r="K80">
            <v>0.32825609529844152</v>
          </cell>
          <cell r="L80">
            <v>0</v>
          </cell>
          <cell r="M80">
            <v>0</v>
          </cell>
          <cell r="N80">
            <v>1.3361845486975931E-2</v>
          </cell>
          <cell r="O80">
            <v>0</v>
          </cell>
          <cell r="P80">
            <v>0</v>
          </cell>
        </row>
        <row r="81">
          <cell r="E81" t="str">
            <v>SCHMDT-SG</v>
          </cell>
          <cell r="F81" t="str">
            <v>Schedule M Deductions - Temporary-SG</v>
          </cell>
          <cell r="I81">
            <v>0.4608190970835252</v>
          </cell>
          <cell r="J81">
            <v>0.19484053894795</v>
          </cell>
          <cell r="K81">
            <v>0.32249450482728975</v>
          </cell>
          <cell r="L81">
            <v>0</v>
          </cell>
          <cell r="M81">
            <v>5.1057762247968775E-3</v>
          </cell>
          <cell r="N81">
            <v>1.4410507066758765E-2</v>
          </cell>
          <cell r="O81">
            <v>2.3295758496797371E-3</v>
          </cell>
          <cell r="P81">
            <v>0</v>
          </cell>
        </row>
        <row r="82">
          <cell r="E82" t="str">
            <v>SCHMDT-SITUS</v>
          </cell>
          <cell r="F82" t="str">
            <v>Schedule M Deductions - Temporary-SITUS</v>
          </cell>
          <cell r="I82">
            <v>0.34105593115636806</v>
          </cell>
          <cell r="J82">
            <v>0.14276120880864823</v>
          </cell>
          <cell r="K82">
            <v>0.41411915458214604</v>
          </cell>
          <cell r="L82">
            <v>0</v>
          </cell>
          <cell r="M82">
            <v>6.1288215260026533E-3</v>
          </cell>
          <cell r="N82">
            <v>2.2004406809993951E-2</v>
          </cell>
          <cell r="O82">
            <v>7.3930477116841364E-2</v>
          </cell>
          <cell r="P82">
            <v>0</v>
          </cell>
        </row>
        <row r="83">
          <cell r="E83" t="str">
            <v>SCHMDT-SNP</v>
          </cell>
          <cell r="F83" t="str">
            <v>Schedule M Deductions - Temporary-SNP</v>
          </cell>
          <cell r="I83">
            <v>0.45652160922967744</v>
          </cell>
          <cell r="J83">
            <v>0.20186044998490496</v>
          </cell>
          <cell r="K83">
            <v>0.32825609529844152</v>
          </cell>
          <cell r="L83">
            <v>0</v>
          </cell>
          <cell r="M83">
            <v>0</v>
          </cell>
          <cell r="N83">
            <v>1.3361845486975931E-2</v>
          </cell>
          <cell r="O83">
            <v>0</v>
          </cell>
          <cell r="P83">
            <v>0</v>
          </cell>
        </row>
        <row r="84">
          <cell r="E84" t="str">
            <v>SCHMDT-SO</v>
          </cell>
          <cell r="F84" t="str">
            <v>Schedule M Deductions - Temporary-SO</v>
          </cell>
          <cell r="I84">
            <v>0.39913077283553511</v>
          </cell>
          <cell r="J84">
            <v>0.14064066494679292</v>
          </cell>
          <cell r="K84">
            <v>0.35973959071197786</v>
          </cell>
          <cell r="L84">
            <v>0</v>
          </cell>
          <cell r="M84">
            <v>1.3862085796823138E-2</v>
          </cell>
          <cell r="N84">
            <v>2.9343181260825982E-2</v>
          </cell>
          <cell r="O84">
            <v>5.7283704448045078E-2</v>
          </cell>
          <cell r="P84">
            <v>0</v>
          </cell>
        </row>
        <row r="85">
          <cell r="E85" t="str">
            <v>STEP_UP</v>
          </cell>
          <cell r="F85" t="str">
            <v>Step-up Transformers</v>
          </cell>
          <cell r="I85">
            <v>8.4890553061644475E-2</v>
          </cell>
          <cell r="J85">
            <v>0.91510944693835561</v>
          </cell>
          <cell r="K85">
            <v>0</v>
          </cell>
          <cell r="L85">
            <v>0</v>
          </cell>
          <cell r="M85">
            <v>0</v>
          </cell>
          <cell r="N85">
            <v>0</v>
          </cell>
          <cell r="O85">
            <v>0</v>
          </cell>
          <cell r="P85">
            <v>0</v>
          </cell>
        </row>
        <row r="86">
          <cell r="E86" t="str">
            <v>T</v>
          </cell>
          <cell r="F86" t="str">
            <v>Transmission</v>
          </cell>
          <cell r="I86">
            <v>0</v>
          </cell>
          <cell r="J86">
            <v>1</v>
          </cell>
          <cell r="K86">
            <v>0</v>
          </cell>
          <cell r="L86">
            <v>0</v>
          </cell>
          <cell r="M86">
            <v>0</v>
          </cell>
          <cell r="N86">
            <v>0</v>
          </cell>
          <cell r="O86">
            <v>0</v>
          </cell>
          <cell r="P86">
            <v>0</v>
          </cell>
        </row>
        <row r="87">
          <cell r="E87" t="str">
            <v>TAXDEPR</v>
          </cell>
          <cell r="F87" t="str">
            <v>Tax Depreciation</v>
          </cell>
          <cell r="I87">
            <v>0.53809385096135443</v>
          </cell>
          <cell r="J87">
            <v>0.15996731962243196</v>
          </cell>
          <cell r="K87">
            <v>0.29564233542272728</v>
          </cell>
          <cell r="L87">
            <v>0</v>
          </cell>
          <cell r="M87">
            <v>1.5734569256973408E-3</v>
          </cell>
          <cell r="N87">
            <v>3.5402751437461568E-3</v>
          </cell>
          <cell r="O87">
            <v>1.1827619240428577E-3</v>
          </cell>
          <cell r="P87">
            <v>0</v>
          </cell>
        </row>
        <row r="88">
          <cell r="E88" t="str">
            <v>WSF</v>
          </cell>
          <cell r="F88" t="str">
            <v>Wholesale Sales Firm</v>
          </cell>
          <cell r="I88">
            <v>0.79537047298689467</v>
          </cell>
          <cell r="J88">
            <v>0.20462952701310524</v>
          </cell>
          <cell r="K88">
            <v>0</v>
          </cell>
          <cell r="L88">
            <v>0</v>
          </cell>
          <cell r="M88">
            <v>0</v>
          </cell>
          <cell r="N88">
            <v>0</v>
          </cell>
          <cell r="O88">
            <v>0</v>
          </cell>
          <cell r="P88">
            <v>0</v>
          </cell>
        </row>
      </sheetData>
      <sheetData sheetId="2" refreshError="1"/>
      <sheetData sheetId="3" refreshError="1"/>
      <sheetData sheetId="4" refreshError="1"/>
      <sheetData sheetId="5">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1</v>
          </cell>
          <cell r="K24">
            <v>1.6315425792500754E-2</v>
          </cell>
          <cell r="L24">
            <v>0.26386387507761089</v>
          </cell>
          <cell r="M24">
            <v>7.9639705912772932E-2</v>
          </cell>
          <cell r="N24">
            <v>0</v>
          </cell>
          <cell r="O24">
            <v>0.1316600975664188</v>
          </cell>
          <cell r="P24">
            <v>0.42002745400230629</v>
          </cell>
          <cell r="Q24">
            <v>5.6448799242850886E-2</v>
          </cell>
          <cell r="R24">
            <v>2.8494310384039191E-2</v>
          </cell>
          <cell r="S24">
            <v>3.5503320215002714E-3</v>
          </cell>
        </row>
        <row r="25">
          <cell r="G25" t="str">
            <v>SG-P</v>
          </cell>
          <cell r="J25">
            <v>1</v>
          </cell>
          <cell r="K25">
            <v>1.6315425792500754E-2</v>
          </cell>
          <cell r="L25">
            <v>0.26386387507761089</v>
          </cell>
          <cell r="M25">
            <v>7.9639705912772932E-2</v>
          </cell>
          <cell r="N25">
            <v>0</v>
          </cell>
          <cell r="O25">
            <v>0.1316600975664188</v>
          </cell>
          <cell r="P25">
            <v>0.42002745400230629</v>
          </cell>
          <cell r="Q25">
            <v>5.6448799242850886E-2</v>
          </cell>
          <cell r="R25">
            <v>2.8494310384039191E-2</v>
          </cell>
          <cell r="S25">
            <v>3.5503320215002714E-3</v>
          </cell>
        </row>
        <row r="26">
          <cell r="G26" t="str">
            <v>SG-U</v>
          </cell>
          <cell r="J26">
            <v>1</v>
          </cell>
          <cell r="K26">
            <v>1.6315425792500754E-2</v>
          </cell>
          <cell r="L26">
            <v>0.26386387507761089</v>
          </cell>
          <cell r="M26">
            <v>7.9639705912772932E-2</v>
          </cell>
          <cell r="N26">
            <v>0</v>
          </cell>
          <cell r="O26">
            <v>0.1316600975664188</v>
          </cell>
          <cell r="P26">
            <v>0.42002745400230629</v>
          </cell>
          <cell r="Q26">
            <v>5.6448799242850886E-2</v>
          </cell>
          <cell r="R26">
            <v>2.8494310384039191E-2</v>
          </cell>
          <cell r="S26">
            <v>3.5503320215002714E-3</v>
          </cell>
        </row>
        <row r="27">
          <cell r="G27" t="str">
            <v>DGP</v>
          </cell>
          <cell r="J27">
            <v>0.99999999999999989</v>
          </cell>
          <cell r="K27">
            <v>3.3196580786688086E-2</v>
          </cell>
          <cell r="L27">
            <v>0.53687709760714031</v>
          </cell>
          <cell r="M27">
            <v>0.16204087866199801</v>
          </cell>
          <cell r="N27">
            <v>0</v>
          </cell>
          <cell r="O27">
            <v>0.26788544294417349</v>
          </cell>
          <cell r="P27">
            <v>0</v>
          </cell>
          <cell r="Q27">
            <v>0</v>
          </cell>
          <cell r="R27">
            <v>0</v>
          </cell>
          <cell r="S27">
            <v>0</v>
          </cell>
        </row>
        <row r="28">
          <cell r="G28" t="str">
            <v>DGU</v>
          </cell>
          <cell r="J28">
            <v>1</v>
          </cell>
          <cell r="K28">
            <v>0</v>
          </cell>
          <cell r="L28">
            <v>0</v>
          </cell>
          <cell r="M28">
            <v>0</v>
          </cell>
          <cell r="N28">
            <v>0</v>
          </cell>
          <cell r="O28">
            <v>0</v>
          </cell>
          <cell r="P28">
            <v>0.82597875051888425</v>
          </cell>
          <cell r="Q28">
            <v>0.11100585978993008</v>
          </cell>
          <cell r="R28">
            <v>5.6033706043835722E-2</v>
          </cell>
          <cell r="S28">
            <v>6.9816836473500536E-3</v>
          </cell>
        </row>
        <row r="29">
          <cell r="G29" t="str">
            <v>SC</v>
          </cell>
          <cell r="J29">
            <v>1</v>
          </cell>
          <cell r="K29">
            <v>1.6446452366568148E-2</v>
          </cell>
          <cell r="L29">
            <v>0.27021555679424247</v>
          </cell>
          <cell r="M29">
            <v>8.1033992653511688E-2</v>
          </cell>
          <cell r="N29">
            <v>0</v>
          </cell>
          <cell r="O29">
            <v>0.12733084718862994</v>
          </cell>
          <cell r="P29">
            <v>0.41979158024605417</v>
          </cell>
          <cell r="Q29">
            <v>5.4350489485804662E-2</v>
          </cell>
          <cell r="R29">
            <v>2.7161118761550387E-2</v>
          </cell>
          <cell r="S29">
            <v>3.6699625036385355E-3</v>
          </cell>
        </row>
        <row r="30">
          <cell r="G30" t="str">
            <v>SE</v>
          </cell>
          <cell r="J30">
            <v>1.0000000000000002</v>
          </cell>
          <cell r="K30">
            <v>1.5922346070298576E-2</v>
          </cell>
          <cell r="L30">
            <v>0.24480882992771624</v>
          </cell>
          <cell r="M30">
            <v>7.5456845690556676E-2</v>
          </cell>
          <cell r="N30">
            <v>0</v>
          </cell>
          <cell r="O30">
            <v>0.14464784869978539</v>
          </cell>
          <cell r="P30">
            <v>0.42073507527106258</v>
          </cell>
          <cell r="Q30">
            <v>6.2743728513989586E-2</v>
          </cell>
          <cell r="R30">
            <v>3.2493885251505601E-2</v>
          </cell>
          <cell r="S30">
            <v>3.1914405750854795E-3</v>
          </cell>
        </row>
        <row r="31">
          <cell r="G31" t="str">
            <v>SE-P</v>
          </cell>
          <cell r="J31">
            <v>1.0000000000000002</v>
          </cell>
          <cell r="K31">
            <v>1.5922346070298576E-2</v>
          </cell>
          <cell r="L31">
            <v>0.24480882992771624</v>
          </cell>
          <cell r="M31">
            <v>7.5456845690556676E-2</v>
          </cell>
          <cell r="N31">
            <v>0</v>
          </cell>
          <cell r="O31">
            <v>0.14464784869978539</v>
          </cell>
          <cell r="P31">
            <v>0.42073507527106258</v>
          </cell>
          <cell r="Q31">
            <v>6.2743728513989586E-2</v>
          </cell>
          <cell r="R31">
            <v>3.2493885251505601E-2</v>
          </cell>
          <cell r="S31">
            <v>3.1914405750854795E-3</v>
          </cell>
        </row>
        <row r="32">
          <cell r="G32" t="str">
            <v>SE-U</v>
          </cell>
          <cell r="J32">
            <v>1.0000000000000002</v>
          </cell>
          <cell r="K32">
            <v>1.5922346070298576E-2</v>
          </cell>
          <cell r="L32">
            <v>0.24480882992771624</v>
          </cell>
          <cell r="M32">
            <v>7.5456845690556676E-2</v>
          </cell>
          <cell r="N32">
            <v>0</v>
          </cell>
          <cell r="O32">
            <v>0.14464784869978539</v>
          </cell>
          <cell r="P32">
            <v>0.42073507527106258</v>
          </cell>
          <cell r="Q32">
            <v>6.2743728513989586E-2</v>
          </cell>
          <cell r="R32">
            <v>3.2493885251505601E-2</v>
          </cell>
          <cell r="S32">
            <v>3.1914405750854795E-3</v>
          </cell>
        </row>
        <row r="33">
          <cell r="G33" t="str">
            <v>DEP</v>
          </cell>
          <cell r="J33">
            <v>1.0000000000000002</v>
          </cell>
          <cell r="K33">
            <v>3.3113889896439236E-2</v>
          </cell>
          <cell r="L33">
            <v>0.50913179528389063</v>
          </cell>
          <cell r="M33">
            <v>0.15692848711476626</v>
          </cell>
          <cell r="N33">
            <v>0</v>
          </cell>
          <cell r="O33">
            <v>0.30082582770490401</v>
          </cell>
          <cell r="P33">
            <v>0</v>
          </cell>
          <cell r="Q33">
            <v>0</v>
          </cell>
          <cell r="R33">
            <v>0</v>
          </cell>
          <cell r="S33">
            <v>0</v>
          </cell>
        </row>
        <row r="34">
          <cell r="G34" t="str">
            <v>DEU</v>
          </cell>
          <cell r="J34">
            <v>1</v>
          </cell>
          <cell r="K34">
            <v>0</v>
          </cell>
          <cell r="L34">
            <v>0</v>
          </cell>
          <cell r="M34">
            <v>0</v>
          </cell>
          <cell r="N34">
            <v>0</v>
          </cell>
          <cell r="O34">
            <v>0</v>
          </cell>
          <cell r="P34">
            <v>0.81040859965766554</v>
          </cell>
          <cell r="Q34">
            <v>0.1208552843605057</v>
          </cell>
          <cell r="R34">
            <v>6.2588848878701239E-2</v>
          </cell>
          <cell r="S34">
            <v>6.1472671031275062E-3</v>
          </cell>
        </row>
        <row r="35">
          <cell r="G35" t="str">
            <v>SO</v>
          </cell>
          <cell r="J35">
            <v>1.0000000000000004</v>
          </cell>
          <cell r="K35">
            <v>2.2649356828241218E-2</v>
          </cell>
          <cell r="L35">
            <v>0.2768283989110743</v>
          </cell>
          <cell r="M35">
            <v>7.7752853493634325E-2</v>
          </cell>
          <cell r="N35">
            <v>0</v>
          </cell>
          <cell r="O35">
            <v>0.11957515569295861</v>
          </cell>
          <cell r="P35">
            <v>0.42002168561423714</v>
          </cell>
          <cell r="Q35">
            <v>5.5147648917129068E-2</v>
          </cell>
          <cell r="R35">
            <v>2.5502811657003299E-2</v>
          </cell>
          <cell r="S35">
            <v>2.5220888857223896E-3</v>
          </cell>
        </row>
        <row r="36">
          <cell r="G36" t="str">
            <v>SO-P</v>
          </cell>
          <cell r="J36">
            <v>1.0000000000000004</v>
          </cell>
          <cell r="K36">
            <v>2.2649356828241218E-2</v>
          </cell>
          <cell r="L36">
            <v>0.2768283989110743</v>
          </cell>
          <cell r="M36">
            <v>7.7752853493634325E-2</v>
          </cell>
          <cell r="N36">
            <v>0</v>
          </cell>
          <cell r="O36">
            <v>0.11957515569295861</v>
          </cell>
          <cell r="P36">
            <v>0.42002168561423714</v>
          </cell>
          <cell r="Q36">
            <v>5.5147648917129068E-2</v>
          </cell>
          <cell r="R36">
            <v>2.5502811657003299E-2</v>
          </cell>
          <cell r="S36">
            <v>2.5220888857223896E-3</v>
          </cell>
        </row>
        <row r="37">
          <cell r="G37" t="str">
            <v>SO-U</v>
          </cell>
          <cell r="J37">
            <v>1.0000000000000004</v>
          </cell>
          <cell r="K37">
            <v>2.2649356828241218E-2</v>
          </cell>
          <cell r="L37">
            <v>0.2768283989110743</v>
          </cell>
          <cell r="M37">
            <v>7.7752853493634325E-2</v>
          </cell>
          <cell r="N37">
            <v>0</v>
          </cell>
          <cell r="O37">
            <v>0.11957515569295861</v>
          </cell>
          <cell r="P37">
            <v>0.42002168561423714</v>
          </cell>
          <cell r="Q37">
            <v>5.5147648917129068E-2</v>
          </cell>
          <cell r="R37">
            <v>2.5502811657003299E-2</v>
          </cell>
          <cell r="S37">
            <v>2.5220888857223896E-3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1.0000000000000002</v>
          </cell>
          <cell r="K40">
            <v>2.2649356828241211E-2</v>
          </cell>
          <cell r="L40">
            <v>0.27682839891107425</v>
          </cell>
          <cell r="M40">
            <v>7.7752853493634339E-2</v>
          </cell>
          <cell r="N40">
            <v>0</v>
          </cell>
          <cell r="O40">
            <v>0.11957515569295857</v>
          </cell>
          <cell r="P40">
            <v>0.42002168561423714</v>
          </cell>
          <cell r="Q40">
            <v>5.5147648917129061E-2</v>
          </cell>
          <cell r="R40">
            <v>2.5502811657003296E-2</v>
          </cell>
          <cell r="S40">
            <v>2.52208888572239E-3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1.0000000000000004</v>
          </cell>
          <cell r="K43">
            <v>2.1043759629716337E-2</v>
          </cell>
          <cell r="L43">
            <v>0.26785399748606153</v>
          </cell>
          <cell r="M43">
            <v>7.6186716417694672E-2</v>
          </cell>
          <cell r="N43">
            <v>0</v>
          </cell>
          <cell r="O43">
            <v>0.1200919367988255</v>
          </cell>
          <cell r="P43">
            <v>0.43179290815492866</v>
          </cell>
          <cell r="Q43">
            <v>5.4581402726683811E-2</v>
          </cell>
          <cell r="R43">
            <v>2.5836798437217322E-2</v>
          </cell>
          <cell r="S43">
            <v>2.6124803488725445E-3</v>
          </cell>
        </row>
        <row r="44">
          <cell r="G44" t="str">
            <v>SSCCT</v>
          </cell>
          <cell r="J44">
            <v>1</v>
          </cell>
          <cell r="K44">
            <v>1.6273961324348839E-2</v>
          </cell>
          <cell r="L44">
            <v>0.25993227340932268</v>
          </cell>
          <cell r="M44">
            <v>7.9649867503523361E-2</v>
          </cell>
          <cell r="N44">
            <v>0</v>
          </cell>
          <cell r="O44">
            <v>0.12317797868053178</v>
          </cell>
          <cell r="P44">
            <v>0.43447596600805555</v>
          </cell>
          <cell r="Q44">
            <v>5.6295177011211214E-2</v>
          </cell>
          <cell r="R44">
            <v>2.6330031461433447E-2</v>
          </cell>
          <cell r="S44">
            <v>3.8647446015732572E-3</v>
          </cell>
        </row>
        <row r="45">
          <cell r="G45" t="str">
            <v>SSECT</v>
          </cell>
          <cell r="J45">
            <v>1.0000000000000002</v>
          </cell>
          <cell r="K45">
            <v>1.6450081292198847E-2</v>
          </cell>
          <cell r="L45">
            <v>0.23907205172194793</v>
          </cell>
          <cell r="M45">
            <v>7.3030293043456457E-2</v>
          </cell>
          <cell r="N45">
            <v>0</v>
          </cell>
          <cell r="O45">
            <v>0.14015209334852616</v>
          </cell>
          <cell r="P45">
            <v>0.42779957363571919</v>
          </cell>
          <cell r="Q45">
            <v>6.8418778720242462E-2</v>
          </cell>
          <cell r="R45">
            <v>3.1832888199250529E-2</v>
          </cell>
          <cell r="S45">
            <v>3.2442400386585284E-3</v>
          </cell>
        </row>
        <row r="46">
          <cell r="G46" t="str">
            <v>SSCCH</v>
          </cell>
          <cell r="J46">
            <v>0.99999999999999989</v>
          </cell>
          <cell r="K46">
            <v>1.6446452366568151E-2</v>
          </cell>
          <cell r="L46">
            <v>0.27021555679424247</v>
          </cell>
          <cell r="M46">
            <v>8.1033992653511688E-2</v>
          </cell>
          <cell r="N46">
            <v>0</v>
          </cell>
          <cell r="O46">
            <v>0.12733084718862994</v>
          </cell>
          <cell r="P46">
            <v>0.41979158024605412</v>
          </cell>
          <cell r="Q46">
            <v>5.4350489485804655E-2</v>
          </cell>
          <cell r="R46">
            <v>2.7161118761550397E-2</v>
          </cell>
          <cell r="S46">
            <v>3.6699625036385368E-3</v>
          </cell>
        </row>
        <row r="47">
          <cell r="G47" t="str">
            <v>SSECH</v>
          </cell>
          <cell r="J47">
            <v>0.99999999999999978</v>
          </cell>
          <cell r="K47">
            <v>1.5922346070298576E-2</v>
          </cell>
          <cell r="L47">
            <v>0.24480882992771616</v>
          </cell>
          <cell r="M47">
            <v>7.5456845690556676E-2</v>
          </cell>
          <cell r="N47">
            <v>0</v>
          </cell>
          <cell r="O47">
            <v>0.14464784869978539</v>
          </cell>
          <cell r="P47">
            <v>0.42073507527106241</v>
          </cell>
          <cell r="Q47">
            <v>6.2743728513989586E-2</v>
          </cell>
          <cell r="R47">
            <v>3.2493885251505594E-2</v>
          </cell>
          <cell r="S47">
            <v>3.1914405750854791E-3</v>
          </cell>
        </row>
        <row r="48">
          <cell r="G48" t="str">
            <v>SSGCH</v>
          </cell>
          <cell r="J48">
            <v>0.99999999999999978</v>
          </cell>
          <cell r="K48">
            <v>1.6315425792500757E-2</v>
          </cell>
          <cell r="L48">
            <v>0.26386387507761089</v>
          </cell>
          <cell r="M48">
            <v>7.9639705912772932E-2</v>
          </cell>
          <cell r="N48">
            <v>0</v>
          </cell>
          <cell r="O48">
            <v>0.1316600975664188</v>
          </cell>
          <cell r="P48">
            <v>0.42002745400230618</v>
          </cell>
          <cell r="Q48">
            <v>5.6448799242850886E-2</v>
          </cell>
          <cell r="R48">
            <v>2.8494310384039198E-2</v>
          </cell>
          <cell r="S48">
            <v>3.5503320215002727E-3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1.6317991316311342E-2</v>
          </cell>
          <cell r="L52">
            <v>0.25471721798747898</v>
          </cell>
          <cell r="M52">
            <v>7.7994973888506625E-2</v>
          </cell>
          <cell r="N52">
            <v>0</v>
          </cell>
          <cell r="O52">
            <v>0.12742150734753038</v>
          </cell>
          <cell r="P52">
            <v>0.43280686791497147</v>
          </cell>
          <cell r="Q52">
            <v>5.9326077438469023E-2</v>
          </cell>
          <cell r="R52">
            <v>2.7705745645887715E-2</v>
          </cell>
          <cell r="S52">
            <v>3.7096184608445752E-3</v>
          </cell>
        </row>
        <row r="53">
          <cell r="G53" t="str">
            <v>MC</v>
          </cell>
          <cell r="J53">
            <v>1</v>
          </cell>
          <cell r="K53">
            <v>1.4395221136291528E-2</v>
          </cell>
          <cell r="L53">
            <v>0.33449811997720386</v>
          </cell>
          <cell r="M53">
            <v>8.6270222386822679E-2</v>
          </cell>
          <cell r="N53">
            <v>0</v>
          </cell>
          <cell r="O53">
            <v>0.11616468018661605</v>
          </cell>
          <cell r="P53">
            <v>0.37059333667257938</v>
          </cell>
          <cell r="Q53">
            <v>4.9805194072989847E-2</v>
          </cell>
          <cell r="R53">
            <v>2.514074130341782E-2</v>
          </cell>
          <cell r="S53">
            <v>3.1324842640787593E-3</v>
          </cell>
        </row>
        <row r="54">
          <cell r="G54" t="str">
            <v>SNPD</v>
          </cell>
          <cell r="J54">
            <v>1</v>
          </cell>
          <cell r="K54">
            <v>3.5277808099028772E-2</v>
          </cell>
          <cell r="L54">
            <v>0.27644805680822698</v>
          </cell>
          <cell r="M54">
            <v>6.5620827279235475E-2</v>
          </cell>
          <cell r="N54">
            <v>0</v>
          </cell>
          <cell r="O54">
            <v>8.4291985213034451E-2</v>
          </cell>
          <cell r="P54">
            <v>0.4743162158429613</v>
          </cell>
          <cell r="Q54">
            <v>4.6494693675692381E-2</v>
          </cell>
          <cell r="R54">
            <v>1.7550413081820808E-2</v>
          </cell>
          <cell r="S54">
            <v>0</v>
          </cell>
        </row>
        <row r="55">
          <cell r="G55" t="str">
            <v>DGUH</v>
          </cell>
          <cell r="J55">
            <v>1</v>
          </cell>
          <cell r="K55">
            <v>0</v>
          </cell>
          <cell r="L55">
            <v>0</v>
          </cell>
          <cell r="M55">
            <v>0</v>
          </cell>
          <cell r="N55">
            <v>0</v>
          </cell>
          <cell r="O55">
            <v>0</v>
          </cell>
          <cell r="P55">
            <v>0.82597875051888425</v>
          </cell>
          <cell r="Q55">
            <v>0.11100585978993008</v>
          </cell>
          <cell r="R55">
            <v>5.6033706043835722E-2</v>
          </cell>
          <cell r="S55">
            <v>6.9816836473500536E-3</v>
          </cell>
        </row>
        <row r="56">
          <cell r="G56" t="str">
            <v>DEUH</v>
          </cell>
          <cell r="J56">
            <v>1</v>
          </cell>
          <cell r="K56">
            <v>0</v>
          </cell>
          <cell r="L56">
            <v>0</v>
          </cell>
          <cell r="M56">
            <v>0</v>
          </cell>
          <cell r="N56">
            <v>0</v>
          </cell>
          <cell r="O56">
            <v>0</v>
          </cell>
          <cell r="P56">
            <v>0.81040859965766554</v>
          </cell>
          <cell r="Q56">
            <v>0.1208552843605057</v>
          </cell>
          <cell r="R56">
            <v>6.2588848878701239E-2</v>
          </cell>
          <cell r="S56">
            <v>6.1472671031275062E-3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1.0000000000000002</v>
          </cell>
          <cell r="K58">
            <v>1.5922346070298576E-2</v>
          </cell>
          <cell r="L58">
            <v>0.24480882992771624</v>
          </cell>
          <cell r="M58">
            <v>7.5456845690556676E-2</v>
          </cell>
          <cell r="N58">
            <v>0</v>
          </cell>
          <cell r="O58">
            <v>0.14464784869978539</v>
          </cell>
          <cell r="P58">
            <v>0.42073507527106263</v>
          </cell>
          <cell r="Q58">
            <v>6.2743728513989586E-2</v>
          </cell>
          <cell r="R58">
            <v>3.2493885251505601E-2</v>
          </cell>
          <cell r="S58">
            <v>3.1914405750854791E-3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0.99999999999999989</v>
          </cell>
          <cell r="K65">
            <v>1.6315425792500754E-2</v>
          </cell>
          <cell r="L65">
            <v>0.26386387507761094</v>
          </cell>
          <cell r="M65">
            <v>7.963970591277296E-2</v>
          </cell>
          <cell r="N65">
            <v>0</v>
          </cell>
          <cell r="O65">
            <v>0.13166009756641886</v>
          </cell>
          <cell r="P65">
            <v>0.42002745400230607</v>
          </cell>
          <cell r="Q65">
            <v>5.6448799242850914E-2</v>
          </cell>
          <cell r="R65">
            <v>2.8494310384039209E-2</v>
          </cell>
          <cell r="S65">
            <v>3.5503320215002701E-3</v>
          </cell>
        </row>
        <row r="66">
          <cell r="G66" t="str">
            <v>SNPPH-U</v>
          </cell>
          <cell r="J66">
            <v>0.99999999999999989</v>
          </cell>
          <cell r="K66">
            <v>1.6315425792500754E-2</v>
          </cell>
          <cell r="L66">
            <v>0.26386387507761094</v>
          </cell>
          <cell r="M66">
            <v>7.963970591277296E-2</v>
          </cell>
          <cell r="N66">
            <v>0</v>
          </cell>
          <cell r="O66">
            <v>0.13166009756641886</v>
          </cell>
          <cell r="P66">
            <v>0.42002745400230607</v>
          </cell>
          <cell r="Q66">
            <v>5.6448799242850914E-2</v>
          </cell>
          <cell r="R66">
            <v>2.8494310384039209E-2</v>
          </cell>
          <cell r="S66">
            <v>3.5503320215002701E-3</v>
          </cell>
        </row>
        <row r="67">
          <cell r="G67" t="str">
            <v>CN</v>
          </cell>
          <cell r="J67">
            <v>1</v>
          </cell>
          <cell r="K67">
            <v>2.4810842402893836E-2</v>
          </cell>
          <cell r="L67">
            <v>0.30444869182449547</v>
          </cell>
          <cell r="M67">
            <v>6.9521011367884536E-2</v>
          </cell>
          <cell r="N67">
            <v>0</v>
          </cell>
          <cell r="O67">
            <v>6.6002179853728651E-2</v>
          </cell>
          <cell r="P67">
            <v>0.48812822173430004</v>
          </cell>
          <cell r="Q67">
            <v>3.85818313930529E-2</v>
          </cell>
          <cell r="R67">
            <v>8.5072214236445679E-3</v>
          </cell>
          <cell r="S67">
            <v>0</v>
          </cell>
          <cell r="T67">
            <v>0</v>
          </cell>
          <cell r="U67">
            <v>0</v>
          </cell>
        </row>
        <row r="68">
          <cell r="G68" t="str">
            <v>CNP</v>
          </cell>
          <cell r="J68">
            <v>1</v>
          </cell>
          <cell r="K68">
            <v>5.3381593257205005E-2</v>
          </cell>
          <cell r="L68">
            <v>0.65503443900670655</v>
          </cell>
          <cell r="M68">
            <v>0.14957744245060722</v>
          </cell>
          <cell r="N68">
            <v>0</v>
          </cell>
          <cell r="O68">
            <v>0.14200652528548124</v>
          </cell>
          <cell r="P68">
            <v>0</v>
          </cell>
          <cell r="Q68">
            <v>0</v>
          </cell>
          <cell r="R68">
            <v>0</v>
          </cell>
          <cell r="S68">
            <v>0</v>
          </cell>
          <cell r="T68">
            <v>0</v>
          </cell>
          <cell r="U68">
            <v>0</v>
          </cell>
        </row>
        <row r="69">
          <cell r="G69" t="str">
            <v>CNU</v>
          </cell>
          <cell r="J69">
            <v>0.99999999999999989</v>
          </cell>
          <cell r="K69">
            <v>0</v>
          </cell>
          <cell r="L69">
            <v>0</v>
          </cell>
          <cell r="M69">
            <v>0</v>
          </cell>
          <cell r="N69">
            <v>0</v>
          </cell>
          <cell r="O69">
            <v>0</v>
          </cell>
          <cell r="P69">
            <v>0.91201880982596972</v>
          </cell>
          <cell r="Q69">
            <v>7.2086296963078833E-2</v>
          </cell>
          <cell r="R69">
            <v>1.5894893210951413E-2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1.0000000000000004</v>
          </cell>
          <cell r="K73">
            <v>-1.3824866384400085E-2</v>
          </cell>
          <cell r="L73">
            <v>9.3556300845442003E-2</v>
          </cell>
          <cell r="M73">
            <v>2.568736366454796E-2</v>
          </cell>
          <cell r="N73">
            <v>0</v>
          </cell>
          <cell r="O73">
            <v>0.14415464120867838</v>
          </cell>
          <cell r="P73">
            <v>0.41272375177070247</v>
          </cell>
          <cell r="Q73">
            <v>5.7264053527166993E-2</v>
          </cell>
          <cell r="R73">
            <v>2.8746424851709307E-2</v>
          </cell>
          <cell r="S73">
            <v>7.3105524654570424E-3</v>
          </cell>
          <cell r="T73">
            <v>0.16126629790446911</v>
          </cell>
          <cell r="U73">
            <v>8.3115480146227133E-2</v>
          </cell>
        </row>
        <row r="74">
          <cell r="G74" t="str">
            <v>INT</v>
          </cell>
          <cell r="J74">
            <v>1.0000000000000004</v>
          </cell>
          <cell r="K74">
            <v>2.1043759629716337E-2</v>
          </cell>
          <cell r="L74">
            <v>0.26785399748606153</v>
          </cell>
          <cell r="M74">
            <v>7.6186716417694672E-2</v>
          </cell>
          <cell r="N74">
            <v>0</v>
          </cell>
          <cell r="O74">
            <v>0.1200919367988255</v>
          </cell>
          <cell r="P74">
            <v>0.43179290815492866</v>
          </cell>
          <cell r="Q74">
            <v>5.4581402726683811E-2</v>
          </cell>
          <cell r="R74">
            <v>2.5836798437217322E-2</v>
          </cell>
          <cell r="S74">
            <v>2.6124803488725445E-3</v>
          </cell>
          <cell r="U74">
            <v>0</v>
          </cell>
        </row>
        <row r="75">
          <cell r="G75" t="str">
            <v>CIAC</v>
          </cell>
          <cell r="J75">
            <v>1</v>
          </cell>
          <cell r="K75">
            <v>3.5277808099028772E-2</v>
          </cell>
          <cell r="L75">
            <v>0.27644805680822698</v>
          </cell>
          <cell r="M75">
            <v>6.5620827279235475E-2</v>
          </cell>
          <cell r="N75">
            <v>0</v>
          </cell>
          <cell r="O75">
            <v>8.4291985213034451E-2</v>
          </cell>
          <cell r="P75">
            <v>0.4743162158429613</v>
          </cell>
          <cell r="Q75">
            <v>4.6494693675692381E-2</v>
          </cell>
          <cell r="R75">
            <v>1.7550413081820808E-2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0.99999999999999989</v>
          </cell>
          <cell r="K78">
            <v>3.1879665876691964E-2</v>
          </cell>
          <cell r="L78">
            <v>0.49674295466411439</v>
          </cell>
          <cell r="M78">
            <v>0.14189083634447555</v>
          </cell>
          <cell r="N78">
            <v>0</v>
          </cell>
          <cell r="O78">
            <v>5.4206175508683348E-2</v>
          </cell>
          <cell r="P78">
            <v>0.2530278512872815</v>
          </cell>
          <cell r="Q78">
            <v>2.1872937839038788E-2</v>
          </cell>
          <cell r="R78">
            <v>3.7957847971431606E-4</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1.0000000000000004</v>
          </cell>
          <cell r="K89">
            <v>1.6315425792500775E-2</v>
          </cell>
          <cell r="L89">
            <v>0.26386387507761094</v>
          </cell>
          <cell r="M89">
            <v>7.963970591277296E-2</v>
          </cell>
          <cell r="N89">
            <v>0</v>
          </cell>
          <cell r="O89">
            <v>0.13166009756641892</v>
          </cell>
          <cell r="P89">
            <v>0.42002745400230634</v>
          </cell>
          <cell r="Q89">
            <v>5.6448799242850914E-2</v>
          </cell>
          <cell r="R89">
            <v>2.8494310384039219E-2</v>
          </cell>
          <cell r="S89">
            <v>3.5503320215002753E-3</v>
          </cell>
        </row>
        <row r="90">
          <cell r="G90" t="str">
            <v>SNPT</v>
          </cell>
          <cell r="J90">
            <v>0.99999999999999956</v>
          </cell>
          <cell r="K90">
            <v>1.6315425792500747E-2</v>
          </cell>
          <cell r="L90">
            <v>0.26386387507761094</v>
          </cell>
          <cell r="M90">
            <v>7.9639705912772932E-2</v>
          </cell>
          <cell r="N90">
            <v>0</v>
          </cell>
          <cell r="O90">
            <v>0.13166009756641872</v>
          </cell>
          <cell r="P90">
            <v>0.42002745400230607</v>
          </cell>
          <cell r="Q90">
            <v>5.6448799242850879E-2</v>
          </cell>
          <cell r="R90">
            <v>2.8494310384039184E-2</v>
          </cell>
          <cell r="S90">
            <v>3.5503320215002705E-3</v>
          </cell>
        </row>
        <row r="91">
          <cell r="G91" t="str">
            <v>SNPP</v>
          </cell>
          <cell r="J91">
            <v>1.0000000000000004</v>
          </cell>
          <cell r="K91">
            <v>1.6315425792500764E-2</v>
          </cell>
          <cell r="L91">
            <v>0.26386387507761094</v>
          </cell>
          <cell r="M91">
            <v>7.963970591277296E-2</v>
          </cell>
          <cell r="N91">
            <v>0</v>
          </cell>
          <cell r="O91">
            <v>0.13166009756641889</v>
          </cell>
          <cell r="P91">
            <v>0.42002745400230634</v>
          </cell>
          <cell r="Q91">
            <v>5.6448799242850914E-2</v>
          </cell>
          <cell r="R91">
            <v>2.8494310384039205E-2</v>
          </cell>
          <cell r="S91">
            <v>3.550332021500274E-3</v>
          </cell>
        </row>
        <row r="92">
          <cell r="G92" t="str">
            <v>SNPPH</v>
          </cell>
          <cell r="J92">
            <v>0.99999999999999989</v>
          </cell>
          <cell r="K92">
            <v>1.6315425792500754E-2</v>
          </cell>
          <cell r="L92">
            <v>0.26386387507761094</v>
          </cell>
          <cell r="M92">
            <v>7.963970591277296E-2</v>
          </cell>
          <cell r="N92">
            <v>0</v>
          </cell>
          <cell r="O92">
            <v>0.13166009756641886</v>
          </cell>
          <cell r="P92">
            <v>0.42002745400230607</v>
          </cell>
          <cell r="Q92">
            <v>5.6448799242850914E-2</v>
          </cell>
          <cell r="R92">
            <v>2.8494310384039209E-2</v>
          </cell>
          <cell r="S92">
            <v>3.5503320215002701E-3</v>
          </cell>
        </row>
        <row r="93">
          <cell r="G93" t="str">
            <v>SNPPN</v>
          </cell>
          <cell r="J93">
            <v>1</v>
          </cell>
          <cell r="K93">
            <v>1.6315425792500754E-2</v>
          </cell>
          <cell r="L93">
            <v>0.26386387507761089</v>
          </cell>
          <cell r="M93">
            <v>7.9639705912772918E-2</v>
          </cell>
          <cell r="N93">
            <v>0</v>
          </cell>
          <cell r="O93">
            <v>0.1316600975664188</v>
          </cell>
          <cell r="P93">
            <v>0.42002745400230629</v>
          </cell>
          <cell r="Q93">
            <v>5.6448799242850886E-2</v>
          </cell>
          <cell r="R93">
            <v>2.8494310384039188E-2</v>
          </cell>
          <cell r="S93">
            <v>3.5503320215002718E-3</v>
          </cell>
        </row>
        <row r="94">
          <cell r="G94" t="str">
            <v>SNPPO</v>
          </cell>
          <cell r="J94">
            <v>0.99999999999999989</v>
          </cell>
          <cell r="K94">
            <v>1.6315425792500751E-2</v>
          </cell>
          <cell r="L94">
            <v>0.26386387507761089</v>
          </cell>
          <cell r="M94">
            <v>7.9639705912772932E-2</v>
          </cell>
          <cell r="N94">
            <v>0</v>
          </cell>
          <cell r="O94">
            <v>0.13166009756641878</v>
          </cell>
          <cell r="P94">
            <v>0.42002745400230634</v>
          </cell>
          <cell r="Q94">
            <v>5.6448799242850886E-2</v>
          </cell>
          <cell r="R94">
            <v>2.8494310384039188E-2</v>
          </cell>
          <cell r="S94">
            <v>3.5503320215002718E-3</v>
          </cell>
        </row>
        <row r="95">
          <cell r="G95" t="str">
            <v>SNPG</v>
          </cell>
          <cell r="J95">
            <v>1</v>
          </cell>
          <cell r="K95">
            <v>2.2528812198666627E-2</v>
          </cell>
          <cell r="L95">
            <v>0.2951265641956074</v>
          </cell>
          <cell r="M95">
            <v>7.7812478693404255E-2</v>
          </cell>
          <cell r="N95">
            <v>0</v>
          </cell>
          <cell r="O95">
            <v>0.11611539657974058</v>
          </cell>
          <cell r="P95">
            <v>0.39738574417781736</v>
          </cell>
          <cell r="Q95">
            <v>6.4240234749006711E-2</v>
          </cell>
          <cell r="R95">
            <v>2.5362532440568845E-2</v>
          </cell>
          <cell r="S95">
            <v>1.4282369651881486E-3</v>
          </cell>
        </row>
        <row r="96">
          <cell r="G96" t="str">
            <v>SNPI</v>
          </cell>
          <cell r="J96">
            <v>0.99999999999999989</v>
          </cell>
          <cell r="K96">
            <v>1.9395612856580702E-2</v>
          </cell>
          <cell r="L96">
            <v>0.27063094350513173</v>
          </cell>
          <cell r="M96">
            <v>7.8338613457861958E-2</v>
          </cell>
          <cell r="N96">
            <v>0</v>
          </cell>
          <cell r="O96">
            <v>0.12336304781865985</v>
          </cell>
          <cell r="P96">
            <v>0.42453813300638116</v>
          </cell>
          <cell r="Q96">
            <v>5.5505590041557341E-2</v>
          </cell>
          <cell r="R96">
            <v>2.5373359091802394E-2</v>
          </cell>
          <cell r="S96">
            <v>2.8547002220248589E-3</v>
          </cell>
        </row>
        <row r="97">
          <cell r="G97" t="str">
            <v>TROJP</v>
          </cell>
          <cell r="J97">
            <v>0.99999999999999989</v>
          </cell>
          <cell r="K97">
            <v>1.6255713974408888E-2</v>
          </cell>
          <cell r="L97">
            <v>0.26096926788864599</v>
          </cell>
          <cell r="M97">
            <v>7.9004297433054385E-2</v>
          </cell>
          <cell r="N97">
            <v>0</v>
          </cell>
          <cell r="O97">
            <v>0.13363303636049653</v>
          </cell>
          <cell r="P97">
            <v>0.42013494708854632</v>
          </cell>
          <cell r="Q97">
            <v>5.7405047175035098E-2</v>
          </cell>
          <cell r="R97">
            <v>2.9101876415664977E-2</v>
          </cell>
          <cell r="S97">
            <v>3.4958136641477558E-3</v>
          </cell>
        </row>
        <row r="98">
          <cell r="G98" t="str">
            <v>TROJD</v>
          </cell>
          <cell r="J98">
            <v>1</v>
          </cell>
          <cell r="K98">
            <v>1.6245167660554564E-2</v>
          </cell>
          <cell r="L98">
            <v>0.26045802175889593</v>
          </cell>
          <cell r="M98">
            <v>7.889207145389393E-2</v>
          </cell>
          <cell r="N98">
            <v>0</v>
          </cell>
          <cell r="O98">
            <v>0.13398149722473793</v>
          </cell>
          <cell r="P98">
            <v>0.42015393254001793</v>
          </cell>
          <cell r="Q98">
            <v>5.7573939885684912E-2</v>
          </cell>
          <cell r="R98">
            <v>2.9209184855794764E-2</v>
          </cell>
          <cell r="S98">
            <v>3.4861846204201435E-3</v>
          </cell>
        </row>
        <row r="99">
          <cell r="G99" t="str">
            <v>IBT</v>
          </cell>
          <cell r="J99">
            <v>1.0000000000000007</v>
          </cell>
          <cell r="K99">
            <v>-1.3491553188021232E-2</v>
          </cell>
          <cell r="L99">
            <v>9.4983435199618327E-2</v>
          </cell>
          <cell r="M99">
            <v>2.6105660283864594E-2</v>
          </cell>
          <cell r="N99">
            <v>0</v>
          </cell>
          <cell r="O99">
            <v>0.14372229889170751</v>
          </cell>
          <cell r="P99">
            <v>0.41225431736688284</v>
          </cell>
          <cell r="Q99">
            <v>5.7152820366434237E-2</v>
          </cell>
          <cell r="R99">
            <v>2.8677459483517975E-2</v>
          </cell>
          <cell r="S99">
            <v>7.2574348243193924E-3</v>
          </cell>
          <cell r="T99">
            <v>0.16110501232632404</v>
          </cell>
          <cell r="U99">
            <v>8.2233114445353014E-2</v>
          </cell>
        </row>
        <row r="100">
          <cell r="G100" t="str">
            <v>DITEXP</v>
          </cell>
          <cell r="J100">
            <v>1</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row>
        <row r="101">
          <cell r="G101" t="str">
            <v>DITBAL</v>
          </cell>
          <cell r="J101">
            <v>1</v>
          </cell>
          <cell r="K101">
            <v>2.2669828708624634E-2</v>
          </cell>
          <cell r="L101">
            <v>0.27442633826101487</v>
          </cell>
          <cell r="M101">
            <v>6.2028765801155954E-2</v>
          </cell>
          <cell r="N101">
            <v>0</v>
          </cell>
          <cell r="O101">
            <v>0.11448021857710469</v>
          </cell>
          <cell r="P101">
            <v>0.42903841690328953</v>
          </cell>
          <cell r="Q101">
            <v>5.6471764427834338E-2</v>
          </cell>
          <cell r="R101">
            <v>2.3997872586686671E-2</v>
          </cell>
          <cell r="S101">
            <v>2.8151223152341541E-3</v>
          </cell>
          <cell r="T101">
            <v>0</v>
          </cell>
          <cell r="U101">
            <v>1.4071672419055162E-2</v>
          </cell>
        </row>
        <row r="102">
          <cell r="G102" t="str">
            <v>TAXDEPR</v>
          </cell>
          <cell r="J102">
            <v>1</v>
          </cell>
          <cell r="K102">
            <v>2.1437534095258986E-2</v>
          </cell>
          <cell r="L102">
            <v>0.26438304916327005</v>
          </cell>
          <cell r="M102">
            <v>5.7470851403864646E-2</v>
          </cell>
          <cell r="N102">
            <v>0</v>
          </cell>
          <cell r="O102">
            <v>0.11895862122316664</v>
          </cell>
          <cell r="P102">
            <v>0.4271442349752308</v>
          </cell>
          <cell r="Q102">
            <v>5.4448269564300614E-2</v>
          </cell>
          <cell r="R102">
            <v>2.5769835517010824E-2</v>
          </cell>
          <cell r="S102">
            <v>2.8565814141287382E-3</v>
          </cell>
          <cell r="T102">
            <v>0</v>
          </cell>
          <cell r="U102">
            <v>2.7531022643768693E-2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0.99999999999999989</v>
          </cell>
          <cell r="K106">
            <v>2.3938729290064228E-2</v>
          </cell>
          <cell r="L106">
            <v>0.28307258283218301</v>
          </cell>
          <cell r="M106">
            <v>8.1286288749471886E-2</v>
          </cell>
          <cell r="N106">
            <v>0</v>
          </cell>
          <cell r="O106">
            <v>0.12038755097184799</v>
          </cell>
          <cell r="P106">
            <v>0.40936823442654957</v>
          </cell>
          <cell r="Q106">
            <v>5.3997237165183884E-2</v>
          </cell>
          <cell r="R106">
            <v>2.552173358130895E-2</v>
          </cell>
          <cell r="S106">
            <v>2.4276429833903746E-3</v>
          </cell>
          <cell r="T106">
            <v>0</v>
          </cell>
          <cell r="U106">
            <v>0</v>
          </cell>
        </row>
        <row r="107">
          <cell r="G107" t="str">
            <v>SCHMAEXP</v>
          </cell>
          <cell r="J107">
            <v>1</v>
          </cell>
          <cell r="K107">
            <v>2.5074275424769674E-2</v>
          </cell>
          <cell r="L107">
            <v>0.278784465835058</v>
          </cell>
          <cell r="M107">
            <v>7.6277407130215871E-2</v>
          </cell>
          <cell r="N107">
            <v>0</v>
          </cell>
          <cell r="O107">
            <v>0.12879486075156318</v>
          </cell>
          <cell r="P107">
            <v>0.40864134621180392</v>
          </cell>
          <cell r="Q107">
            <v>5.1060767883867389E-2</v>
          </cell>
          <cell r="R107">
            <v>2.3200259144871119E-2</v>
          </cell>
          <cell r="S107">
            <v>2.4722555524069093E-3</v>
          </cell>
          <cell r="T107">
            <v>5.6943620654439355E-3</v>
          </cell>
          <cell r="U107">
            <v>0</v>
          </cell>
        </row>
        <row r="108">
          <cell r="G108" t="str">
            <v>SGCT</v>
          </cell>
          <cell r="J108">
            <v>1</v>
          </cell>
          <cell r="K108">
            <v>1.6373557357492931E-2</v>
          </cell>
          <cell r="L108">
            <v>0.26480401725950925</v>
          </cell>
          <cell r="M108">
            <v>7.9923460734688409E-2</v>
          </cell>
          <cell r="N108">
            <v>0</v>
          </cell>
          <cell r="O108">
            <v>0.13212920009649662</v>
          </cell>
          <cell r="P108">
            <v>0.42152400417214969</v>
          </cell>
          <cell r="Q108">
            <v>5.6649925286611537E-2</v>
          </cell>
          <cell r="R108">
            <v>2.8595835093051591E-2</v>
          </cell>
        </row>
      </sheetData>
      <sheetData sheetId="6" refreshError="1"/>
      <sheetData sheetId="7" refreshError="1"/>
      <sheetData sheetId="8" refreshError="1"/>
      <sheetData sheetId="9" refreshError="1"/>
      <sheetData sheetId="10" refreshError="1"/>
      <sheetData sheetId="11">
        <row r="3">
          <cell r="AH3" t="b">
            <v>1</v>
          </cell>
          <cell r="AI3" t="b">
            <v>1</v>
          </cell>
          <cell r="AJ3" t="b">
            <v>1</v>
          </cell>
        </row>
        <row r="25">
          <cell r="B25">
            <v>0.61921932971787941</v>
          </cell>
        </row>
        <row r="27">
          <cell r="B27">
            <v>2.0478497350812038E-3</v>
          </cell>
        </row>
        <row r="28">
          <cell r="B28">
            <v>0</v>
          </cell>
        </row>
        <row r="29">
          <cell r="B29">
            <v>0</v>
          </cell>
        </row>
        <row r="30">
          <cell r="B30">
            <v>0</v>
          </cell>
        </row>
        <row r="31">
          <cell r="B31">
            <v>0</v>
          </cell>
        </row>
        <row r="32">
          <cell r="AF32">
            <v>4.5400000000000003E-2</v>
          </cell>
        </row>
      </sheetData>
      <sheetData sheetId="12">
        <row r="1360">
          <cell r="C1360">
            <v>37611379.466312617</v>
          </cell>
        </row>
      </sheetData>
      <sheetData sheetId="13" refreshError="1"/>
      <sheetData sheetId="14">
        <row r="1">
          <cell r="E1">
            <v>24012967846.53928</v>
          </cell>
          <cell r="J1">
            <v>24012967846.53928</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UTCR"/>
      <sheetName val="ADJ"/>
      <sheetName val="URO"/>
      <sheetName val="ECD"/>
      <sheetName val="Unadj Data for RAM"/>
      <sheetName val="Variables"/>
      <sheetName val="Inputs"/>
      <sheetName val="Factors"/>
      <sheetName val="CWC"/>
      <sheetName val="WelcomeDialog"/>
      <sheetName val="Macro"/>
    </sheetNames>
    <sheetDataSet>
      <sheetData sheetId="0"/>
      <sheetData sheetId="1"/>
      <sheetData sheetId="2"/>
      <sheetData sheetId="3"/>
      <sheetData sheetId="4"/>
      <sheetData sheetId="5"/>
      <sheetData sheetId="6">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1.8429895788901147E-2</v>
          </cell>
          <cell r="AH24">
            <v>0.2804797599247516</v>
          </cell>
          <cell r="AI24">
            <v>8.0345353122343643E-2</v>
          </cell>
          <cell r="AJ24">
            <v>0</v>
          </cell>
          <cell r="AK24">
            <v>0.12654082940964578</v>
          </cell>
          <cell r="AL24">
            <v>0.40894563624184538</v>
          </cell>
          <cell r="AM24">
            <v>6.3679048083549447E-2</v>
          </cell>
          <cell r="AN24">
            <v>1.7645309975791119E-2</v>
          </cell>
          <cell r="AO24">
            <v>3.9341674531719502E-3</v>
          </cell>
        </row>
        <row r="25">
          <cell r="AC25" t="str">
            <v>SG-P</v>
          </cell>
          <cell r="AF25">
            <v>1</v>
          </cell>
          <cell r="AG25">
            <v>1.8429895788901147E-2</v>
          </cell>
          <cell r="AH25">
            <v>0.2804797599247516</v>
          </cell>
          <cell r="AI25">
            <v>8.0345353122343643E-2</v>
          </cell>
          <cell r="AJ25">
            <v>0</v>
          </cell>
          <cell r="AK25">
            <v>0.12654082940964578</v>
          </cell>
          <cell r="AL25">
            <v>0.40894563624184538</v>
          </cell>
          <cell r="AM25">
            <v>6.3679048083549447E-2</v>
          </cell>
          <cell r="AN25">
            <v>1.7645309975791119E-2</v>
          </cell>
          <cell r="AO25">
            <v>3.9341674531719502E-3</v>
          </cell>
        </row>
        <row r="26">
          <cell r="AC26" t="str">
            <v>SG-U</v>
          </cell>
          <cell r="AF26">
            <v>1</v>
          </cell>
          <cell r="AG26">
            <v>1.8429895788901147E-2</v>
          </cell>
          <cell r="AH26">
            <v>0.2804797599247516</v>
          </cell>
          <cell r="AI26">
            <v>8.0345353122343643E-2</v>
          </cell>
          <cell r="AJ26">
            <v>0</v>
          </cell>
          <cell r="AK26">
            <v>0.12654082940964578</v>
          </cell>
          <cell r="AL26">
            <v>0.40894563624184538</v>
          </cell>
          <cell r="AM26">
            <v>6.3679048083549447E-2</v>
          </cell>
          <cell r="AN26">
            <v>1.7645309975791119E-2</v>
          </cell>
          <cell r="AO26">
            <v>3.9341674531719502E-3</v>
          </cell>
        </row>
        <row r="27">
          <cell r="AC27" t="str">
            <v>DGP</v>
          </cell>
          <cell r="AF27">
            <v>1</v>
          </cell>
          <cell r="AG27">
            <v>3.6437420783898541E-2</v>
          </cell>
          <cell r="AH27">
            <v>0.55453156929404235</v>
          </cell>
          <cell r="AI27">
            <v>0.15884937567106577</v>
          </cell>
          <cell r="AJ27">
            <v>0</v>
          </cell>
          <cell r="AK27">
            <v>0.25018163425099321</v>
          </cell>
          <cell r="AL27">
            <v>0</v>
          </cell>
          <cell r="AM27">
            <v>0</v>
          </cell>
          <cell r="AN27">
            <v>0</v>
          </cell>
          <cell r="AO27">
            <v>0</v>
          </cell>
        </row>
        <row r="28">
          <cell r="AC28" t="str">
            <v>DGU</v>
          </cell>
          <cell r="AF28">
            <v>1</v>
          </cell>
          <cell r="AG28">
            <v>0</v>
          </cell>
          <cell r="AH28">
            <v>0</v>
          </cell>
          <cell r="AI28">
            <v>0</v>
          </cell>
          <cell r="AJ28">
            <v>0</v>
          </cell>
          <cell r="AK28">
            <v>0</v>
          </cell>
          <cell r="AL28">
            <v>0.82748318992325709</v>
          </cell>
          <cell r="AM28">
            <v>0.12885170342859406</v>
          </cell>
          <cell r="AN28">
            <v>3.5704494905815155E-2</v>
          </cell>
          <cell r="AO28">
            <v>7.9606117423337511E-3</v>
          </cell>
        </row>
        <row r="29">
          <cell r="AC29" t="str">
            <v>SC</v>
          </cell>
          <cell r="AF29">
            <v>1</v>
          </cell>
          <cell r="AG29">
            <v>1.8519525164495298E-2</v>
          </cell>
          <cell r="AH29">
            <v>0.28326201190419847</v>
          </cell>
          <cell r="AI29">
            <v>8.0765437645489727E-2</v>
          </cell>
          <cell r="AJ29">
            <v>0</v>
          </cell>
          <cell r="AK29">
            <v>0.12283357959956133</v>
          </cell>
          <cell r="AL29">
            <v>0.41074413897138584</v>
          </cell>
          <cell r="AM29">
            <v>6.276237319056982E-2</v>
          </cell>
          <cell r="AN29">
            <v>1.7072974500751441E-2</v>
          </cell>
          <cell r="AO29">
            <v>4.0399590235480716E-3</v>
          </cell>
        </row>
        <row r="30">
          <cell r="AC30" t="str">
            <v>SE</v>
          </cell>
          <cell r="AF30">
            <v>1</v>
          </cell>
          <cell r="AG30">
            <v>1.81610076621187E-2</v>
          </cell>
          <cell r="AH30">
            <v>0.27213300398641094</v>
          </cell>
          <cell r="AI30">
            <v>7.9085099552905366E-2</v>
          </cell>
          <cell r="AJ30">
            <v>0</v>
          </cell>
          <cell r="AK30">
            <v>0.13766257883989916</v>
          </cell>
          <cell r="AL30">
            <v>0.40355012805322382</v>
          </cell>
          <cell r="AM30">
            <v>6.6429072762488342E-2</v>
          </cell>
          <cell r="AN30">
            <v>1.936231640091016E-2</v>
          </cell>
          <cell r="AO30">
            <v>3.6167927420435869E-3</v>
          </cell>
        </row>
        <row r="31">
          <cell r="AC31" t="str">
            <v>SE-P</v>
          </cell>
          <cell r="AF31">
            <v>1</v>
          </cell>
          <cell r="AG31">
            <v>1.81610076621187E-2</v>
          </cell>
          <cell r="AH31">
            <v>0.27213300398641094</v>
          </cell>
          <cell r="AI31">
            <v>7.9085099552905366E-2</v>
          </cell>
          <cell r="AJ31">
            <v>0</v>
          </cell>
          <cell r="AK31">
            <v>0.13766257883989916</v>
          </cell>
          <cell r="AL31">
            <v>0.40355012805322382</v>
          </cell>
          <cell r="AM31">
            <v>6.6429072762488342E-2</v>
          </cell>
          <cell r="AN31">
            <v>1.936231640091016E-2</v>
          </cell>
          <cell r="AO31">
            <v>3.6167927420435869E-3</v>
          </cell>
        </row>
        <row r="32">
          <cell r="AC32" t="str">
            <v>SE-U</v>
          </cell>
          <cell r="AF32">
            <v>1</v>
          </cell>
          <cell r="AG32">
            <v>1.81610076621187E-2</v>
          </cell>
          <cell r="AH32">
            <v>0.27213300398641094</v>
          </cell>
          <cell r="AI32">
            <v>7.9085099552905366E-2</v>
          </cell>
          <cell r="AJ32">
            <v>0</v>
          </cell>
          <cell r="AK32">
            <v>0.13766257883989916</v>
          </cell>
          <cell r="AL32">
            <v>0.40355012805322382</v>
          </cell>
          <cell r="AM32">
            <v>6.6429072762488342E-2</v>
          </cell>
          <cell r="AN32">
            <v>1.936231640091016E-2</v>
          </cell>
          <cell r="AO32">
            <v>3.6167927420435869E-3</v>
          </cell>
        </row>
        <row r="33">
          <cell r="AC33" t="str">
            <v>DEP</v>
          </cell>
          <cell r="AF33">
            <v>1</v>
          </cell>
          <cell r="AG33">
            <v>3.5817582693522129E-2</v>
          </cell>
          <cell r="AH33">
            <v>0.53670735430892591</v>
          </cell>
          <cell r="AI33">
            <v>0.15597356411946783</v>
          </cell>
          <cell r="AJ33">
            <v>0</v>
          </cell>
          <cell r="AK33">
            <v>0.27150149887808411</v>
          </cell>
          <cell r="AL33">
            <v>0</v>
          </cell>
          <cell r="AM33">
            <v>0</v>
          </cell>
          <cell r="AN33">
            <v>0</v>
          </cell>
          <cell r="AO33">
            <v>0</v>
          </cell>
        </row>
        <row r="34">
          <cell r="AC34" t="str">
            <v>DEU</v>
          </cell>
          <cell r="AF34">
            <v>1</v>
          </cell>
          <cell r="AG34">
            <v>0</v>
          </cell>
          <cell r="AH34">
            <v>0</v>
          </cell>
          <cell r="AI34">
            <v>0</v>
          </cell>
          <cell r="AJ34">
            <v>0</v>
          </cell>
          <cell r="AK34">
            <v>0</v>
          </cell>
          <cell r="AL34">
            <v>0.8186293240234882</v>
          </cell>
          <cell r="AM34">
            <v>0.13475596499845668</v>
          </cell>
          <cell r="AN34">
            <v>3.9277796945006715E-2</v>
          </cell>
          <cell r="AO34">
            <v>7.3369140330484571E-3</v>
          </cell>
        </row>
        <row r="35">
          <cell r="AC35" t="str">
            <v>SO</v>
          </cell>
          <cell r="AF35">
            <v>1.0000000000000002</v>
          </cell>
          <cell r="AG35">
            <v>2.5903200642791582E-2</v>
          </cell>
          <cell r="AH35">
            <v>0.29511246945988806</v>
          </cell>
          <cell r="AI35">
            <v>7.8952040337487067E-2</v>
          </cell>
          <cell r="AJ35">
            <v>0</v>
          </cell>
          <cell r="AK35">
            <v>0.11162024484699953</v>
          </cell>
          <cell r="AL35">
            <v>0.40963219390184763</v>
          </cell>
          <cell r="AM35">
            <v>5.9047130127855847E-2</v>
          </cell>
          <cell r="AN35">
            <v>1.7238229111816245E-2</v>
          </cell>
          <cell r="AO35">
            <v>2.4944915713142218E-3</v>
          </cell>
        </row>
        <row r="36">
          <cell r="AC36" t="str">
            <v>SO-P</v>
          </cell>
          <cell r="AF36">
            <v>1.0000000000000002</v>
          </cell>
          <cell r="AG36">
            <v>2.5903200642791582E-2</v>
          </cell>
          <cell r="AH36">
            <v>0.29511246945988806</v>
          </cell>
          <cell r="AI36">
            <v>7.8952040337487067E-2</v>
          </cell>
          <cell r="AJ36">
            <v>0</v>
          </cell>
          <cell r="AK36">
            <v>0.11162024484699953</v>
          </cell>
          <cell r="AL36">
            <v>0.40963219390184763</v>
          </cell>
          <cell r="AM36">
            <v>5.9047130127855847E-2</v>
          </cell>
          <cell r="AN36">
            <v>1.7238229111816245E-2</v>
          </cell>
          <cell r="AO36">
            <v>2.4944915713142218E-3</v>
          </cell>
        </row>
        <row r="37">
          <cell r="AC37" t="str">
            <v>SO-U</v>
          </cell>
          <cell r="AF37">
            <v>1.0000000000000002</v>
          </cell>
          <cell r="AG37">
            <v>2.5903200642791582E-2</v>
          </cell>
          <cell r="AH37">
            <v>0.29511246945988806</v>
          </cell>
          <cell r="AI37">
            <v>7.8952040337487067E-2</v>
          </cell>
          <cell r="AJ37">
            <v>0</v>
          </cell>
          <cell r="AK37">
            <v>0.11162024484699953</v>
          </cell>
          <cell r="AL37">
            <v>0.40963219390184763</v>
          </cell>
          <cell r="AM37">
            <v>5.9047130127855847E-2</v>
          </cell>
          <cell r="AN37">
            <v>1.7238229111816245E-2</v>
          </cell>
          <cell r="AO37">
            <v>2.4944915713142218E-3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1.0000000000000002</v>
          </cell>
          <cell r="AG40">
            <v>2.5903200642791578E-2</v>
          </cell>
          <cell r="AH40">
            <v>0.29511246945988812</v>
          </cell>
          <cell r="AI40">
            <v>7.8952040337487053E-2</v>
          </cell>
          <cell r="AJ40">
            <v>0</v>
          </cell>
          <cell r="AK40">
            <v>0.11162024484699952</v>
          </cell>
          <cell r="AL40">
            <v>0.40963219390184757</v>
          </cell>
          <cell r="AM40">
            <v>5.9047130127855847E-2</v>
          </cell>
          <cell r="AN40">
            <v>1.7238229111816238E-2</v>
          </cell>
          <cell r="AO40">
            <v>2.4944915713142222E-3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1.0000000000000002</v>
          </cell>
          <cell r="AG43">
            <v>2.5309032327347419E-2</v>
          </cell>
          <cell r="AH43">
            <v>0.28987324300736916</v>
          </cell>
          <cell r="AI43">
            <v>7.7220599195736692E-2</v>
          </cell>
          <cell r="AJ43">
            <v>0</v>
          </cell>
          <cell r="AK43">
            <v>0.10878122875797953</v>
          </cell>
          <cell r="AL43">
            <v>0.42180764222467454</v>
          </cell>
          <cell r="AM43">
            <v>5.7500985970576991E-2</v>
          </cell>
          <cell r="AN43">
            <v>1.7081394546729266E-2</v>
          </cell>
          <cell r="AO43">
            <v>2.4258739695866283E-3</v>
          </cell>
        </row>
        <row r="44">
          <cell r="AC44" t="str">
            <v>SSCCT</v>
          </cell>
          <cell r="AF44">
            <v>1</v>
          </cell>
          <cell r="AG44">
            <v>1.8037880427341169E-2</v>
          </cell>
          <cell r="AH44">
            <v>0.29158218985587597</v>
          </cell>
          <cell r="AI44">
            <v>8.343263776738212E-2</v>
          </cell>
          <cell r="AJ44">
            <v>0</v>
          </cell>
          <cell r="AK44">
            <v>0.12045607855390798</v>
          </cell>
          <cell r="AL44">
            <v>0.40592839958499199</v>
          </cell>
          <cell r="AM44">
            <v>6.0927066982204181E-2</v>
          </cell>
          <cell r="AN44">
            <v>1.5530959817588614E-2</v>
          </cell>
          <cell r="AO44">
            <v>4.1047870107080199E-3</v>
          </cell>
        </row>
        <row r="45">
          <cell r="AC45" t="str">
            <v>SSECT</v>
          </cell>
          <cell r="AF45">
            <v>0.99999999999999989</v>
          </cell>
          <cell r="AG45">
            <v>1.6833974975653771E-2</v>
          </cell>
          <cell r="AH45">
            <v>0.26580368339083738</v>
          </cell>
          <cell r="AI45">
            <v>8.0050349608170271E-2</v>
          </cell>
          <cell r="AJ45">
            <v>0</v>
          </cell>
          <cell r="AK45">
            <v>0.13773513933673617</v>
          </cell>
          <cell r="AL45">
            <v>0.40850166154743184</v>
          </cell>
          <cell r="AM45">
            <v>6.8769617475188824E-2</v>
          </cell>
          <cell r="AN45">
            <v>1.8515583431370646E-2</v>
          </cell>
          <cell r="AO45">
            <v>3.7899902346110476E-3</v>
          </cell>
        </row>
        <row r="46">
          <cell r="AC46" t="str">
            <v>SSCCH</v>
          </cell>
          <cell r="AF46">
            <v>1</v>
          </cell>
          <cell r="AG46">
            <v>1.879784540604899E-2</v>
          </cell>
          <cell r="AH46">
            <v>0.29282326599485597</v>
          </cell>
          <cell r="AI46">
            <v>8.3178950044447419E-2</v>
          </cell>
          <cell r="AJ46">
            <v>0</v>
          </cell>
          <cell r="AK46">
            <v>0.12387868151335538</v>
          </cell>
          <cell r="AL46">
            <v>0.40255435561995606</v>
          </cell>
          <cell r="AM46">
            <v>5.7597867186329935E-2</v>
          </cell>
          <cell r="AN46">
            <v>1.7378920295047118E-2</v>
          </cell>
          <cell r="AO46">
            <v>3.7901139399589986E-3</v>
          </cell>
        </row>
        <row r="47">
          <cell r="AC47" t="str">
            <v>SSECH</v>
          </cell>
          <cell r="AF47">
            <v>1.0000000000000002</v>
          </cell>
          <cell r="AG47">
            <v>1.8069073244635914E-2</v>
          </cell>
          <cell r="AH47">
            <v>0.27877163094793689</v>
          </cell>
          <cell r="AI47">
            <v>8.1482940730746439E-2</v>
          </cell>
          <cell r="AJ47">
            <v>0</v>
          </cell>
          <cell r="AK47">
            <v>0.1392904742934892</v>
          </cell>
          <cell r="AL47">
            <v>0.39913356956163482</v>
          </cell>
          <cell r="AM47">
            <v>6.0277240155125159E-2</v>
          </cell>
          <cell r="AN47">
            <v>1.9507033007686581E-2</v>
          </cell>
          <cell r="AO47">
            <v>3.4680380587452193E-3</v>
          </cell>
        </row>
        <row r="48">
          <cell r="AC48" t="str">
            <v>SSGCH</v>
          </cell>
          <cell r="AF48">
            <v>0.99999999999999989</v>
          </cell>
          <cell r="AG48">
            <v>1.861565236569572E-2</v>
          </cell>
          <cell r="AH48">
            <v>0.2893103572331262</v>
          </cell>
          <cell r="AI48">
            <v>8.2754947716022181E-2</v>
          </cell>
          <cell r="AJ48">
            <v>0</v>
          </cell>
          <cell r="AK48">
            <v>0.12773162970838883</v>
          </cell>
          <cell r="AL48">
            <v>0.40169915910537579</v>
          </cell>
          <cell r="AM48">
            <v>5.8267710428528741E-2</v>
          </cell>
          <cell r="AN48">
            <v>1.7910948473206983E-2</v>
          </cell>
          <cell r="AO48">
            <v>3.7095949696555539E-3</v>
          </cell>
        </row>
        <row r="49">
          <cell r="AC49" t="str">
            <v>SSCP</v>
          </cell>
          <cell r="AF49">
            <v>1</v>
          </cell>
          <cell r="AG49">
            <v>1.645418090063917E-2</v>
          </cell>
          <cell r="AH49">
            <v>0.26613588436261548</v>
          </cell>
          <cell r="AI49">
            <v>7.8847412570952874E-2</v>
          </cell>
          <cell r="AJ49">
            <v>0</v>
          </cell>
          <cell r="AK49">
            <v>0.11582049248275349</v>
          </cell>
          <cell r="AL49">
            <v>0.43215671089730534</v>
          </cell>
          <cell r="AM49">
            <v>7.0777790896996318E-2</v>
          </cell>
          <cell r="AN49">
            <v>1.502869424389261E-2</v>
          </cell>
          <cell r="AO49">
            <v>4.7788336448447346E-3</v>
          </cell>
        </row>
        <row r="50">
          <cell r="AC50" t="str">
            <v>SSEP</v>
          </cell>
          <cell r="AF50">
            <v>1.0000000000000002</v>
          </cell>
          <cell r="AG50">
            <v>1.6644131393688751E-2</v>
          </cell>
          <cell r="AH50">
            <v>0.25557971719279543</v>
          </cell>
          <cell r="AI50">
            <v>7.7169859231664431E-2</v>
          </cell>
          <cell r="AJ50">
            <v>0</v>
          </cell>
          <cell r="AK50">
            <v>0.13008645176520314</v>
          </cell>
          <cell r="AL50">
            <v>0.42016223773854983</v>
          </cell>
          <cell r="AM50">
            <v>7.8400655469981331E-2</v>
          </cell>
          <cell r="AN50">
            <v>1.7870615483022111E-2</v>
          </cell>
          <cell r="AO50">
            <v>4.0863317250949991E-3</v>
          </cell>
        </row>
        <row r="51">
          <cell r="AC51" t="str">
            <v>SSGC</v>
          </cell>
          <cell r="AF51">
            <v>1</v>
          </cell>
          <cell r="AG51">
            <v>1.6501668523901565E-2</v>
          </cell>
          <cell r="AH51">
            <v>0.26349684257016048</v>
          </cell>
          <cell r="AI51">
            <v>7.8428024236130767E-2</v>
          </cell>
          <cell r="AJ51">
            <v>0</v>
          </cell>
          <cell r="AK51">
            <v>0.11938698230336589</v>
          </cell>
          <cell r="AL51">
            <v>0.42915809260761645</v>
          </cell>
          <cell r="AM51">
            <v>7.2683507040242568E-2</v>
          </cell>
          <cell r="AN51">
            <v>1.5739174553674986E-2</v>
          </cell>
          <cell r="AO51">
            <v>4.6057081649073005E-3</v>
          </cell>
        </row>
        <row r="52">
          <cell r="AC52" t="str">
            <v>SSGCT</v>
          </cell>
          <cell r="AF52">
            <v>1</v>
          </cell>
          <cell r="AG52">
            <v>1.7736904064419318E-2</v>
          </cell>
          <cell r="AH52">
            <v>0.28513756323961637</v>
          </cell>
          <cell r="AI52">
            <v>8.2587065727579151E-2</v>
          </cell>
          <cell r="AJ52">
            <v>0</v>
          </cell>
          <cell r="AK52">
            <v>0.12477584374961503</v>
          </cell>
          <cell r="AL52">
            <v>0.40657171507560197</v>
          </cell>
          <cell r="AM52">
            <v>6.2887704605450345E-2</v>
          </cell>
          <cell r="AN52">
            <v>1.6277115721034123E-2</v>
          </cell>
          <cell r="AO52">
            <v>4.0260878166837773E-3</v>
          </cell>
        </row>
        <row r="53">
          <cell r="AC53" t="str">
            <v>MC</v>
          </cell>
          <cell r="AF53">
            <v>1</v>
          </cell>
          <cell r="AG53">
            <v>5.7220923490166201E-3</v>
          </cell>
          <cell r="AH53">
            <v>0.70278818946033028</v>
          </cell>
          <cell r="AI53">
            <v>9.8761544069940047E-2</v>
          </cell>
          <cell r="AJ53">
            <v>0</v>
          </cell>
          <cell r="AK53">
            <v>3.9288247752285496E-2</v>
          </cell>
          <cell r="AL53">
            <v>0.12696895973293604</v>
          </cell>
          <cell r="AM53">
            <v>1.9770995886529925E-2</v>
          </cell>
          <cell r="AN53">
            <v>5.4784950693701701E-3</v>
          </cell>
          <cell r="AO53">
            <v>1.2214756795913299E-3</v>
          </cell>
        </row>
        <row r="54">
          <cell r="AC54" t="str">
            <v>SNPD</v>
          </cell>
          <cell r="AF54">
            <v>0.99999999999999989</v>
          </cell>
          <cell r="AG54">
            <v>3.7868961462643368E-2</v>
          </cell>
          <cell r="AH54">
            <v>0.30396538703722864</v>
          </cell>
          <cell r="AI54">
            <v>7.0027437024943906E-2</v>
          </cell>
          <cell r="AJ54">
            <v>0</v>
          </cell>
          <cell r="AK54">
            <v>7.6348731511076309E-2</v>
          </cell>
          <cell r="AL54">
            <v>0.4514096359749693</v>
          </cell>
          <cell r="AM54">
            <v>4.5289216584319121E-2</v>
          </cell>
          <cell r="AN54">
            <v>1.5090630404819241E-2</v>
          </cell>
          <cell r="AO54">
            <v>0</v>
          </cell>
        </row>
        <row r="55">
          <cell r="AC55" t="str">
            <v>DGUH</v>
          </cell>
          <cell r="AF55">
            <v>1</v>
          </cell>
          <cell r="AG55">
            <v>0</v>
          </cell>
          <cell r="AH55">
            <v>0</v>
          </cell>
          <cell r="AI55">
            <v>0</v>
          </cell>
          <cell r="AJ55">
            <v>0</v>
          </cell>
          <cell r="AK55">
            <v>0</v>
          </cell>
          <cell r="AL55">
            <v>0.82748318992325709</v>
          </cell>
          <cell r="AM55">
            <v>0.12885170342859406</v>
          </cell>
          <cell r="AN55">
            <v>3.5704494905815155E-2</v>
          </cell>
          <cell r="AO55">
            <v>7.9606117423337511E-3</v>
          </cell>
        </row>
        <row r="56">
          <cell r="AC56" t="str">
            <v>DEUH</v>
          </cell>
          <cell r="AF56">
            <v>1</v>
          </cell>
          <cell r="AG56">
            <v>0</v>
          </cell>
          <cell r="AH56">
            <v>0</v>
          </cell>
          <cell r="AI56">
            <v>0</v>
          </cell>
          <cell r="AJ56">
            <v>0</v>
          </cell>
          <cell r="AK56">
            <v>0</v>
          </cell>
          <cell r="AL56">
            <v>0.8186293240234882</v>
          </cell>
          <cell r="AM56">
            <v>0.13475596499845668</v>
          </cell>
          <cell r="AN56">
            <v>3.9277796945006715E-2</v>
          </cell>
          <cell r="AO56">
            <v>7.3369140330484571E-3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1.8161007662118703E-2</v>
          </cell>
          <cell r="AH58">
            <v>0.27213300398641094</v>
          </cell>
          <cell r="AI58">
            <v>7.9085099552905366E-2</v>
          </cell>
          <cell r="AJ58">
            <v>0</v>
          </cell>
          <cell r="AK58">
            <v>0.13766257883989913</v>
          </cell>
          <cell r="AL58">
            <v>0.40355012805322388</v>
          </cell>
          <cell r="AM58">
            <v>6.6429072762488356E-2</v>
          </cell>
          <cell r="AN58">
            <v>1.936231640091016E-2</v>
          </cell>
          <cell r="AO58">
            <v>3.6167927420435869E-3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v>
          </cell>
          <cell r="AG65">
            <v>1.8429895788901141E-2</v>
          </cell>
          <cell r="AH65">
            <v>0.28047975992475155</v>
          </cell>
          <cell r="AI65">
            <v>8.0345353122343671E-2</v>
          </cell>
          <cell r="AJ65">
            <v>0</v>
          </cell>
          <cell r="AK65">
            <v>0.12654082940964573</v>
          </cell>
          <cell r="AL65">
            <v>0.40894563624184543</v>
          </cell>
          <cell r="AM65">
            <v>6.3679048083549405E-2</v>
          </cell>
          <cell r="AN65">
            <v>1.7645309975791119E-2</v>
          </cell>
          <cell r="AO65">
            <v>3.9341674531719502E-3</v>
          </cell>
        </row>
        <row r="66">
          <cell r="AC66" t="str">
            <v>SNPPH-U</v>
          </cell>
          <cell r="AF66">
            <v>1</v>
          </cell>
          <cell r="AG66">
            <v>1.8429895788901141E-2</v>
          </cell>
          <cell r="AH66">
            <v>0.28047975992475155</v>
          </cell>
          <cell r="AI66">
            <v>8.0345353122343671E-2</v>
          </cell>
          <cell r="AJ66">
            <v>0</v>
          </cell>
          <cell r="AK66">
            <v>0.12654082940964573</v>
          </cell>
          <cell r="AL66">
            <v>0.40894563624184543</v>
          </cell>
          <cell r="AM66">
            <v>6.3679048083549405E-2</v>
          </cell>
          <cell r="AN66">
            <v>1.7645309975791119E-2</v>
          </cell>
          <cell r="AO66">
            <v>3.9341674531719502E-3</v>
          </cell>
        </row>
        <row r="67">
          <cell r="AC67" t="str">
            <v>CN</v>
          </cell>
          <cell r="AF67">
            <v>1</v>
          </cell>
          <cell r="AG67">
            <v>2.6671339689914364E-2</v>
          </cell>
          <cell r="AH67">
            <v>0.32586542169076171</v>
          </cell>
          <cell r="AI67">
            <v>7.3961303559272815E-2</v>
          </cell>
          <cell r="AJ67">
            <v>0</v>
          </cell>
          <cell r="AK67">
            <v>6.8328684111562288E-2</v>
          </cell>
          <cell r="AL67">
            <v>0.4558131536480523</v>
          </cell>
          <cell r="AM67">
            <v>4.0445849260488123E-2</v>
          </cell>
          <cell r="AN67">
            <v>8.9142480399483984E-3</v>
          </cell>
          <cell r="AO67">
            <v>0</v>
          </cell>
          <cell r="AP67">
            <v>0</v>
          </cell>
          <cell r="AQ67">
            <v>0</v>
          </cell>
        </row>
        <row r="68">
          <cell r="AC68" t="str">
            <v>CNP</v>
          </cell>
          <cell r="AF68">
            <v>1</v>
          </cell>
          <cell r="AG68">
            <v>0</v>
          </cell>
          <cell r="AH68">
            <v>0.69606249372431739</v>
          </cell>
          <cell r="AI68">
            <v>0.15798451129749977</v>
          </cell>
          <cell r="AJ68">
            <v>0</v>
          </cell>
          <cell r="AK68">
            <v>0.14595299497818287</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0.90229075429516425</v>
          </cell>
          <cell r="AM69">
            <v>8.0063323195654068E-2</v>
          </cell>
          <cell r="AN69">
            <v>1.7645922509181629E-2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4.797475927654506E-3</v>
          </cell>
          <cell r="AH73">
            <v>0.40587492521819968</v>
          </cell>
          <cell r="AI73">
            <v>7.8740869335376606E-2</v>
          </cell>
          <cell r="AJ73">
            <v>0</v>
          </cell>
          <cell r="AK73">
            <v>0.12746912456580667</v>
          </cell>
          <cell r="AL73">
            <v>0.30910100033251664</v>
          </cell>
          <cell r="AM73">
            <v>2.7007354939223394E-2</v>
          </cell>
          <cell r="AN73">
            <v>4.9992547451339891E-3</v>
          </cell>
          <cell r="AO73">
            <v>-2.1694534931572945E-3</v>
          </cell>
          <cell r="AP73">
            <v>4.4178742021687055E-2</v>
          </cell>
          <cell r="AQ73">
            <v>7.0640755706253889E-7</v>
          </cell>
        </row>
        <row r="74">
          <cell r="AC74" t="str">
            <v>INT</v>
          </cell>
          <cell r="AF74">
            <v>1.0000000000000002</v>
          </cell>
          <cell r="AG74">
            <v>2.5309032327347419E-2</v>
          </cell>
          <cell r="AH74">
            <v>0.28987324300736916</v>
          </cell>
          <cell r="AI74">
            <v>7.7220599195736692E-2</v>
          </cell>
          <cell r="AJ74">
            <v>0</v>
          </cell>
          <cell r="AK74">
            <v>0.10878122875797953</v>
          </cell>
          <cell r="AL74">
            <v>0.42180764222467454</v>
          </cell>
          <cell r="AM74">
            <v>5.7500985970576991E-2</v>
          </cell>
          <cell r="AN74">
            <v>1.7081394546729266E-2</v>
          </cell>
          <cell r="AO74">
            <v>2.4258739695866283E-3</v>
          </cell>
          <cell r="AQ74">
            <v>0</v>
          </cell>
        </row>
        <row r="75">
          <cell r="AC75" t="str">
            <v>CIAC</v>
          </cell>
          <cell r="AF75">
            <v>0.99999999999999989</v>
          </cell>
          <cell r="AG75">
            <v>3.7868961462643368E-2</v>
          </cell>
          <cell r="AH75">
            <v>0.30396538703722864</v>
          </cell>
          <cell r="AI75">
            <v>7.0027437024943906E-2</v>
          </cell>
          <cell r="AJ75">
            <v>0</v>
          </cell>
          <cell r="AK75">
            <v>7.6348731511076309E-2</v>
          </cell>
          <cell r="AL75">
            <v>0.4514096359749693</v>
          </cell>
          <cell r="AM75">
            <v>4.5289216584319121E-2</v>
          </cell>
          <cell r="AN75">
            <v>1.5090630404819241E-2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1.0000000000000002</v>
          </cell>
          <cell r="AG78">
            <v>3.9560007185101845E-2</v>
          </cell>
          <cell r="AH78">
            <v>0.34677940776083205</v>
          </cell>
          <cell r="AI78">
            <v>0.10626599088048837</v>
          </cell>
          <cell r="AJ78">
            <v>0</v>
          </cell>
          <cell r="AK78">
            <v>6.6810745261656174E-2</v>
          </cell>
          <cell r="AL78">
            <v>0.39623211084251875</v>
          </cell>
          <cell r="AM78">
            <v>4.0417653742788343E-2</v>
          </cell>
          <cell r="AN78">
            <v>3.9340843266145991E-3</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0.99999999999999989</v>
          </cell>
          <cell r="AG89">
            <v>1.8443193009218178E-2</v>
          </cell>
          <cell r="AH89">
            <v>0.28111189042568263</v>
          </cell>
          <cell r="AI89">
            <v>8.0517841820939171E-2</v>
          </cell>
          <cell r="AJ89">
            <v>0</v>
          </cell>
          <cell r="AK89">
            <v>0.12662607179620999</v>
          </cell>
          <cell r="AL89">
            <v>0.40842690358285322</v>
          </cell>
          <cell r="AM89">
            <v>6.3291682261836443E-2</v>
          </cell>
          <cell r="AN89">
            <v>1.7664325472769873E-2</v>
          </cell>
          <cell r="AO89">
            <v>3.9180916304905212E-3</v>
          </cell>
        </row>
        <row r="90">
          <cell r="AC90" t="str">
            <v>SNPT</v>
          </cell>
          <cell r="AF90">
            <v>1.0000000000000004</v>
          </cell>
          <cell r="AG90">
            <v>1.8429895788901165E-2</v>
          </cell>
          <cell r="AH90">
            <v>0.28047975992475166</v>
          </cell>
          <cell r="AI90">
            <v>8.0345353122343699E-2</v>
          </cell>
          <cell r="AJ90">
            <v>0</v>
          </cell>
          <cell r="AK90">
            <v>0.12654082940964584</v>
          </cell>
          <cell r="AL90">
            <v>0.40894563624184566</v>
          </cell>
          <cell r="AM90">
            <v>6.3679048083549433E-2</v>
          </cell>
          <cell r="AN90">
            <v>1.7645309975791133E-2</v>
          </cell>
          <cell r="AO90">
            <v>3.9341674531719511E-3</v>
          </cell>
        </row>
        <row r="91">
          <cell r="AC91" t="str">
            <v>SNPP</v>
          </cell>
          <cell r="AF91">
            <v>1</v>
          </cell>
          <cell r="AG91">
            <v>1.8425316887858485E-2</v>
          </cell>
          <cell r="AH91">
            <v>0.28102388211954793</v>
          </cell>
          <cell r="AI91">
            <v>8.0513494040164724E-2</v>
          </cell>
          <cell r="AJ91">
            <v>0</v>
          </cell>
          <cell r="AK91">
            <v>0.12656572076931774</v>
          </cell>
          <cell r="AL91">
            <v>0.40852846655597452</v>
          </cell>
          <cell r="AM91">
            <v>6.338740752900017E-2</v>
          </cell>
          <cell r="AN91">
            <v>1.7631120209123545E-2</v>
          </cell>
          <cell r="AO91">
            <v>3.9245918890129508E-3</v>
          </cell>
        </row>
        <row r="92">
          <cell r="AC92" t="str">
            <v>SNPPH</v>
          </cell>
          <cell r="AF92">
            <v>1</v>
          </cell>
          <cell r="AG92">
            <v>1.8429895788901141E-2</v>
          </cell>
          <cell r="AH92">
            <v>0.28047975992475155</v>
          </cell>
          <cell r="AI92">
            <v>8.0345353122343671E-2</v>
          </cell>
          <cell r="AJ92">
            <v>0</v>
          </cell>
          <cell r="AK92">
            <v>0.12654082940964573</v>
          </cell>
          <cell r="AL92">
            <v>0.40894563624184543</v>
          </cell>
          <cell r="AM92">
            <v>6.3679048083549405E-2</v>
          </cell>
          <cell r="AN92">
            <v>1.7645309975791119E-2</v>
          </cell>
          <cell r="AO92">
            <v>3.9341674531719502E-3</v>
          </cell>
        </row>
        <row r="93">
          <cell r="AC93" t="str">
            <v>SNPPN</v>
          </cell>
          <cell r="AF93">
            <v>1</v>
          </cell>
          <cell r="AG93">
            <v>1.8429895788901151E-2</v>
          </cell>
          <cell r="AH93">
            <v>0.2804797599247516</v>
          </cell>
          <cell r="AI93">
            <v>8.0345353122343643E-2</v>
          </cell>
          <cell r="AJ93">
            <v>0</v>
          </cell>
          <cell r="AK93">
            <v>0.12654082940964581</v>
          </cell>
          <cell r="AL93">
            <v>0.40894563624184532</v>
          </cell>
          <cell r="AM93">
            <v>6.3679048083549461E-2</v>
          </cell>
          <cell r="AN93">
            <v>1.7645309975791119E-2</v>
          </cell>
          <cell r="AO93">
            <v>3.9341674531719502E-3</v>
          </cell>
        </row>
        <row r="94">
          <cell r="AC94" t="str">
            <v>SNPPO</v>
          </cell>
          <cell r="AF94">
            <v>1.0000000000000002</v>
          </cell>
          <cell r="AG94">
            <v>1.8358739454902968E-2</v>
          </cell>
          <cell r="AH94">
            <v>0.28095802279090376</v>
          </cell>
          <cell r="AI94">
            <v>8.0575531990619981E-2</v>
          </cell>
          <cell r="AJ94">
            <v>0</v>
          </cell>
          <cell r="AK94">
            <v>0.12635960082539241</v>
          </cell>
          <cell r="AL94">
            <v>0.40870188220926024</v>
          </cell>
          <cell r="AM94">
            <v>6.3597792999476113E-2</v>
          </cell>
          <cell r="AN94">
            <v>1.7504823900811383E-2</v>
          </cell>
          <cell r="AO94">
            <v>3.9436058286333227E-3</v>
          </cell>
        </row>
        <row r="95">
          <cell r="AC95" t="str">
            <v>SNPG</v>
          </cell>
          <cell r="AF95">
            <v>1.0000000000000004</v>
          </cell>
          <cell r="AG95">
            <v>2.3443998517750617E-2</v>
          </cell>
          <cell r="AH95">
            <v>0.29862824102192759</v>
          </cell>
          <cell r="AI95">
            <v>8.4670941610573952E-2</v>
          </cell>
          <cell r="AJ95">
            <v>0</v>
          </cell>
          <cell r="AK95">
            <v>0.11276969932821473</v>
          </cell>
          <cell r="AL95">
            <v>0.39250383717187093</v>
          </cell>
          <cell r="AM95">
            <v>6.4340716620604782E-2</v>
          </cell>
          <cell r="AN95">
            <v>2.222103900070984E-2</v>
          </cell>
          <cell r="AO95">
            <v>1.4215267283477794E-3</v>
          </cell>
        </row>
        <row r="96">
          <cell r="AC96" t="str">
            <v>SNPI</v>
          </cell>
          <cell r="AF96">
            <v>1</v>
          </cell>
          <cell r="AG96">
            <v>2.3265299433499129E-2</v>
          </cell>
          <cell r="AH96">
            <v>0.29167192291459404</v>
          </cell>
          <cell r="AI96">
            <v>7.833158963954856E-2</v>
          </cell>
          <cell r="AJ96">
            <v>0</v>
          </cell>
          <cell r="AK96">
            <v>0.11194830936451733</v>
          </cell>
          <cell r="AL96">
            <v>0.41501444142078336</v>
          </cell>
          <cell r="AM96">
            <v>6.0749530558011924E-2</v>
          </cell>
          <cell r="AN96">
            <v>1.6333753954288016E-2</v>
          </cell>
          <cell r="AO96">
            <v>2.6851527147577735E-3</v>
          </cell>
        </row>
        <row r="97">
          <cell r="AC97" t="str">
            <v>TROJP</v>
          </cell>
          <cell r="AF97">
            <v>1</v>
          </cell>
          <cell r="AG97">
            <v>1.8389049624607693E-2</v>
          </cell>
          <cell r="AH97">
            <v>0.27921182381892767</v>
          </cell>
          <cell r="AI97">
            <v>8.0153910960264335E-2</v>
          </cell>
          <cell r="AJ97">
            <v>0</v>
          </cell>
          <cell r="AK97">
            <v>0.12823030826427112</v>
          </cell>
          <cell r="AL97">
            <v>0.40812601725547998</v>
          </cell>
          <cell r="AM97">
            <v>6.4096797878570602E-2</v>
          </cell>
          <cell r="AN97">
            <v>1.7906136392236319E-2</v>
          </cell>
          <cell r="AO97">
            <v>3.8859558056423245E-3</v>
          </cell>
        </row>
        <row r="98">
          <cell r="AC98" t="str">
            <v>TROJD</v>
          </cell>
          <cell r="AF98">
            <v>1</v>
          </cell>
          <cell r="AG98">
            <v>1.8381835366490126E-2</v>
          </cell>
          <cell r="AH98">
            <v>0.27898788067757707</v>
          </cell>
          <cell r="AI98">
            <v>8.0120098405383963E-2</v>
          </cell>
          <cell r="AJ98">
            <v>0</v>
          </cell>
          <cell r="AK98">
            <v>0.12852870437446343</v>
          </cell>
          <cell r="AL98">
            <v>0.40798125597794066</v>
          </cell>
          <cell r="AM98">
            <v>6.417058093511889E-2</v>
          </cell>
          <cell r="AN98">
            <v>1.7952203608697519E-2</v>
          </cell>
          <cell r="AO98">
            <v>3.8774406543284046E-3</v>
          </cell>
        </row>
        <row r="99">
          <cell r="AC99" t="str">
            <v>IBT</v>
          </cell>
          <cell r="AF99">
            <v>0</v>
          </cell>
          <cell r="AG99">
            <v>4.6121718693780045E-3</v>
          </cell>
          <cell r="AH99">
            <v>0.40766821242053009</v>
          </cell>
          <cell r="AI99">
            <v>7.8315459826070716E-2</v>
          </cell>
          <cell r="AJ99">
            <v>0</v>
          </cell>
          <cell r="AK99">
            <v>0.12697406991663865</v>
          </cell>
          <cell r="AL99">
            <v>0.30926970566710921</v>
          </cell>
          <cell r="AM99">
            <v>2.6822315134024527E-2</v>
          </cell>
          <cell r="AN99">
            <v>5.2381380642432755E-3</v>
          </cell>
          <cell r="AO99">
            <v>-2.2819681893050479E-3</v>
          </cell>
          <cell r="AP99">
            <v>4.3396984046246104E-2</v>
          </cell>
          <cell r="AQ99">
            <v>-1.5088754937487475E-5</v>
          </cell>
        </row>
        <row r="100">
          <cell r="AC100" t="str">
            <v>DITEXP</v>
          </cell>
          <cell r="AF100">
            <v>1</v>
          </cell>
          <cell r="AG100">
            <v>3.8378247098230095E-2</v>
          </cell>
          <cell r="AH100">
            <v>0.3452290807307869</v>
          </cell>
          <cell r="AI100">
            <v>7.7351684311256164E-2</v>
          </cell>
          <cell r="AJ100">
            <v>0</v>
          </cell>
          <cell r="AK100">
            <v>0.13748266452086497</v>
          </cell>
          <cell r="AL100">
            <v>0.34648695344896796</v>
          </cell>
          <cell r="AM100">
            <v>4.2384904806221244E-2</v>
          </cell>
          <cell r="AN100">
            <v>5.5772175135476417E-3</v>
          </cell>
          <cell r="AO100">
            <v>2.603011682917788E-3</v>
          </cell>
          <cell r="AP100">
            <v>0</v>
          </cell>
          <cell r="AQ100">
            <v>4.5062358872072278E-3</v>
          </cell>
        </row>
        <row r="101">
          <cell r="AC101" t="str">
            <v>DITBAL</v>
          </cell>
          <cell r="AF101">
            <v>1</v>
          </cell>
          <cell r="AG101">
            <v>2.5292006799613104E-2</v>
          </cell>
          <cell r="AH101">
            <v>0.27428482654037295</v>
          </cell>
          <cell r="AI101">
            <v>6.9203065307797712E-2</v>
          </cell>
          <cell r="AJ101">
            <v>0</v>
          </cell>
          <cell r="AK101">
            <v>9.5598672909798524E-2</v>
          </cell>
          <cell r="AL101">
            <v>0.44686240238158864</v>
          </cell>
          <cell r="AM101">
            <v>6.5593176671185624E-2</v>
          </cell>
          <cell r="AN101">
            <v>2.1316874666343834E-2</v>
          </cell>
          <cell r="AO101">
            <v>2.1792088724474218E-3</v>
          </cell>
          <cell r="AP101">
            <v>0</v>
          </cell>
          <cell r="AQ101">
            <v>-3.3023414914781801E-4</v>
          </cell>
        </row>
        <row r="102">
          <cell r="AC102" t="str">
            <v>TAXDEPR</v>
          </cell>
          <cell r="AF102">
            <v>1.0000000000000002</v>
          </cell>
          <cell r="AG102">
            <v>2.7044035480568735E-2</v>
          </cell>
          <cell r="AH102">
            <v>0.30200041454242604</v>
          </cell>
          <cell r="AI102">
            <v>8.1530316094992297E-2</v>
          </cell>
          <cell r="AJ102">
            <v>0</v>
          </cell>
          <cell r="AK102">
            <v>0.11243238338127051</v>
          </cell>
          <cell r="AL102">
            <v>0.39820052564573127</v>
          </cell>
          <cell r="AM102">
            <v>5.8874514883779309E-2</v>
          </cell>
          <cell r="AN102">
            <v>1.7426194576667664E-2</v>
          </cell>
          <cell r="AO102">
            <v>2.4916153945643347E-3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1.0000000000000002</v>
          </cell>
          <cell r="AG106">
            <v>2.7044035480568735E-2</v>
          </cell>
          <cell r="AH106">
            <v>0.30200041454242604</v>
          </cell>
          <cell r="AI106">
            <v>8.1530316094992297E-2</v>
          </cell>
          <cell r="AJ106">
            <v>0</v>
          </cell>
          <cell r="AK106">
            <v>0.11243238338127051</v>
          </cell>
          <cell r="AL106">
            <v>0.39820052564573127</v>
          </cell>
          <cell r="AM106">
            <v>5.8874514883779309E-2</v>
          </cell>
          <cell r="AN106">
            <v>1.7426194576667664E-2</v>
          </cell>
          <cell r="AO106">
            <v>2.4916153945643347E-3</v>
          </cell>
          <cell r="AP106">
            <v>0</v>
          </cell>
          <cell r="AQ106">
            <v>0</v>
          </cell>
        </row>
        <row r="107">
          <cell r="AC107" t="str">
            <v>SCHMAEXP</v>
          </cell>
          <cell r="AF107">
            <v>1.0000000000000002</v>
          </cell>
          <cell r="AG107">
            <v>2.0838227077298523E-2</v>
          </cell>
          <cell r="AH107">
            <v>0.25778013584139137</v>
          </cell>
          <cell r="AI107">
            <v>6.7664691204991204E-2</v>
          </cell>
          <cell r="AJ107">
            <v>0</v>
          </cell>
          <cell r="AK107">
            <v>9.8801613694146986E-2</v>
          </cell>
          <cell r="AL107">
            <v>0.3491848807775062</v>
          </cell>
          <cell r="AM107">
            <v>5.0000374899977676E-2</v>
          </cell>
          <cell r="AN107">
            <v>1.4063031221421078E-2</v>
          </cell>
          <cell r="AO107">
            <v>2.2980996607655188E-3</v>
          </cell>
          <cell r="AP107">
            <v>0.1393689456225016</v>
          </cell>
          <cell r="AQ107">
            <v>0</v>
          </cell>
        </row>
        <row r="108">
          <cell r="AC108" t="str">
            <v>SGCT</v>
          </cell>
          <cell r="AF108">
            <v>1.0000000000000002</v>
          </cell>
          <cell r="AG108">
            <v>1.8502688463651024E-2</v>
          </cell>
          <cell r="AH108">
            <v>0.28158757258804518</v>
          </cell>
          <cell r="AI108">
            <v>8.0662693666451374E-2</v>
          </cell>
          <cell r="AJ108">
            <v>0</v>
          </cell>
          <cell r="AK108">
            <v>0.12704062851558229</v>
          </cell>
          <cell r="AL108">
            <v>0.41056085138089465</v>
          </cell>
          <cell r="AM108">
            <v>6.3930561618331286E-2</v>
          </cell>
          <cell r="AN108">
            <v>1.7715003767044241E-2</v>
          </cell>
        </row>
      </sheetData>
      <sheetData sheetId="7"/>
      <sheetData sheetId="8"/>
      <sheetData sheetId="9"/>
      <sheetData sheetId="10"/>
      <sheetData sheetId="11">
        <row r="2">
          <cell r="AC2">
            <v>3</v>
          </cell>
        </row>
      </sheetData>
      <sheetData sheetId="12">
        <row r="3">
          <cell r="A3" t="str">
            <v>1011390OR</v>
          </cell>
          <cell r="B3" t="str">
            <v>1011390</v>
          </cell>
          <cell r="D3">
            <v>5918274.9500000002</v>
          </cell>
          <cell r="F3" t="str">
            <v>1011390OR</v>
          </cell>
          <cell r="G3" t="str">
            <v>1011390</v>
          </cell>
          <cell r="I3">
            <v>5916837.4199999999</v>
          </cell>
        </row>
        <row r="4">
          <cell r="A4" t="str">
            <v>1011390SG</v>
          </cell>
          <cell r="B4" t="str">
            <v>1011390</v>
          </cell>
          <cell r="D4">
            <v>12411745</v>
          </cell>
          <cell r="F4" t="str">
            <v>1011390SG</v>
          </cell>
          <cell r="G4" t="str">
            <v>1011390</v>
          </cell>
          <cell r="I4">
            <v>12411745</v>
          </cell>
        </row>
        <row r="5">
          <cell r="A5" t="str">
            <v>1011390SO</v>
          </cell>
          <cell r="B5" t="str">
            <v>1011390</v>
          </cell>
          <cell r="D5">
            <v>12902450.800000001</v>
          </cell>
          <cell r="F5" t="str">
            <v>1011390SO</v>
          </cell>
          <cell r="G5" t="str">
            <v>1011390</v>
          </cell>
          <cell r="I5">
            <v>12902450.800000001</v>
          </cell>
        </row>
        <row r="6">
          <cell r="A6" t="str">
            <v>1011390WYP</v>
          </cell>
          <cell r="B6" t="str">
            <v>1011390</v>
          </cell>
          <cell r="D6">
            <v>1387755.33</v>
          </cell>
          <cell r="F6" t="str">
            <v>1011390WYP</v>
          </cell>
          <cell r="G6" t="str">
            <v>1011390</v>
          </cell>
          <cell r="I6">
            <v>1387755.33</v>
          </cell>
        </row>
        <row r="7">
          <cell r="A7" t="str">
            <v>105SE</v>
          </cell>
          <cell r="B7" t="str">
            <v>105</v>
          </cell>
          <cell r="D7">
            <v>953013.91</v>
          </cell>
          <cell r="F7" t="str">
            <v>105SE</v>
          </cell>
          <cell r="G7" t="str">
            <v>105</v>
          </cell>
          <cell r="I7">
            <v>476506.95500000002</v>
          </cell>
        </row>
        <row r="8">
          <cell r="A8" t="str">
            <v>105SG</v>
          </cell>
          <cell r="B8" t="str">
            <v>105</v>
          </cell>
          <cell r="D8">
            <v>0</v>
          </cell>
          <cell r="F8" t="str">
            <v>105SG</v>
          </cell>
          <cell r="G8" t="str">
            <v>105</v>
          </cell>
          <cell r="I8">
            <v>0</v>
          </cell>
        </row>
        <row r="9">
          <cell r="A9" t="str">
            <v>105SNPT</v>
          </cell>
          <cell r="B9" t="str">
            <v>105</v>
          </cell>
          <cell r="D9">
            <v>163084.87</v>
          </cell>
          <cell r="F9" t="str">
            <v>105SNPT</v>
          </cell>
          <cell r="G9" t="str">
            <v>105</v>
          </cell>
          <cell r="I9">
            <v>561539.09499999997</v>
          </cell>
        </row>
        <row r="10">
          <cell r="A10" t="str">
            <v>105UT</v>
          </cell>
          <cell r="B10" t="str">
            <v>105</v>
          </cell>
          <cell r="D10">
            <v>2741290.98</v>
          </cell>
          <cell r="F10" t="str">
            <v>105UT</v>
          </cell>
          <cell r="G10" t="str">
            <v>105</v>
          </cell>
          <cell r="I10">
            <v>2493551.5099999998</v>
          </cell>
        </row>
        <row r="11">
          <cell r="A11" t="str">
            <v>106SG</v>
          </cell>
          <cell r="B11" t="str">
            <v>106</v>
          </cell>
          <cell r="D11">
            <v>0</v>
          </cell>
          <cell r="F11" t="str">
            <v>106SG</v>
          </cell>
          <cell r="G11" t="str">
            <v>106</v>
          </cell>
          <cell r="I11">
            <v>0</v>
          </cell>
        </row>
        <row r="12">
          <cell r="A12" t="str">
            <v>108360CA</v>
          </cell>
          <cell r="B12" t="str">
            <v>108360</v>
          </cell>
          <cell r="D12">
            <v>-426799.61</v>
          </cell>
          <cell r="F12" t="str">
            <v>108360CA</v>
          </cell>
          <cell r="G12" t="str">
            <v>108360</v>
          </cell>
          <cell r="I12">
            <v>-419706.91</v>
          </cell>
        </row>
        <row r="13">
          <cell r="A13" t="str">
            <v>108360ID</v>
          </cell>
          <cell r="B13" t="str">
            <v>108360</v>
          </cell>
          <cell r="D13">
            <v>-217780.38</v>
          </cell>
          <cell r="F13" t="str">
            <v>108360ID</v>
          </cell>
          <cell r="G13" t="str">
            <v>108360</v>
          </cell>
          <cell r="I13">
            <v>-209045.88500000001</v>
          </cell>
        </row>
        <row r="14">
          <cell r="A14" t="str">
            <v>108360OR</v>
          </cell>
          <cell r="B14" t="str">
            <v>108360</v>
          </cell>
          <cell r="D14">
            <v>-1599250.82</v>
          </cell>
          <cell r="F14" t="str">
            <v>108360OR</v>
          </cell>
          <cell r="G14" t="str">
            <v>108360</v>
          </cell>
          <cell r="I14">
            <v>-1569026.8149999999</v>
          </cell>
        </row>
        <row r="15">
          <cell r="A15" t="str">
            <v>108360UT</v>
          </cell>
          <cell r="B15" t="str">
            <v>108360</v>
          </cell>
          <cell r="D15">
            <v>-1393538.78</v>
          </cell>
          <cell r="F15" t="str">
            <v>108360UT</v>
          </cell>
          <cell r="G15" t="str">
            <v>108360</v>
          </cell>
          <cell r="I15">
            <v>-1335105.04</v>
          </cell>
        </row>
        <row r="16">
          <cell r="A16" t="str">
            <v>108360WA</v>
          </cell>
          <cell r="B16" t="str">
            <v>108360</v>
          </cell>
          <cell r="D16">
            <v>-183118.44</v>
          </cell>
          <cell r="F16" t="str">
            <v>108360WA</v>
          </cell>
          <cell r="G16" t="str">
            <v>108360</v>
          </cell>
          <cell r="I16">
            <v>-180363.91</v>
          </cell>
        </row>
        <row r="17">
          <cell r="A17" t="str">
            <v>108360WYP</v>
          </cell>
          <cell r="B17" t="str">
            <v>108360</v>
          </cell>
          <cell r="D17">
            <v>-1142520.8799999999</v>
          </cell>
          <cell r="F17" t="str">
            <v>108360WYP</v>
          </cell>
          <cell r="G17" t="str">
            <v>108360</v>
          </cell>
          <cell r="I17">
            <v>-1124811.9850000001</v>
          </cell>
        </row>
        <row r="18">
          <cell r="A18" t="str">
            <v>108360WYU</v>
          </cell>
          <cell r="B18" t="str">
            <v>108360</v>
          </cell>
          <cell r="D18">
            <v>-313751.15000000002</v>
          </cell>
          <cell r="F18" t="str">
            <v>108360WYU</v>
          </cell>
          <cell r="G18" t="str">
            <v>108360</v>
          </cell>
          <cell r="I18">
            <v>-301603.42</v>
          </cell>
        </row>
        <row r="19">
          <cell r="A19" t="str">
            <v>108361CA</v>
          </cell>
          <cell r="B19" t="str">
            <v>108361</v>
          </cell>
          <cell r="D19">
            <v>-582614.31000000006</v>
          </cell>
          <cell r="F19" t="str">
            <v>108361CA</v>
          </cell>
          <cell r="G19" t="str">
            <v>108361</v>
          </cell>
          <cell r="I19">
            <v>-566786.21</v>
          </cell>
        </row>
        <row r="20">
          <cell r="A20" t="str">
            <v>108361ID</v>
          </cell>
          <cell r="B20" t="str">
            <v>108361</v>
          </cell>
          <cell r="D20">
            <v>-524820.87</v>
          </cell>
          <cell r="F20" t="str">
            <v>108361ID</v>
          </cell>
          <cell r="G20" t="str">
            <v>108361</v>
          </cell>
          <cell r="I20">
            <v>-518421.72499999998</v>
          </cell>
        </row>
        <row r="21">
          <cell r="A21" t="str">
            <v>108361OR</v>
          </cell>
          <cell r="B21" t="str">
            <v>108361</v>
          </cell>
          <cell r="D21">
            <v>-4026751.86</v>
          </cell>
          <cell r="F21" t="str">
            <v>108361OR</v>
          </cell>
          <cell r="G21" t="str">
            <v>108361</v>
          </cell>
          <cell r="I21">
            <v>-3891604.15</v>
          </cell>
        </row>
        <row r="22">
          <cell r="A22" t="str">
            <v>108361UT</v>
          </cell>
          <cell r="B22" t="str">
            <v>108361</v>
          </cell>
          <cell r="D22">
            <v>-7490803.6699999999</v>
          </cell>
          <cell r="F22" t="str">
            <v>108361UT</v>
          </cell>
          <cell r="G22" t="str">
            <v>108361</v>
          </cell>
          <cell r="I22">
            <v>-7137053.0149999997</v>
          </cell>
        </row>
        <row r="23">
          <cell r="A23" t="str">
            <v>108361WA</v>
          </cell>
          <cell r="B23" t="str">
            <v>108361</v>
          </cell>
          <cell r="D23">
            <v>-667744.34</v>
          </cell>
          <cell r="F23" t="str">
            <v>108361WA</v>
          </cell>
          <cell r="G23" t="str">
            <v>108361</v>
          </cell>
          <cell r="I23">
            <v>-598211.76</v>
          </cell>
        </row>
        <row r="24">
          <cell r="A24" t="str">
            <v>108361WYP</v>
          </cell>
          <cell r="B24" t="str">
            <v>108361</v>
          </cell>
          <cell r="D24">
            <v>-2439249.7999999998</v>
          </cell>
          <cell r="F24" t="str">
            <v>108361WYP</v>
          </cell>
          <cell r="G24" t="str">
            <v>108361</v>
          </cell>
          <cell r="I24">
            <v>-2386567.915</v>
          </cell>
        </row>
        <row r="25">
          <cell r="A25" t="str">
            <v>108361WYU</v>
          </cell>
          <cell r="B25" t="str">
            <v>108361</v>
          </cell>
          <cell r="D25">
            <v>-96300.36</v>
          </cell>
          <cell r="F25" t="str">
            <v>108361WYU</v>
          </cell>
          <cell r="G25" t="str">
            <v>108361</v>
          </cell>
          <cell r="I25">
            <v>-94345.794999999998</v>
          </cell>
        </row>
        <row r="26">
          <cell r="A26" t="str">
            <v>108362CA</v>
          </cell>
          <cell r="B26" t="str">
            <v>108362</v>
          </cell>
          <cell r="D26">
            <v>-4776224.22</v>
          </cell>
          <cell r="F26" t="str">
            <v>108362CA</v>
          </cell>
          <cell r="G26" t="str">
            <v>108362</v>
          </cell>
          <cell r="I26">
            <v>-4654700.9649999896</v>
          </cell>
        </row>
        <row r="27">
          <cell r="A27" t="str">
            <v>108362ID</v>
          </cell>
          <cell r="B27" t="str">
            <v>108362</v>
          </cell>
          <cell r="D27">
            <v>-7374318.1200000001</v>
          </cell>
          <cell r="F27" t="str">
            <v>108362ID</v>
          </cell>
          <cell r="G27" t="str">
            <v>108362</v>
          </cell>
          <cell r="I27">
            <v>-7294137.5099999998</v>
          </cell>
        </row>
        <row r="28">
          <cell r="A28" t="str">
            <v>108362OR</v>
          </cell>
          <cell r="B28" t="str">
            <v>108362</v>
          </cell>
          <cell r="D28">
            <v>-41193640.560000002</v>
          </cell>
          <cell r="F28" t="str">
            <v>108362OR</v>
          </cell>
          <cell r="G28" t="str">
            <v>108362</v>
          </cell>
          <cell r="I28">
            <v>-40283435.280000001</v>
          </cell>
        </row>
        <row r="29">
          <cell r="A29" t="str">
            <v>108362UT</v>
          </cell>
          <cell r="B29" t="str">
            <v>108362</v>
          </cell>
          <cell r="D29">
            <v>-66348816.969999999</v>
          </cell>
          <cell r="F29" t="str">
            <v>108362UT</v>
          </cell>
          <cell r="G29" t="str">
            <v>108362</v>
          </cell>
          <cell r="I29">
            <v>-64673657.899999999</v>
          </cell>
        </row>
        <row r="30">
          <cell r="A30" t="str">
            <v>108362WA</v>
          </cell>
          <cell r="B30" t="str">
            <v>108362</v>
          </cell>
          <cell r="D30">
            <v>-16903268.760000002</v>
          </cell>
          <cell r="F30" t="str">
            <v>108362WA</v>
          </cell>
          <cell r="G30" t="str">
            <v>108362</v>
          </cell>
          <cell r="I30">
            <v>-16585418.009999899</v>
          </cell>
        </row>
        <row r="31">
          <cell r="A31" t="str">
            <v>108362WYP</v>
          </cell>
          <cell r="B31" t="str">
            <v>108362</v>
          </cell>
          <cell r="D31">
            <v>-29702308.920000002</v>
          </cell>
          <cell r="F31" t="str">
            <v>108362WYP</v>
          </cell>
          <cell r="G31" t="str">
            <v>108362</v>
          </cell>
          <cell r="I31">
            <v>-29013009.859999899</v>
          </cell>
        </row>
        <row r="32">
          <cell r="A32" t="str">
            <v>108362WYU</v>
          </cell>
          <cell r="B32" t="str">
            <v>108362</v>
          </cell>
          <cell r="D32">
            <v>-1781585.28</v>
          </cell>
          <cell r="F32" t="str">
            <v>108362WYU</v>
          </cell>
          <cell r="G32" t="str">
            <v>108362</v>
          </cell>
          <cell r="I32">
            <v>-1747752.75</v>
          </cell>
        </row>
        <row r="33">
          <cell r="A33" t="str">
            <v>108363UT</v>
          </cell>
          <cell r="B33" t="str">
            <v>108363</v>
          </cell>
          <cell r="D33">
            <v>-813330.87</v>
          </cell>
          <cell r="F33" t="str">
            <v>108363UT</v>
          </cell>
          <cell r="G33" t="str">
            <v>108363</v>
          </cell>
          <cell r="I33">
            <v>-406665.43</v>
          </cell>
        </row>
        <row r="34">
          <cell r="A34" t="str">
            <v>108364CA</v>
          </cell>
          <cell r="B34" t="str">
            <v>108364</v>
          </cell>
          <cell r="D34">
            <v>-23855728.530000001</v>
          </cell>
          <cell r="F34" t="str">
            <v>108364CA</v>
          </cell>
          <cell r="G34" t="str">
            <v>108364</v>
          </cell>
          <cell r="I34">
            <v>-23189806.914999999</v>
          </cell>
        </row>
        <row r="35">
          <cell r="A35" t="str">
            <v>108364ID</v>
          </cell>
          <cell r="B35" t="str">
            <v>108364</v>
          </cell>
          <cell r="D35">
            <v>-24478010.949999999</v>
          </cell>
          <cell r="F35" t="str">
            <v>108364ID</v>
          </cell>
          <cell r="G35" t="str">
            <v>108364</v>
          </cell>
          <cell r="I35">
            <v>-23512362.34</v>
          </cell>
        </row>
        <row r="36">
          <cell r="A36" t="str">
            <v>108364OR</v>
          </cell>
          <cell r="B36" t="str">
            <v>108364</v>
          </cell>
          <cell r="D36">
            <v>-173826368.09999999</v>
          </cell>
          <cell r="F36" t="str">
            <v>108364MT</v>
          </cell>
          <cell r="G36" t="str">
            <v>108364</v>
          </cell>
          <cell r="I36">
            <v>0</v>
          </cell>
        </row>
        <row r="37">
          <cell r="A37" t="str">
            <v>108364UT</v>
          </cell>
          <cell r="B37" t="str">
            <v>108364</v>
          </cell>
          <cell r="D37">
            <v>-105075573.84999999</v>
          </cell>
          <cell r="F37" t="str">
            <v>108364OR</v>
          </cell>
          <cell r="G37" t="str">
            <v>108364</v>
          </cell>
          <cell r="I37">
            <v>-168750092.66999999</v>
          </cell>
        </row>
        <row r="38">
          <cell r="A38" t="str">
            <v>108364WA</v>
          </cell>
          <cell r="B38" t="str">
            <v>108364</v>
          </cell>
          <cell r="D38">
            <v>-54504152.539999999</v>
          </cell>
          <cell r="F38" t="str">
            <v>108364UT</v>
          </cell>
          <cell r="G38" t="str">
            <v>108364</v>
          </cell>
          <cell r="I38">
            <v>-101003359.799999</v>
          </cell>
        </row>
        <row r="39">
          <cell r="A39" t="str">
            <v>108364WYP</v>
          </cell>
          <cell r="B39" t="str">
            <v>108364</v>
          </cell>
          <cell r="D39">
            <v>-44218083.609999999</v>
          </cell>
          <cell r="F39" t="str">
            <v>108364WA</v>
          </cell>
          <cell r="G39" t="str">
            <v>108364</v>
          </cell>
          <cell r="I39">
            <v>-52805506.064999901</v>
          </cell>
        </row>
        <row r="40">
          <cell r="A40" t="str">
            <v>108364WYU</v>
          </cell>
          <cell r="B40" t="str">
            <v>108364</v>
          </cell>
          <cell r="D40">
            <v>-6953733.1100000003</v>
          </cell>
          <cell r="F40" t="str">
            <v>108364WYP</v>
          </cell>
          <cell r="G40" t="str">
            <v>108364</v>
          </cell>
          <cell r="I40">
            <v>-43068385.914999999</v>
          </cell>
        </row>
        <row r="41">
          <cell r="A41" t="str">
            <v>108365CA</v>
          </cell>
          <cell r="B41" t="str">
            <v>108365</v>
          </cell>
          <cell r="D41">
            <v>-12019794.039999999</v>
          </cell>
          <cell r="F41" t="str">
            <v>108364WYU</v>
          </cell>
          <cell r="G41" t="str">
            <v>108364</v>
          </cell>
          <cell r="I41">
            <v>-6678570.0149999997</v>
          </cell>
        </row>
        <row r="42">
          <cell r="A42" t="str">
            <v>108365ID</v>
          </cell>
          <cell r="B42" t="str">
            <v>108365</v>
          </cell>
          <cell r="D42">
            <v>-12102707.880000001</v>
          </cell>
          <cell r="F42" t="str">
            <v>108365CA</v>
          </cell>
          <cell r="G42" t="str">
            <v>108365</v>
          </cell>
          <cell r="I42">
            <v>-11755917.705</v>
          </cell>
        </row>
        <row r="43">
          <cell r="A43" t="str">
            <v>108365OR</v>
          </cell>
          <cell r="B43" t="str">
            <v>108365</v>
          </cell>
          <cell r="D43">
            <v>-107859068.2</v>
          </cell>
          <cell r="F43" t="str">
            <v>108365ID</v>
          </cell>
          <cell r="G43" t="str">
            <v>108365</v>
          </cell>
          <cell r="I43">
            <v>-11644628.85</v>
          </cell>
        </row>
        <row r="44">
          <cell r="A44" t="str">
            <v>108365UT</v>
          </cell>
          <cell r="B44" t="str">
            <v>108365</v>
          </cell>
          <cell r="D44">
            <v>-56867745.020000003</v>
          </cell>
          <cell r="F44" t="str">
            <v>108365MT</v>
          </cell>
          <cell r="G44" t="str">
            <v>108365</v>
          </cell>
          <cell r="I44">
            <v>0</v>
          </cell>
        </row>
        <row r="45">
          <cell r="A45" t="str">
            <v>108365WA</v>
          </cell>
          <cell r="B45" t="str">
            <v>108365</v>
          </cell>
          <cell r="D45">
            <v>-20664601.98</v>
          </cell>
          <cell r="F45" t="str">
            <v>108365OR</v>
          </cell>
          <cell r="G45" t="str">
            <v>108365</v>
          </cell>
          <cell r="I45">
            <v>-105064844.724999</v>
          </cell>
        </row>
        <row r="46">
          <cell r="A46" t="str">
            <v>108365WYP</v>
          </cell>
          <cell r="B46" t="str">
            <v>108365</v>
          </cell>
          <cell r="D46">
            <v>-32053673.199999999</v>
          </cell>
          <cell r="F46" t="str">
            <v>108365UT</v>
          </cell>
          <cell r="G46" t="str">
            <v>108365</v>
          </cell>
          <cell r="I46">
            <v>-54607062.179999903</v>
          </cell>
        </row>
        <row r="47">
          <cell r="A47" t="str">
            <v>108365WYU</v>
          </cell>
          <cell r="B47" t="str">
            <v>108365</v>
          </cell>
          <cell r="D47">
            <v>-2750945.8</v>
          </cell>
          <cell r="F47" t="str">
            <v>108365WA</v>
          </cell>
          <cell r="G47" t="str">
            <v>108365</v>
          </cell>
          <cell r="I47">
            <v>-20162409.274999902</v>
          </cell>
        </row>
        <row r="48">
          <cell r="A48" t="str">
            <v>108366CA</v>
          </cell>
          <cell r="B48" t="str">
            <v>108366</v>
          </cell>
          <cell r="D48">
            <v>-3105669.24</v>
          </cell>
          <cell r="F48" t="str">
            <v>108365WYP</v>
          </cell>
          <cell r="G48" t="str">
            <v>108365</v>
          </cell>
          <cell r="I48">
            <v>-31403594.449999899</v>
          </cell>
        </row>
        <row r="49">
          <cell r="A49" t="str">
            <v>108366ID</v>
          </cell>
          <cell r="B49" t="str">
            <v>108366</v>
          </cell>
          <cell r="D49">
            <v>-3195148.12</v>
          </cell>
          <cell r="F49" t="str">
            <v>108365WYU</v>
          </cell>
          <cell r="G49" t="str">
            <v>108365</v>
          </cell>
          <cell r="I49">
            <v>-2649684.3250000002</v>
          </cell>
        </row>
        <row r="50">
          <cell r="A50" t="str">
            <v>108366OR</v>
          </cell>
          <cell r="B50" t="str">
            <v>108366</v>
          </cell>
          <cell r="D50">
            <v>-37457657.460000001</v>
          </cell>
          <cell r="F50" t="str">
            <v>108366CA</v>
          </cell>
          <cell r="G50" t="str">
            <v>108366</v>
          </cell>
          <cell r="I50">
            <v>-3013008.335</v>
          </cell>
        </row>
        <row r="51">
          <cell r="A51" t="str">
            <v>108366UT</v>
          </cell>
          <cell r="B51" t="str">
            <v>108366</v>
          </cell>
          <cell r="D51">
            <v>-56270307.590000004</v>
          </cell>
          <cell r="F51" t="str">
            <v>108366ID</v>
          </cell>
          <cell r="G51" t="str">
            <v>108366</v>
          </cell>
          <cell r="I51">
            <v>-3130413.76</v>
          </cell>
        </row>
        <row r="52">
          <cell r="A52" t="str">
            <v>108366WA</v>
          </cell>
          <cell r="B52" t="str">
            <v>108366</v>
          </cell>
          <cell r="D52">
            <v>-3809578.44</v>
          </cell>
          <cell r="F52" t="str">
            <v>108366MT</v>
          </cell>
          <cell r="G52" t="str">
            <v>108366</v>
          </cell>
          <cell r="I52">
            <v>0</v>
          </cell>
        </row>
        <row r="53">
          <cell r="A53" t="str">
            <v>108366WYP</v>
          </cell>
          <cell r="B53" t="str">
            <v>108366</v>
          </cell>
          <cell r="D53">
            <v>-4249185.3600000003</v>
          </cell>
          <cell r="F53" t="str">
            <v>108366OR</v>
          </cell>
          <cell r="G53" t="str">
            <v>108366</v>
          </cell>
          <cell r="I53">
            <v>-36090847.279999897</v>
          </cell>
        </row>
        <row r="54">
          <cell r="A54" t="str">
            <v>108366WYU</v>
          </cell>
          <cell r="B54" t="str">
            <v>108366</v>
          </cell>
          <cell r="D54">
            <v>-1625527.53</v>
          </cell>
          <cell r="F54" t="str">
            <v>108366UT</v>
          </cell>
          <cell r="G54" t="str">
            <v>108366</v>
          </cell>
          <cell r="I54">
            <v>-55049490.649999999</v>
          </cell>
        </row>
        <row r="55">
          <cell r="A55" t="str">
            <v>108367CA</v>
          </cell>
          <cell r="B55" t="str">
            <v>108367</v>
          </cell>
          <cell r="D55">
            <v>-5310384.45</v>
          </cell>
          <cell r="F55" t="str">
            <v>108366WA</v>
          </cell>
          <cell r="G55" t="str">
            <v>108366</v>
          </cell>
          <cell r="I55">
            <v>-3672326.7850000001</v>
          </cell>
        </row>
        <row r="56">
          <cell r="A56" t="str">
            <v>108367ID</v>
          </cell>
          <cell r="B56" t="str">
            <v>108367</v>
          </cell>
          <cell r="D56">
            <v>-10346950.08</v>
          </cell>
          <cell r="F56" t="str">
            <v>108366WYP</v>
          </cell>
          <cell r="G56" t="str">
            <v>108366</v>
          </cell>
          <cell r="I56">
            <v>-4114703.9099999899</v>
          </cell>
        </row>
        <row r="57">
          <cell r="A57" t="str">
            <v>108367OR</v>
          </cell>
          <cell r="B57" t="str">
            <v>108367</v>
          </cell>
          <cell r="D57">
            <v>-46156148.740000002</v>
          </cell>
          <cell r="F57" t="str">
            <v>108366WYU</v>
          </cell>
          <cell r="G57" t="str">
            <v>108366</v>
          </cell>
          <cell r="I57">
            <v>-1578946.7649999999</v>
          </cell>
        </row>
        <row r="58">
          <cell r="A58" t="str">
            <v>108367UT</v>
          </cell>
          <cell r="B58" t="str">
            <v>108367</v>
          </cell>
          <cell r="D58">
            <v>-139587204.59999999</v>
          </cell>
          <cell r="F58" t="str">
            <v>108367CA</v>
          </cell>
          <cell r="G58" t="str">
            <v>108367</v>
          </cell>
          <cell r="I58">
            <v>-5155548.7499999898</v>
          </cell>
        </row>
        <row r="59">
          <cell r="A59" t="str">
            <v>108367WA</v>
          </cell>
          <cell r="B59" t="str">
            <v>108367</v>
          </cell>
          <cell r="D59">
            <v>-5718209.6600000001</v>
          </cell>
          <cell r="F59" t="str">
            <v>108367ID</v>
          </cell>
          <cell r="G59" t="str">
            <v>108367</v>
          </cell>
          <cell r="I59">
            <v>-10176612.7199999</v>
          </cell>
        </row>
        <row r="60">
          <cell r="A60" t="str">
            <v>108367WYP</v>
          </cell>
          <cell r="B60" t="str">
            <v>108367</v>
          </cell>
          <cell r="D60">
            <v>-11032777.85</v>
          </cell>
          <cell r="F60" t="str">
            <v>108367MT</v>
          </cell>
          <cell r="G60" t="str">
            <v>108367</v>
          </cell>
          <cell r="I60">
            <v>0</v>
          </cell>
        </row>
        <row r="61">
          <cell r="A61" t="str">
            <v>108367WYU</v>
          </cell>
          <cell r="B61" t="str">
            <v>108367</v>
          </cell>
          <cell r="D61">
            <v>-8536716.5199999996</v>
          </cell>
          <cell r="F61" t="str">
            <v>108367OR</v>
          </cell>
          <cell r="G61" t="str">
            <v>108367</v>
          </cell>
          <cell r="I61">
            <v>-44513615.794999897</v>
          </cell>
        </row>
        <row r="62">
          <cell r="A62" t="str">
            <v>108368CA</v>
          </cell>
          <cell r="B62" t="str">
            <v>108368</v>
          </cell>
          <cell r="D62">
            <v>-24654848.800000001</v>
          </cell>
          <cell r="F62" t="str">
            <v>108367UT</v>
          </cell>
          <cell r="G62" t="str">
            <v>108367</v>
          </cell>
          <cell r="I62">
            <v>-136234920.424999</v>
          </cell>
        </row>
        <row r="63">
          <cell r="A63" t="str">
            <v>108368ID</v>
          </cell>
          <cell r="B63" t="str">
            <v>108368</v>
          </cell>
          <cell r="D63">
            <v>-26525954.09</v>
          </cell>
          <cell r="F63" t="str">
            <v>108367WA</v>
          </cell>
          <cell r="G63" t="str">
            <v>108367</v>
          </cell>
          <cell r="I63">
            <v>-5503502.2450000001</v>
          </cell>
        </row>
        <row r="64">
          <cell r="A64" t="str">
            <v>108368OR</v>
          </cell>
          <cell r="B64" t="str">
            <v>108368</v>
          </cell>
          <cell r="D64">
            <v>-134737844</v>
          </cell>
          <cell r="F64" t="str">
            <v>108367WYP</v>
          </cell>
          <cell r="G64" t="str">
            <v>108367</v>
          </cell>
          <cell r="I64">
            <v>-10697898.189999901</v>
          </cell>
        </row>
        <row r="65">
          <cell r="A65" t="str">
            <v>108368UT</v>
          </cell>
          <cell r="B65" t="str">
            <v>108368</v>
          </cell>
          <cell r="D65">
            <v>-107056317.26000001</v>
          </cell>
          <cell r="F65" t="str">
            <v>108367WYU</v>
          </cell>
          <cell r="G65" t="str">
            <v>108367</v>
          </cell>
          <cell r="I65">
            <v>-8328770.6999999899</v>
          </cell>
        </row>
        <row r="66">
          <cell r="A66" t="str">
            <v>108368WA</v>
          </cell>
          <cell r="B66" t="str">
            <v>108368</v>
          </cell>
          <cell r="D66">
            <v>-28933080.420000002</v>
          </cell>
          <cell r="F66" t="str">
            <v>108368CA</v>
          </cell>
          <cell r="G66" t="str">
            <v>108368</v>
          </cell>
          <cell r="I66">
            <v>-24104048.559999902</v>
          </cell>
        </row>
        <row r="67">
          <cell r="A67" t="str">
            <v>108368WYP</v>
          </cell>
          <cell r="B67" t="str">
            <v>108368</v>
          </cell>
          <cell r="D67">
            <v>-23464746.960000001</v>
          </cell>
          <cell r="F67" t="str">
            <v>108368ID</v>
          </cell>
          <cell r="G67" t="str">
            <v>108368</v>
          </cell>
          <cell r="I67">
            <v>-26172664.039999899</v>
          </cell>
        </row>
        <row r="68">
          <cell r="A68" t="str">
            <v>108368WYU</v>
          </cell>
          <cell r="B68" t="str">
            <v>108368</v>
          </cell>
          <cell r="D68">
            <v>-4454741.95</v>
          </cell>
          <cell r="F68" t="str">
            <v>108368MT</v>
          </cell>
          <cell r="G68" t="str">
            <v>108368</v>
          </cell>
          <cell r="I68">
            <v>0</v>
          </cell>
        </row>
        <row r="69">
          <cell r="A69" t="str">
            <v>108369CA</v>
          </cell>
          <cell r="B69" t="str">
            <v>108369</v>
          </cell>
          <cell r="D69">
            <v>-5002235.82</v>
          </cell>
          <cell r="F69" t="str">
            <v>108368OR</v>
          </cell>
          <cell r="G69" t="str">
            <v>108368</v>
          </cell>
          <cell r="I69">
            <v>-131217983.715</v>
          </cell>
        </row>
        <row r="70">
          <cell r="A70" t="str">
            <v>108369ID</v>
          </cell>
          <cell r="B70" t="str">
            <v>108369</v>
          </cell>
          <cell r="D70">
            <v>-10591120.82</v>
          </cell>
          <cell r="F70" t="str">
            <v>108368UT</v>
          </cell>
          <cell r="G70" t="str">
            <v>108368</v>
          </cell>
          <cell r="I70">
            <v>-105090792.77500001</v>
          </cell>
        </row>
        <row r="71">
          <cell r="A71" t="str">
            <v>108369OR</v>
          </cell>
          <cell r="B71" t="str">
            <v>108369</v>
          </cell>
          <cell r="D71">
            <v>-51423280.240000002</v>
          </cell>
          <cell r="F71" t="str">
            <v>108368WA</v>
          </cell>
          <cell r="G71" t="str">
            <v>108368</v>
          </cell>
          <cell r="I71">
            <v>-28245972.6599999</v>
          </cell>
        </row>
        <row r="72">
          <cell r="A72" t="str">
            <v>108369UT</v>
          </cell>
          <cell r="B72" t="str">
            <v>108369</v>
          </cell>
          <cell r="D72">
            <v>-57879532.899999999</v>
          </cell>
          <cell r="F72" t="str">
            <v>108368WYP</v>
          </cell>
          <cell r="G72" t="str">
            <v>108368</v>
          </cell>
          <cell r="I72">
            <v>-22929561.725000001</v>
          </cell>
        </row>
        <row r="73">
          <cell r="A73" t="str">
            <v>108369WA</v>
          </cell>
          <cell r="B73" t="str">
            <v>108369</v>
          </cell>
          <cell r="D73">
            <v>-11708433.67</v>
          </cell>
          <cell r="F73" t="str">
            <v>108368WYU</v>
          </cell>
          <cell r="G73" t="str">
            <v>108368</v>
          </cell>
          <cell r="I73">
            <v>-4379997.12</v>
          </cell>
        </row>
        <row r="74">
          <cell r="A74" t="str">
            <v>108369WYP</v>
          </cell>
          <cell r="B74" t="str">
            <v>108369</v>
          </cell>
          <cell r="D74">
            <v>-8588969.4499999993</v>
          </cell>
          <cell r="F74" t="str">
            <v>108369CA</v>
          </cell>
          <cell r="G74" t="str">
            <v>108369</v>
          </cell>
          <cell r="I74">
            <v>-4816041.5599999996</v>
          </cell>
        </row>
        <row r="75">
          <cell r="A75" t="str">
            <v>108369WYU</v>
          </cell>
          <cell r="B75" t="str">
            <v>108369</v>
          </cell>
          <cell r="D75">
            <v>-1581229.85</v>
          </cell>
          <cell r="F75" t="str">
            <v>108369ID</v>
          </cell>
          <cell r="G75" t="str">
            <v>108369</v>
          </cell>
          <cell r="I75">
            <v>-10296688.4349999</v>
          </cell>
        </row>
        <row r="76">
          <cell r="A76" t="str">
            <v>108370CA</v>
          </cell>
          <cell r="B76" t="str">
            <v>108370</v>
          </cell>
          <cell r="D76">
            <v>-1642697.09</v>
          </cell>
          <cell r="F76" t="str">
            <v>108369OR</v>
          </cell>
          <cell r="G76" t="str">
            <v>108369</v>
          </cell>
          <cell r="I76">
            <v>-49370231.18</v>
          </cell>
        </row>
        <row r="77">
          <cell r="A77" t="str">
            <v>108370ID</v>
          </cell>
          <cell r="B77" t="str">
            <v>108370</v>
          </cell>
          <cell r="D77">
            <v>-5578850.5099999998</v>
          </cell>
          <cell r="F77" t="str">
            <v>108369UT</v>
          </cell>
          <cell r="G77" t="str">
            <v>108369</v>
          </cell>
          <cell r="I77">
            <v>-55860890.824999899</v>
          </cell>
        </row>
        <row r="78">
          <cell r="A78" t="str">
            <v>108370OR</v>
          </cell>
          <cell r="B78" t="str">
            <v>108370</v>
          </cell>
          <cell r="D78">
            <v>-28303592.690000001</v>
          </cell>
          <cell r="F78" t="str">
            <v>108369WA</v>
          </cell>
          <cell r="G78" t="str">
            <v>108369</v>
          </cell>
          <cell r="I78">
            <v>-11291388.689999901</v>
          </cell>
        </row>
        <row r="79">
          <cell r="A79" t="str">
            <v>108370UT</v>
          </cell>
          <cell r="B79" t="str">
            <v>108370</v>
          </cell>
          <cell r="D79">
            <v>-39179521.43</v>
          </cell>
          <cell r="F79" t="str">
            <v>108369WYP</v>
          </cell>
          <cell r="G79" t="str">
            <v>108369</v>
          </cell>
          <cell r="I79">
            <v>-8290164.11499999</v>
          </cell>
        </row>
        <row r="80">
          <cell r="A80" t="str">
            <v>108370WA</v>
          </cell>
          <cell r="B80" t="str">
            <v>108370</v>
          </cell>
          <cell r="D80">
            <v>-6556056.9699999997</v>
          </cell>
          <cell r="F80" t="str">
            <v>108369WYU</v>
          </cell>
          <cell r="G80" t="str">
            <v>108369</v>
          </cell>
          <cell r="I80">
            <v>-1510852.2350000001</v>
          </cell>
        </row>
        <row r="81">
          <cell r="A81" t="str">
            <v>108370WYP</v>
          </cell>
          <cell r="B81" t="str">
            <v>108370</v>
          </cell>
          <cell r="D81">
            <v>-5569473.3300000001</v>
          </cell>
          <cell r="F81" t="str">
            <v>108370CA</v>
          </cell>
          <cell r="G81" t="str">
            <v>108370</v>
          </cell>
          <cell r="I81">
            <v>-1625912.0349999999</v>
          </cell>
        </row>
        <row r="82">
          <cell r="A82" t="str">
            <v>108370WYU</v>
          </cell>
          <cell r="B82" t="str">
            <v>108370</v>
          </cell>
          <cell r="D82">
            <v>-1421387.31</v>
          </cell>
          <cell r="F82" t="str">
            <v>108370ID</v>
          </cell>
          <cell r="G82" t="str">
            <v>108370</v>
          </cell>
          <cell r="I82">
            <v>-5510511.0449999999</v>
          </cell>
        </row>
        <row r="83">
          <cell r="A83" t="str">
            <v>108371CA</v>
          </cell>
          <cell r="B83" t="str">
            <v>108371</v>
          </cell>
          <cell r="D83">
            <v>-92032.49</v>
          </cell>
          <cell r="F83" t="str">
            <v>108370MT</v>
          </cell>
          <cell r="G83" t="str">
            <v>108370</v>
          </cell>
          <cell r="I83">
            <v>0</v>
          </cell>
        </row>
        <row r="84">
          <cell r="A84" t="str">
            <v>108371ID</v>
          </cell>
          <cell r="B84" t="str">
            <v>108371</v>
          </cell>
          <cell r="D84">
            <v>-133094.66</v>
          </cell>
          <cell r="F84" t="str">
            <v>108370OR</v>
          </cell>
          <cell r="G84" t="str">
            <v>108370</v>
          </cell>
          <cell r="I84">
            <v>-27804451.554999899</v>
          </cell>
        </row>
        <row r="85">
          <cell r="A85" t="str">
            <v>108371OR</v>
          </cell>
          <cell r="B85" t="str">
            <v>108371</v>
          </cell>
          <cell r="D85">
            <v>-1539543.05</v>
          </cell>
          <cell r="F85" t="str">
            <v>108370UT</v>
          </cell>
          <cell r="G85" t="str">
            <v>108370</v>
          </cell>
          <cell r="I85">
            <v>-38962284.395000003</v>
          </cell>
        </row>
        <row r="86">
          <cell r="A86" t="str">
            <v>108371UT</v>
          </cell>
          <cell r="B86" t="str">
            <v>108371</v>
          </cell>
          <cell r="D86">
            <v>-3256918.52</v>
          </cell>
          <cell r="F86" t="str">
            <v>108370WA</v>
          </cell>
          <cell r="G86" t="str">
            <v>108370</v>
          </cell>
          <cell r="I86">
            <v>-6490341.0449999999</v>
          </cell>
        </row>
        <row r="87">
          <cell r="A87" t="str">
            <v>108371WA</v>
          </cell>
          <cell r="B87" t="str">
            <v>108371</v>
          </cell>
          <cell r="D87">
            <v>-295435.81</v>
          </cell>
          <cell r="F87" t="str">
            <v>108370WYP</v>
          </cell>
          <cell r="G87" t="str">
            <v>108370</v>
          </cell>
          <cell r="I87">
            <v>-5508232.5049999999</v>
          </cell>
        </row>
        <row r="88">
          <cell r="A88" t="str">
            <v>108371WYP</v>
          </cell>
          <cell r="B88" t="str">
            <v>108371</v>
          </cell>
          <cell r="D88">
            <v>-420171.93</v>
          </cell>
          <cell r="F88" t="str">
            <v>108370WYU</v>
          </cell>
          <cell r="G88" t="str">
            <v>108370</v>
          </cell>
          <cell r="I88">
            <v>-1393023.0449999999</v>
          </cell>
        </row>
        <row r="89">
          <cell r="A89" t="str">
            <v>108371WYU</v>
          </cell>
          <cell r="B89" t="str">
            <v>108371</v>
          </cell>
          <cell r="D89">
            <v>-66059.199999999997</v>
          </cell>
          <cell r="F89" t="str">
            <v>108371CA</v>
          </cell>
          <cell r="G89" t="str">
            <v>108371</v>
          </cell>
          <cell r="I89">
            <v>-90831.09</v>
          </cell>
        </row>
        <row r="90">
          <cell r="A90" t="str">
            <v>108372ID</v>
          </cell>
          <cell r="B90" t="str">
            <v>108372</v>
          </cell>
          <cell r="D90">
            <v>-4552.45</v>
          </cell>
          <cell r="F90" t="str">
            <v>108371ID</v>
          </cell>
          <cell r="G90" t="str">
            <v>108371</v>
          </cell>
          <cell r="I90">
            <v>-132518.76</v>
          </cell>
        </row>
        <row r="91">
          <cell r="A91" t="str">
            <v>108372UT</v>
          </cell>
          <cell r="B91" t="str">
            <v>108372</v>
          </cell>
          <cell r="D91">
            <v>-35840.639999999999</v>
          </cell>
          <cell r="F91" t="str">
            <v>108371MT</v>
          </cell>
          <cell r="G91" t="str">
            <v>108371</v>
          </cell>
          <cell r="I91">
            <v>0</v>
          </cell>
        </row>
        <row r="92">
          <cell r="A92" t="str">
            <v>108373CA</v>
          </cell>
          <cell r="B92" t="str">
            <v>108373</v>
          </cell>
          <cell r="D92">
            <v>-452460.25</v>
          </cell>
          <cell r="F92" t="str">
            <v>108371OR</v>
          </cell>
          <cell r="G92" t="str">
            <v>108371</v>
          </cell>
          <cell r="I92">
            <v>-1516740.335</v>
          </cell>
        </row>
        <row r="93">
          <cell r="A93" t="str">
            <v>108373ID</v>
          </cell>
          <cell r="B93" t="str">
            <v>108373</v>
          </cell>
          <cell r="D93">
            <v>-261421.23</v>
          </cell>
          <cell r="F93" t="str">
            <v>108371UT</v>
          </cell>
          <cell r="G93" t="str">
            <v>108371</v>
          </cell>
          <cell r="I93">
            <v>-3252497.2549999999</v>
          </cell>
        </row>
        <row r="94">
          <cell r="A94" t="str">
            <v>108373OR</v>
          </cell>
          <cell r="B94" t="str">
            <v>108373</v>
          </cell>
          <cell r="D94">
            <v>-6997312.9299999997</v>
          </cell>
          <cell r="F94" t="str">
            <v>108371WA</v>
          </cell>
          <cell r="G94" t="str">
            <v>108371</v>
          </cell>
          <cell r="I94">
            <v>-293010.505</v>
          </cell>
        </row>
        <row r="95">
          <cell r="A95" t="str">
            <v>108373UT</v>
          </cell>
          <cell r="B95" t="str">
            <v>108373</v>
          </cell>
          <cell r="D95">
            <v>-9322838.7899999991</v>
          </cell>
          <cell r="F95" t="str">
            <v>108371WYP</v>
          </cell>
          <cell r="G95" t="str">
            <v>108371</v>
          </cell>
          <cell r="I95">
            <v>-417635.48</v>
          </cell>
        </row>
        <row r="96">
          <cell r="A96" t="str">
            <v>108373WA</v>
          </cell>
          <cell r="B96" t="str">
            <v>108373</v>
          </cell>
          <cell r="D96">
            <v>-1612871.17</v>
          </cell>
          <cell r="F96" t="str">
            <v>108371WYU</v>
          </cell>
          <cell r="G96" t="str">
            <v>108371</v>
          </cell>
          <cell r="I96">
            <v>-65380.21</v>
          </cell>
        </row>
        <row r="97">
          <cell r="A97" t="str">
            <v>108373WYP</v>
          </cell>
          <cell r="B97" t="str">
            <v>108373</v>
          </cell>
          <cell r="D97">
            <v>-1296511.45</v>
          </cell>
          <cell r="F97" t="str">
            <v>108372ID</v>
          </cell>
          <cell r="G97" t="str">
            <v>108372</v>
          </cell>
          <cell r="I97">
            <v>-4579.46</v>
          </cell>
        </row>
        <row r="98">
          <cell r="A98" t="str">
            <v>108373WYU</v>
          </cell>
          <cell r="B98" t="str">
            <v>108373</v>
          </cell>
          <cell r="D98">
            <v>-505061.01</v>
          </cell>
          <cell r="F98" t="str">
            <v>108372UT</v>
          </cell>
          <cell r="G98" t="str">
            <v>108372</v>
          </cell>
          <cell r="I98">
            <v>-36019.120000000003</v>
          </cell>
        </row>
        <row r="99">
          <cell r="A99" t="str">
            <v>108GPCA</v>
          </cell>
          <cell r="B99" t="str">
            <v>108GP</v>
          </cell>
          <cell r="D99">
            <v>-4466454.6399999997</v>
          </cell>
          <cell r="F99" t="str">
            <v>108373CA</v>
          </cell>
          <cell r="G99" t="str">
            <v>108373</v>
          </cell>
          <cell r="I99">
            <v>-452713.02500000002</v>
          </cell>
        </row>
        <row r="100">
          <cell r="A100" t="str">
            <v>108GPCN</v>
          </cell>
          <cell r="B100" t="str">
            <v>108GP</v>
          </cell>
          <cell r="D100">
            <v>-6252191.8799999999</v>
          </cell>
          <cell r="F100" t="str">
            <v>108373ID</v>
          </cell>
          <cell r="G100" t="str">
            <v>108373</v>
          </cell>
          <cell r="I100">
            <v>-258143.13500000001</v>
          </cell>
        </row>
        <row r="101">
          <cell r="A101" t="str">
            <v>108GPDGP</v>
          </cell>
          <cell r="B101" t="str">
            <v>108GP</v>
          </cell>
          <cell r="D101">
            <v>-8314784.46</v>
          </cell>
          <cell r="F101" t="str">
            <v>108373MT</v>
          </cell>
          <cell r="G101" t="str">
            <v>108373</v>
          </cell>
          <cell r="I101">
            <v>0</v>
          </cell>
        </row>
        <row r="102">
          <cell r="A102" t="str">
            <v>108GPDGU</v>
          </cell>
          <cell r="B102" t="str">
            <v>108GP</v>
          </cell>
          <cell r="D102">
            <v>-15161624.390000001</v>
          </cell>
          <cell r="F102" t="str">
            <v>108373OR</v>
          </cell>
          <cell r="G102" t="str">
            <v>108373</v>
          </cell>
          <cell r="I102">
            <v>-6788374.9550000001</v>
          </cell>
        </row>
        <row r="103">
          <cell r="A103" t="str">
            <v>108GPID</v>
          </cell>
          <cell r="B103" t="str">
            <v>108GP</v>
          </cell>
          <cell r="D103">
            <v>-12341453.6</v>
          </cell>
          <cell r="F103" t="str">
            <v>108373UT</v>
          </cell>
          <cell r="G103" t="str">
            <v>108373</v>
          </cell>
          <cell r="I103">
            <v>-9158686.375</v>
          </cell>
        </row>
        <row r="104">
          <cell r="A104" t="str">
            <v>108GPOR</v>
          </cell>
          <cell r="B104" t="str">
            <v>108GP</v>
          </cell>
          <cell r="D104">
            <v>-45832984.170000002</v>
          </cell>
          <cell r="F104" t="str">
            <v>108373WA</v>
          </cell>
          <cell r="G104" t="str">
            <v>108373</v>
          </cell>
          <cell r="I104">
            <v>-1581087.74</v>
          </cell>
        </row>
        <row r="105">
          <cell r="A105" t="str">
            <v>108GPSE</v>
          </cell>
          <cell r="B105" t="str">
            <v>108GP</v>
          </cell>
          <cell r="D105">
            <v>-494058.36</v>
          </cell>
          <cell r="F105" t="str">
            <v>108373WYP</v>
          </cell>
          <cell r="G105" t="str">
            <v>108373</v>
          </cell>
          <cell r="I105">
            <v>-1271091.2749999999</v>
          </cell>
        </row>
        <row r="106">
          <cell r="A106" t="str">
            <v>108GPSG</v>
          </cell>
          <cell r="B106" t="str">
            <v>108GP</v>
          </cell>
          <cell r="D106">
            <v>-41919497.390000001</v>
          </cell>
          <cell r="F106" t="str">
            <v>108373WYU</v>
          </cell>
          <cell r="G106" t="str">
            <v>108373</v>
          </cell>
          <cell r="I106">
            <v>-496543.77500000002</v>
          </cell>
        </row>
        <row r="107">
          <cell r="A107" t="str">
            <v>108GPSO</v>
          </cell>
          <cell r="B107" t="str">
            <v>108GP</v>
          </cell>
          <cell r="D107">
            <v>-97093727.999999955</v>
          </cell>
          <cell r="F107" t="str">
            <v>108GPCA</v>
          </cell>
          <cell r="G107" t="str">
            <v>108GP</v>
          </cell>
          <cell r="I107">
            <v>-4355307.1849999996</v>
          </cell>
        </row>
        <row r="108">
          <cell r="A108" t="str">
            <v>108GPSSGCH</v>
          </cell>
          <cell r="B108" t="str">
            <v>108GP</v>
          </cell>
          <cell r="D108">
            <v>-3098868.13</v>
          </cell>
          <cell r="F108" t="str">
            <v>108GPCN</v>
          </cell>
          <cell r="G108" t="str">
            <v>108GP</v>
          </cell>
          <cell r="I108">
            <v>-5867988.2450000001</v>
          </cell>
        </row>
        <row r="109">
          <cell r="A109" t="str">
            <v>108GPSSGCT</v>
          </cell>
          <cell r="B109" t="str">
            <v>108GP</v>
          </cell>
          <cell r="D109">
            <v>-60639.91</v>
          </cell>
          <cell r="F109" t="str">
            <v>108GPDGP</v>
          </cell>
          <cell r="G109" t="str">
            <v>108GP</v>
          </cell>
          <cell r="I109">
            <v>-8362767.2949999999</v>
          </cell>
        </row>
        <row r="110">
          <cell r="A110" t="str">
            <v>108GPUT</v>
          </cell>
          <cell r="B110" t="str">
            <v>108GP</v>
          </cell>
          <cell r="D110">
            <v>-52542821.009999998</v>
          </cell>
          <cell r="F110" t="str">
            <v>108GPDGU</v>
          </cell>
          <cell r="G110" t="str">
            <v>108GP</v>
          </cell>
          <cell r="I110">
            <v>-15959856.6049999</v>
          </cell>
        </row>
        <row r="111">
          <cell r="A111" t="str">
            <v>108GPWA</v>
          </cell>
          <cell r="B111" t="str">
            <v>108GP</v>
          </cell>
          <cell r="D111">
            <v>-14188396.07</v>
          </cell>
          <cell r="F111" t="str">
            <v>108GPID</v>
          </cell>
          <cell r="G111" t="str">
            <v>108GP</v>
          </cell>
          <cell r="I111">
            <v>-11967354.169999899</v>
          </cell>
        </row>
        <row r="112">
          <cell r="A112" t="str">
            <v>108GPWYP</v>
          </cell>
          <cell r="B112" t="str">
            <v>108GP</v>
          </cell>
          <cell r="D112">
            <v>-16930812.829999998</v>
          </cell>
          <cell r="F112" t="str">
            <v>108GPOR</v>
          </cell>
          <cell r="G112" t="str">
            <v>108GP</v>
          </cell>
          <cell r="I112">
            <v>-45564227.414999902</v>
          </cell>
        </row>
        <row r="113">
          <cell r="A113" t="str">
            <v>108GPWYU</v>
          </cell>
          <cell r="B113" t="str">
            <v>108GP</v>
          </cell>
          <cell r="D113">
            <v>-4256910.66</v>
          </cell>
          <cell r="F113" t="str">
            <v>108GPSE</v>
          </cell>
          <cell r="G113" t="str">
            <v>108GP</v>
          </cell>
          <cell r="I113">
            <v>-529572.87</v>
          </cell>
        </row>
        <row r="114">
          <cell r="A114" t="str">
            <v>108HPDGP</v>
          </cell>
          <cell r="B114" t="str">
            <v>108HP</v>
          </cell>
          <cell r="D114">
            <v>-149511800.61000001</v>
          </cell>
          <cell r="F114" t="str">
            <v>108GPSG</v>
          </cell>
          <cell r="G114" t="str">
            <v>108GP</v>
          </cell>
          <cell r="I114">
            <v>-40389600.429999903</v>
          </cell>
        </row>
        <row r="115">
          <cell r="A115" t="str">
            <v>108HPDGU</v>
          </cell>
          <cell r="B115" t="str">
            <v>108HP</v>
          </cell>
          <cell r="D115">
            <v>-26377027.41</v>
          </cell>
          <cell r="F115" t="str">
            <v>108GPSO</v>
          </cell>
          <cell r="G115" t="str">
            <v>108GP</v>
          </cell>
          <cell r="I115">
            <v>-95699975.919999883</v>
          </cell>
        </row>
        <row r="116">
          <cell r="A116" t="str">
            <v>108HPSG-P</v>
          </cell>
          <cell r="B116" t="str">
            <v>108HP</v>
          </cell>
          <cell r="D116">
            <v>-42009755.439999998</v>
          </cell>
          <cell r="F116" t="str">
            <v>108GPSSGCH</v>
          </cell>
          <cell r="G116" t="str">
            <v>108GP</v>
          </cell>
          <cell r="I116">
            <v>-2994633.08</v>
          </cell>
        </row>
        <row r="117">
          <cell r="A117" t="str">
            <v>108HPSG-U</v>
          </cell>
          <cell r="B117" t="str">
            <v>108HP</v>
          </cell>
          <cell r="D117">
            <v>-13788588.460000001</v>
          </cell>
          <cell r="F117" t="str">
            <v>108GPSSGCT</v>
          </cell>
          <cell r="G117" t="str">
            <v>108GP</v>
          </cell>
          <cell r="I117">
            <v>-52410.99</v>
          </cell>
        </row>
        <row r="118">
          <cell r="A118" t="str">
            <v>108MPSE</v>
          </cell>
          <cell r="B118" t="str">
            <v>108MP</v>
          </cell>
          <cell r="D118">
            <v>-156753129.77000001</v>
          </cell>
          <cell r="F118" t="str">
            <v>108GPUT</v>
          </cell>
          <cell r="G118" t="str">
            <v>108GP</v>
          </cell>
          <cell r="I118">
            <v>-52415907.504999898</v>
          </cell>
        </row>
        <row r="119">
          <cell r="A119" t="str">
            <v>108OPDGU</v>
          </cell>
          <cell r="B119" t="str">
            <v>108OP</v>
          </cell>
          <cell r="D119">
            <v>-1878217.04</v>
          </cell>
          <cell r="F119" t="str">
            <v>108GPWA</v>
          </cell>
          <cell r="G119" t="str">
            <v>108GP</v>
          </cell>
          <cell r="I119">
            <v>-13590101.029999999</v>
          </cell>
        </row>
        <row r="120">
          <cell r="A120" t="str">
            <v>108OPSG</v>
          </cell>
          <cell r="B120" t="str">
            <v>108OP</v>
          </cell>
          <cell r="D120">
            <v>-73684231.079999998</v>
          </cell>
          <cell r="F120" t="str">
            <v>108GPWYP</v>
          </cell>
          <cell r="G120" t="str">
            <v>108GP</v>
          </cell>
          <cell r="I120">
            <v>-16636049.390000001</v>
          </cell>
        </row>
        <row r="121">
          <cell r="A121" t="str">
            <v>108OPSSGCT</v>
          </cell>
          <cell r="B121" t="str">
            <v>108OP</v>
          </cell>
          <cell r="D121">
            <v>-14778200</v>
          </cell>
          <cell r="F121" t="str">
            <v>108GPWYU</v>
          </cell>
          <cell r="G121" t="str">
            <v>108GP</v>
          </cell>
          <cell r="I121">
            <v>-4186566.1899999902</v>
          </cell>
        </row>
        <row r="122">
          <cell r="A122" t="str">
            <v>108SPDGP</v>
          </cell>
          <cell r="B122" t="str">
            <v>108SP</v>
          </cell>
          <cell r="D122">
            <v>-827113833.07000005</v>
          </cell>
          <cell r="F122" t="str">
            <v>108HPDGP</v>
          </cell>
          <cell r="G122" t="str">
            <v>108HP</v>
          </cell>
          <cell r="I122">
            <v>-149738699.16</v>
          </cell>
        </row>
        <row r="123">
          <cell r="A123" t="str">
            <v>108SPDGU</v>
          </cell>
          <cell r="B123" t="str">
            <v>108SP</v>
          </cell>
          <cell r="D123">
            <v>-905984690.70000005</v>
          </cell>
          <cell r="F123" t="str">
            <v>108HPDGU</v>
          </cell>
          <cell r="G123" t="str">
            <v>108HP</v>
          </cell>
          <cell r="I123">
            <v>-28263377.064999901</v>
          </cell>
        </row>
        <row r="124">
          <cell r="A124" t="str">
            <v>108SPSG</v>
          </cell>
          <cell r="B124" t="str">
            <v>108SP</v>
          </cell>
          <cell r="D124">
            <v>-461358477.37</v>
          </cell>
          <cell r="F124" t="str">
            <v>108HPSG-P</v>
          </cell>
          <cell r="G124" t="str">
            <v>108HP</v>
          </cell>
          <cell r="I124">
            <v>-40834419.015000001</v>
          </cell>
        </row>
        <row r="125">
          <cell r="A125" t="str">
            <v>108SPSSGCH</v>
          </cell>
          <cell r="B125" t="str">
            <v>108SP</v>
          </cell>
          <cell r="D125">
            <v>-215914211.47</v>
          </cell>
          <cell r="F125" t="str">
            <v>108HPSG-U</v>
          </cell>
          <cell r="G125" t="str">
            <v>108HP</v>
          </cell>
          <cell r="I125">
            <v>-13524459.914999999</v>
          </cell>
        </row>
        <row r="126">
          <cell r="A126" t="str">
            <v>108TPDGP</v>
          </cell>
          <cell r="B126" t="str">
            <v>108TP</v>
          </cell>
          <cell r="D126">
            <v>-363435824.63</v>
          </cell>
          <cell r="F126" t="str">
            <v>108MPSE</v>
          </cell>
          <cell r="G126" t="str">
            <v>108MP</v>
          </cell>
          <cell r="I126">
            <v>-150945104.91499901</v>
          </cell>
        </row>
        <row r="127">
          <cell r="A127" t="str">
            <v>108TPDGU</v>
          </cell>
          <cell r="B127" t="str">
            <v>108TP</v>
          </cell>
          <cell r="D127">
            <v>-364972988.42000002</v>
          </cell>
          <cell r="F127" t="str">
            <v>108OPDGU</v>
          </cell>
          <cell r="G127" t="str">
            <v>108OP</v>
          </cell>
          <cell r="I127">
            <v>-1977016.92</v>
          </cell>
        </row>
        <row r="128">
          <cell r="A128" t="str">
            <v>108TPSG</v>
          </cell>
          <cell r="B128" t="str">
            <v>108TP</v>
          </cell>
          <cell r="D128">
            <v>-321739158.87</v>
          </cell>
          <cell r="F128" t="str">
            <v>108OPSG</v>
          </cell>
          <cell r="G128" t="str">
            <v>108OP</v>
          </cell>
          <cell r="I128">
            <v>-65598231.229999997</v>
          </cell>
        </row>
        <row r="129">
          <cell r="A129" t="str">
            <v>111GPCA</v>
          </cell>
          <cell r="B129" t="str">
            <v>111GP</v>
          </cell>
          <cell r="D129">
            <v>-721054.56</v>
          </cell>
          <cell r="F129" t="str">
            <v>108OPSSGCT</v>
          </cell>
          <cell r="G129" t="str">
            <v>108OP</v>
          </cell>
          <cell r="I129">
            <v>-13284461.84</v>
          </cell>
        </row>
        <row r="130">
          <cell r="A130" t="str">
            <v>111GPCN</v>
          </cell>
          <cell r="B130" t="str">
            <v>111GP</v>
          </cell>
          <cell r="D130">
            <v>-1850277.3</v>
          </cell>
          <cell r="F130" t="str">
            <v>108SPDGP</v>
          </cell>
          <cell r="G130" t="str">
            <v>108SP</v>
          </cell>
          <cell r="I130">
            <v>-819997796.73499894</v>
          </cell>
        </row>
        <row r="131">
          <cell r="A131" t="str">
            <v>111GPOR</v>
          </cell>
          <cell r="B131" t="str">
            <v>111GP</v>
          </cell>
          <cell r="D131">
            <v>-8641206.8100000005</v>
          </cell>
          <cell r="F131" t="str">
            <v>108SPDGU</v>
          </cell>
          <cell r="G131" t="str">
            <v>108SP</v>
          </cell>
          <cell r="I131">
            <v>-904070597.97500002</v>
          </cell>
        </row>
        <row r="132">
          <cell r="A132" t="str">
            <v>111GPSG</v>
          </cell>
          <cell r="B132" t="str">
            <v>111GP</v>
          </cell>
          <cell r="D132">
            <v>-544002.32999999996</v>
          </cell>
          <cell r="F132" t="str">
            <v>108SPSG</v>
          </cell>
          <cell r="G132" t="str">
            <v>108SP</v>
          </cell>
          <cell r="I132">
            <v>-433508155.75999999</v>
          </cell>
        </row>
        <row r="133">
          <cell r="A133" t="str">
            <v>111GPSO</v>
          </cell>
          <cell r="B133" t="str">
            <v>111GP</v>
          </cell>
          <cell r="D133">
            <v>-6485640.6900000004</v>
          </cell>
          <cell r="F133" t="str">
            <v>108SPSSGCH</v>
          </cell>
          <cell r="G133" t="str">
            <v>108SP</v>
          </cell>
          <cell r="I133">
            <v>-211800965.13</v>
          </cell>
        </row>
        <row r="134">
          <cell r="A134" t="str">
            <v>111GPUT</v>
          </cell>
          <cell r="B134" t="str">
            <v>111GP</v>
          </cell>
          <cell r="D134">
            <v>-9200.57</v>
          </cell>
          <cell r="F134" t="str">
            <v>108TPDGP</v>
          </cell>
          <cell r="G134" t="str">
            <v>108TP</v>
          </cell>
          <cell r="I134">
            <v>-358376202.61000001</v>
          </cell>
        </row>
        <row r="135">
          <cell r="A135" t="str">
            <v>111GPWA</v>
          </cell>
          <cell r="B135" t="str">
            <v>111GP</v>
          </cell>
          <cell r="D135">
            <v>-1243982.1499999999</v>
          </cell>
          <cell r="F135" t="str">
            <v>108TPDGU</v>
          </cell>
          <cell r="G135" t="str">
            <v>108TP</v>
          </cell>
          <cell r="I135">
            <v>-359479591.114999</v>
          </cell>
        </row>
        <row r="136">
          <cell r="A136" t="str">
            <v>111GPWYP</v>
          </cell>
          <cell r="B136" t="str">
            <v>111GP</v>
          </cell>
          <cell r="D136">
            <v>-6142339.3799999999</v>
          </cell>
          <cell r="F136" t="str">
            <v>108TPSG</v>
          </cell>
          <cell r="G136" t="str">
            <v>108TP</v>
          </cell>
          <cell r="I136">
            <v>-306409887.125</v>
          </cell>
        </row>
        <row r="137">
          <cell r="A137" t="str">
            <v>111GPWYU</v>
          </cell>
          <cell r="B137" t="str">
            <v>111GP</v>
          </cell>
          <cell r="D137">
            <v>-25295.89</v>
          </cell>
          <cell r="F137" t="str">
            <v>111GPCA</v>
          </cell>
          <cell r="G137" t="str">
            <v>111GP</v>
          </cell>
          <cell r="I137">
            <v>-694131.59</v>
          </cell>
        </row>
        <row r="138">
          <cell r="A138" t="str">
            <v>111HPDGP</v>
          </cell>
          <cell r="B138" t="str">
            <v>111HP</v>
          </cell>
          <cell r="D138">
            <v>-344575.42</v>
          </cell>
          <cell r="F138" t="str">
            <v>111GPCN</v>
          </cell>
          <cell r="G138" t="str">
            <v>111GP</v>
          </cell>
          <cell r="I138">
            <v>-1819508.325</v>
          </cell>
        </row>
        <row r="139">
          <cell r="A139" t="str">
            <v>111HPSG-P</v>
          </cell>
          <cell r="B139" t="str">
            <v>111HP</v>
          </cell>
          <cell r="D139">
            <v>-3016.74</v>
          </cell>
          <cell r="F139" t="str">
            <v>111GPOR</v>
          </cell>
          <cell r="G139" t="str">
            <v>111GP</v>
          </cell>
          <cell r="I139">
            <v>-8357237.8250000002</v>
          </cell>
        </row>
        <row r="140">
          <cell r="A140" t="str">
            <v>111HPSG-U</v>
          </cell>
          <cell r="B140" t="str">
            <v>111HP</v>
          </cell>
          <cell r="D140">
            <v>-292432.05</v>
          </cell>
          <cell r="F140" t="str">
            <v>111GPSG</v>
          </cell>
          <cell r="G140" t="str">
            <v>111GP</v>
          </cell>
          <cell r="I140">
            <v>-414613.17</v>
          </cell>
        </row>
        <row r="141">
          <cell r="A141" t="str">
            <v>111IPCN</v>
          </cell>
          <cell r="B141" t="str">
            <v>111IP</v>
          </cell>
          <cell r="D141">
            <v>-77181052.680000007</v>
          </cell>
          <cell r="F141" t="str">
            <v>111GPSO</v>
          </cell>
          <cell r="G141" t="str">
            <v>111GP</v>
          </cell>
          <cell r="I141">
            <v>-6558789.9400000004</v>
          </cell>
        </row>
        <row r="142">
          <cell r="A142" t="str">
            <v>111IPDGP</v>
          </cell>
          <cell r="B142" t="str">
            <v>111IP</v>
          </cell>
          <cell r="D142">
            <v>-2844878.23</v>
          </cell>
          <cell r="F142" t="str">
            <v>111GPUT</v>
          </cell>
          <cell r="G142" t="str">
            <v>111GP</v>
          </cell>
          <cell r="I142">
            <v>-37798.050000000003</v>
          </cell>
        </row>
        <row r="143">
          <cell r="A143" t="str">
            <v>111IPDGU</v>
          </cell>
          <cell r="B143" t="str">
            <v>111IP</v>
          </cell>
          <cell r="D143">
            <v>-330314.71000000002</v>
          </cell>
          <cell r="F143" t="str">
            <v>111GPWA</v>
          </cell>
          <cell r="G143" t="str">
            <v>111GP</v>
          </cell>
          <cell r="I143">
            <v>-1206385.365</v>
          </cell>
        </row>
        <row r="144">
          <cell r="A144" t="str">
            <v>111IPID</v>
          </cell>
          <cell r="B144" t="str">
            <v>111IP</v>
          </cell>
          <cell r="D144">
            <v>-685032.4</v>
          </cell>
          <cell r="F144" t="str">
            <v>111GPWYP</v>
          </cell>
          <cell r="G144" t="str">
            <v>111GP</v>
          </cell>
          <cell r="I144">
            <v>-5996777.9450000003</v>
          </cell>
        </row>
        <row r="145">
          <cell r="A145" t="str">
            <v>111IPOR</v>
          </cell>
          <cell r="B145" t="str">
            <v>111IP</v>
          </cell>
          <cell r="D145">
            <v>-15187.93</v>
          </cell>
          <cell r="F145" t="str">
            <v>111GPWYU</v>
          </cell>
          <cell r="G145" t="str">
            <v>111GP</v>
          </cell>
          <cell r="I145">
            <v>-24439.62</v>
          </cell>
        </row>
        <row r="146">
          <cell r="A146" t="str">
            <v>111IPSE</v>
          </cell>
          <cell r="B146" t="str">
            <v>111IP</v>
          </cell>
          <cell r="D146">
            <v>-765903.59</v>
          </cell>
          <cell r="F146" t="str">
            <v>111HPDGP</v>
          </cell>
          <cell r="G146" t="str">
            <v>111HP</v>
          </cell>
          <cell r="I146">
            <v>-344575.42</v>
          </cell>
        </row>
        <row r="147">
          <cell r="A147" t="str">
            <v>111IPSG</v>
          </cell>
          <cell r="B147" t="str">
            <v>111IP</v>
          </cell>
          <cell r="D147">
            <v>-31899735.43</v>
          </cell>
          <cell r="F147" t="str">
            <v>111HPSG-P</v>
          </cell>
          <cell r="G147" t="str">
            <v>111HP</v>
          </cell>
          <cell r="I147">
            <v>-1896.91</v>
          </cell>
        </row>
        <row r="148">
          <cell r="A148" t="str">
            <v>111IPSG-P</v>
          </cell>
          <cell r="B148" t="str">
            <v>111IP</v>
          </cell>
          <cell r="D148">
            <v>-9679396.3900000006</v>
          </cell>
          <cell r="F148" t="str">
            <v>111HPSG-U</v>
          </cell>
          <cell r="G148" t="str">
            <v>111HP</v>
          </cell>
          <cell r="I148">
            <v>-273971.59999999998</v>
          </cell>
        </row>
        <row r="149">
          <cell r="A149" t="str">
            <v>111IPSG-U</v>
          </cell>
          <cell r="B149" t="str">
            <v>111IP</v>
          </cell>
          <cell r="D149">
            <v>-2799243.99</v>
          </cell>
          <cell r="F149" t="str">
            <v>111IPCN</v>
          </cell>
          <cell r="G149" t="str">
            <v>111IP</v>
          </cell>
          <cell r="I149">
            <v>-74856040.935000002</v>
          </cell>
        </row>
        <row r="150">
          <cell r="A150" t="str">
            <v>111IPSO</v>
          </cell>
          <cell r="B150" t="str">
            <v>111IP</v>
          </cell>
          <cell r="D150">
            <v>-236039862.56</v>
          </cell>
          <cell r="F150" t="str">
            <v>111IPDGP</v>
          </cell>
          <cell r="G150" t="str">
            <v>111IP</v>
          </cell>
          <cell r="I150">
            <v>-2844878.23</v>
          </cell>
        </row>
        <row r="151">
          <cell r="A151" t="str">
            <v>111IPSSGCH</v>
          </cell>
          <cell r="B151" t="str">
            <v>111IP</v>
          </cell>
          <cell r="D151">
            <v>-17090.77</v>
          </cell>
          <cell r="F151" t="str">
            <v>111IPDGU</v>
          </cell>
          <cell r="G151" t="str">
            <v>111IP</v>
          </cell>
          <cell r="I151">
            <v>-321124.65999999997</v>
          </cell>
        </row>
        <row r="152">
          <cell r="A152" t="str">
            <v>111IPUT</v>
          </cell>
          <cell r="B152" t="str">
            <v>111IP</v>
          </cell>
          <cell r="D152">
            <v>-4222.8500000000004</v>
          </cell>
          <cell r="F152" t="str">
            <v>111IPID</v>
          </cell>
          <cell r="G152" t="str">
            <v>111IP</v>
          </cell>
          <cell r="I152">
            <v>-674923.76</v>
          </cell>
        </row>
        <row r="153">
          <cell r="A153" t="str">
            <v>111IPWA</v>
          </cell>
          <cell r="B153" t="str">
            <v>111IP</v>
          </cell>
          <cell r="D153">
            <v>-760.58</v>
          </cell>
          <cell r="F153" t="str">
            <v>111IPMT</v>
          </cell>
          <cell r="G153" t="str">
            <v>111IP</v>
          </cell>
          <cell r="I153">
            <v>0</v>
          </cell>
        </row>
        <row r="154">
          <cell r="A154" t="str">
            <v>111IPWYP</v>
          </cell>
          <cell r="B154" t="str">
            <v>111IP</v>
          </cell>
          <cell r="D154">
            <v>-10251.629999999999</v>
          </cell>
          <cell r="F154" t="str">
            <v>111IPOR</v>
          </cell>
          <cell r="G154" t="str">
            <v>111IP</v>
          </cell>
          <cell r="I154">
            <v>-103773.25</v>
          </cell>
        </row>
        <row r="155">
          <cell r="A155" t="str">
            <v>111SPSSGCT</v>
          </cell>
          <cell r="B155" t="str">
            <v>111SP</v>
          </cell>
          <cell r="D155">
            <v>-476004.06</v>
          </cell>
          <cell r="F155" t="str">
            <v>111IPSE</v>
          </cell>
          <cell r="G155" t="str">
            <v>111IP</v>
          </cell>
          <cell r="I155">
            <v>-721206.08499999996</v>
          </cell>
        </row>
        <row r="156">
          <cell r="A156" t="str">
            <v>114DGP</v>
          </cell>
          <cell r="B156" t="str">
            <v>114</v>
          </cell>
          <cell r="D156">
            <v>14560710.68</v>
          </cell>
          <cell r="F156" t="str">
            <v>111IPSG</v>
          </cell>
          <cell r="G156" t="str">
            <v>111IP</v>
          </cell>
          <cell r="I156">
            <v>-30866273.599999901</v>
          </cell>
        </row>
        <row r="157">
          <cell r="A157" t="str">
            <v>114SG</v>
          </cell>
          <cell r="B157" t="str">
            <v>114</v>
          </cell>
          <cell r="D157">
            <v>142633069.06999999</v>
          </cell>
          <cell r="F157" t="str">
            <v>111IPSG-P</v>
          </cell>
          <cell r="G157" t="str">
            <v>111IP</v>
          </cell>
          <cell r="I157">
            <v>-9780553.7100000009</v>
          </cell>
        </row>
        <row r="158">
          <cell r="A158" t="str">
            <v>115DGP</v>
          </cell>
          <cell r="B158" t="str">
            <v>115</v>
          </cell>
          <cell r="D158">
            <v>-10571539.84</v>
          </cell>
          <cell r="F158" t="str">
            <v>111IPSG-U</v>
          </cell>
          <cell r="G158" t="str">
            <v>111IP</v>
          </cell>
          <cell r="I158">
            <v>-2634265.0699999998</v>
          </cell>
        </row>
        <row r="159">
          <cell r="A159" t="str">
            <v>115SG</v>
          </cell>
          <cell r="B159" t="str">
            <v>115</v>
          </cell>
          <cell r="D159">
            <v>-72056950.760000005</v>
          </cell>
          <cell r="F159" t="str">
            <v>111IPSO</v>
          </cell>
          <cell r="G159" t="str">
            <v>111IP</v>
          </cell>
          <cell r="I159">
            <v>-227736072.02000001</v>
          </cell>
        </row>
        <row r="160">
          <cell r="A160" t="str">
            <v>124CA</v>
          </cell>
          <cell r="B160" t="str">
            <v>124</v>
          </cell>
          <cell r="D160">
            <v>425752.48</v>
          </cell>
          <cell r="F160" t="str">
            <v>111IPSSGCH</v>
          </cell>
          <cell r="G160" t="str">
            <v>111IP</v>
          </cell>
          <cell r="I160">
            <v>-14202.19</v>
          </cell>
        </row>
        <row r="161">
          <cell r="A161" t="str">
            <v>124ID</v>
          </cell>
          <cell r="B161" t="str">
            <v>124</v>
          </cell>
          <cell r="D161">
            <v>40287.769999999997</v>
          </cell>
          <cell r="F161" t="str">
            <v>111IPUT</v>
          </cell>
          <cell r="G161" t="str">
            <v>111IP</v>
          </cell>
          <cell r="I161">
            <v>-3407.32</v>
          </cell>
        </row>
        <row r="162">
          <cell r="A162" t="str">
            <v>124MT</v>
          </cell>
          <cell r="B162" t="str">
            <v>124</v>
          </cell>
          <cell r="D162">
            <v>0</v>
          </cell>
          <cell r="F162" t="str">
            <v>111IPWA</v>
          </cell>
          <cell r="G162" t="str">
            <v>111IP</v>
          </cell>
          <cell r="I162">
            <v>-1872.7349999999999</v>
          </cell>
        </row>
        <row r="163">
          <cell r="A163" t="str">
            <v>124OR</v>
          </cell>
          <cell r="B163" t="str">
            <v>124</v>
          </cell>
          <cell r="D163">
            <v>0.17</v>
          </cell>
          <cell r="F163" t="str">
            <v>111IPWYP</v>
          </cell>
          <cell r="G163" t="str">
            <v>111IP</v>
          </cell>
          <cell r="I163">
            <v>-5404.57</v>
          </cell>
        </row>
        <row r="164">
          <cell r="A164" t="str">
            <v>124OTHER</v>
          </cell>
          <cell r="B164" t="str">
            <v>124</v>
          </cell>
          <cell r="D164">
            <v>-3326065.25</v>
          </cell>
          <cell r="F164" t="str">
            <v>111SPSSGCT</v>
          </cell>
          <cell r="G164" t="str">
            <v>111SP</v>
          </cell>
          <cell r="I164">
            <v>-333913.15000000002</v>
          </cell>
        </row>
        <row r="165">
          <cell r="A165" t="str">
            <v>124SO</v>
          </cell>
          <cell r="B165" t="str">
            <v>124</v>
          </cell>
          <cell r="D165">
            <v>-2462.9699999999998</v>
          </cell>
          <cell r="F165" t="str">
            <v>114DGP</v>
          </cell>
          <cell r="G165" t="str">
            <v>114</v>
          </cell>
          <cell r="I165">
            <v>14560710.68</v>
          </cell>
        </row>
        <row r="166">
          <cell r="A166" t="str">
            <v>124UT</v>
          </cell>
          <cell r="B166" t="str">
            <v>124</v>
          </cell>
          <cell r="D166">
            <v>5648477.3099999996</v>
          </cell>
          <cell r="F166" t="str">
            <v>114SG</v>
          </cell>
          <cell r="G166" t="str">
            <v>114</v>
          </cell>
          <cell r="I166">
            <v>142633069.06999901</v>
          </cell>
        </row>
        <row r="167">
          <cell r="A167" t="str">
            <v>124WA</v>
          </cell>
          <cell r="B167" t="str">
            <v>124</v>
          </cell>
          <cell r="D167">
            <v>2114865.5</v>
          </cell>
          <cell r="F167" t="str">
            <v>115DGP</v>
          </cell>
          <cell r="G167" t="str">
            <v>115</v>
          </cell>
          <cell r="I167">
            <v>-10240614.59</v>
          </cell>
        </row>
        <row r="168">
          <cell r="A168" t="str">
            <v>124WYP</v>
          </cell>
          <cell r="B168" t="str">
            <v>124</v>
          </cell>
          <cell r="D168">
            <v>117215.94</v>
          </cell>
          <cell r="F168" t="str">
            <v>115SG</v>
          </cell>
          <cell r="G168" t="str">
            <v>115</v>
          </cell>
          <cell r="I168">
            <v>-69648199.545000002</v>
          </cell>
        </row>
        <row r="169">
          <cell r="A169" t="str">
            <v>124WYU</v>
          </cell>
          <cell r="B169" t="str">
            <v>124</v>
          </cell>
          <cell r="D169">
            <v>13132.83</v>
          </cell>
          <cell r="F169" t="str">
            <v>124CA</v>
          </cell>
          <cell r="G169" t="str">
            <v>124</v>
          </cell>
          <cell r="I169">
            <v>455053.68</v>
          </cell>
        </row>
        <row r="170">
          <cell r="A170" t="str">
            <v>131SNP</v>
          </cell>
          <cell r="B170" t="str">
            <v>131</v>
          </cell>
          <cell r="D170">
            <v>10619911.5300675</v>
          </cell>
          <cell r="F170" t="str">
            <v>124ID</v>
          </cell>
          <cell r="G170" t="str">
            <v>124</v>
          </cell>
          <cell r="I170">
            <v>41144.559999999998</v>
          </cell>
        </row>
        <row r="171">
          <cell r="A171" t="str">
            <v>135SG</v>
          </cell>
          <cell r="B171" t="str">
            <v>135</v>
          </cell>
          <cell r="D171">
            <v>2899.166666566</v>
          </cell>
          <cell r="F171" t="str">
            <v>124MT</v>
          </cell>
          <cell r="G171" t="str">
            <v>124</v>
          </cell>
          <cell r="I171">
            <v>0</v>
          </cell>
        </row>
        <row r="172">
          <cell r="A172" t="str">
            <v>141SO</v>
          </cell>
          <cell r="B172" t="str">
            <v>141</v>
          </cell>
          <cell r="D172">
            <v>1043169.9083333299</v>
          </cell>
          <cell r="F172" t="str">
            <v>124OR</v>
          </cell>
          <cell r="G172" t="str">
            <v>124</v>
          </cell>
          <cell r="I172">
            <v>0.17</v>
          </cell>
        </row>
        <row r="173">
          <cell r="A173" t="str">
            <v>143SO</v>
          </cell>
          <cell r="B173" t="str">
            <v>143</v>
          </cell>
          <cell r="D173">
            <v>19811284.4967167</v>
          </cell>
          <cell r="F173" t="str">
            <v>124OTHER</v>
          </cell>
          <cell r="G173" t="str">
            <v>124</v>
          </cell>
          <cell r="I173">
            <v>-2850710.5899999598</v>
          </cell>
        </row>
        <row r="174">
          <cell r="A174" t="str">
            <v>151SE</v>
          </cell>
          <cell r="B174" t="str">
            <v>151</v>
          </cell>
          <cell r="D174">
            <v>98477314.840000004</v>
          </cell>
          <cell r="F174" t="str">
            <v>124SO</v>
          </cell>
          <cell r="G174" t="str">
            <v>124</v>
          </cell>
          <cell r="I174">
            <v>275.574999999</v>
          </cell>
        </row>
        <row r="175">
          <cell r="A175" t="str">
            <v>151SSECH</v>
          </cell>
          <cell r="B175" t="str">
            <v>151</v>
          </cell>
          <cell r="D175">
            <v>7980421.1500000004</v>
          </cell>
          <cell r="F175" t="str">
            <v>124UT</v>
          </cell>
          <cell r="G175" t="str">
            <v>124</v>
          </cell>
          <cell r="I175">
            <v>5816809.1949999901</v>
          </cell>
        </row>
        <row r="176">
          <cell r="A176" t="str">
            <v>154CA</v>
          </cell>
          <cell r="B176" t="str">
            <v>154</v>
          </cell>
          <cell r="D176">
            <v>1102563.28</v>
          </cell>
          <cell r="F176" t="str">
            <v>124WA</v>
          </cell>
          <cell r="G176" t="str">
            <v>124</v>
          </cell>
          <cell r="I176">
            <v>2144027.89</v>
          </cell>
        </row>
        <row r="177">
          <cell r="A177" t="str">
            <v>154ID</v>
          </cell>
          <cell r="B177" t="str">
            <v>154</v>
          </cell>
          <cell r="D177">
            <v>4945929.78</v>
          </cell>
          <cell r="F177" t="str">
            <v>124WYP</v>
          </cell>
          <cell r="G177" t="str">
            <v>124</v>
          </cell>
          <cell r="I177">
            <v>117215.94</v>
          </cell>
        </row>
        <row r="178">
          <cell r="A178" t="str">
            <v>154OR</v>
          </cell>
          <cell r="B178" t="str">
            <v>154</v>
          </cell>
          <cell r="D178">
            <v>24130029.760000002</v>
          </cell>
          <cell r="F178" t="str">
            <v>124WYU</v>
          </cell>
          <cell r="G178" t="str">
            <v>124</v>
          </cell>
          <cell r="I178">
            <v>13628.045</v>
          </cell>
        </row>
        <row r="179">
          <cell r="A179" t="str">
            <v>154SE</v>
          </cell>
          <cell r="B179" t="str">
            <v>154</v>
          </cell>
          <cell r="D179">
            <v>3982452.06</v>
          </cell>
          <cell r="F179" t="str">
            <v>131SNP</v>
          </cell>
          <cell r="G179" t="str">
            <v>131</v>
          </cell>
          <cell r="I179">
            <v>10619911.5300675</v>
          </cell>
        </row>
        <row r="180">
          <cell r="A180" t="str">
            <v>154SG</v>
          </cell>
          <cell r="B180" t="str">
            <v>154</v>
          </cell>
          <cell r="D180">
            <v>1793870.84</v>
          </cell>
          <cell r="F180" t="str">
            <v>135SG</v>
          </cell>
          <cell r="G180" t="str">
            <v>135</v>
          </cell>
          <cell r="I180">
            <v>2899.166666566</v>
          </cell>
        </row>
        <row r="181">
          <cell r="A181" t="str">
            <v>154SNPD</v>
          </cell>
          <cell r="B181" t="str">
            <v>154</v>
          </cell>
          <cell r="D181">
            <v>-4566192.3499999996</v>
          </cell>
          <cell r="F181" t="str">
            <v>141SO</v>
          </cell>
          <cell r="G181" t="str">
            <v>141</v>
          </cell>
          <cell r="I181">
            <v>1043169.9083333299</v>
          </cell>
        </row>
        <row r="182">
          <cell r="A182" t="str">
            <v>154SNPPH</v>
          </cell>
          <cell r="B182" t="str">
            <v>154</v>
          </cell>
          <cell r="D182">
            <v>-21080.639999999999</v>
          </cell>
          <cell r="F182" t="str">
            <v>143SO</v>
          </cell>
          <cell r="G182" t="str">
            <v>143</v>
          </cell>
          <cell r="I182">
            <v>19811284.4967167</v>
          </cell>
        </row>
        <row r="183">
          <cell r="A183" t="str">
            <v>154SNPPS</v>
          </cell>
          <cell r="B183" t="str">
            <v>154</v>
          </cell>
          <cell r="D183">
            <v>68557160.170000002</v>
          </cell>
          <cell r="F183" t="str">
            <v>151SE</v>
          </cell>
          <cell r="G183" t="str">
            <v>151</v>
          </cell>
          <cell r="I183">
            <v>89294373.379999503</v>
          </cell>
        </row>
        <row r="184">
          <cell r="A184" t="str">
            <v>154SO</v>
          </cell>
          <cell r="B184" t="str">
            <v>154</v>
          </cell>
          <cell r="D184">
            <v>425988.94</v>
          </cell>
          <cell r="F184" t="str">
            <v>151SSECH</v>
          </cell>
          <cell r="G184" t="str">
            <v>151</v>
          </cell>
          <cell r="I184">
            <v>6314614.9850000096</v>
          </cell>
        </row>
        <row r="185">
          <cell r="A185" t="str">
            <v>154SSGCH</v>
          </cell>
          <cell r="B185" t="str">
            <v>154</v>
          </cell>
          <cell r="D185">
            <v>0</v>
          </cell>
          <cell r="F185" t="str">
            <v>154CA</v>
          </cell>
          <cell r="G185" t="str">
            <v>154</v>
          </cell>
          <cell r="I185">
            <v>1031132.775</v>
          </cell>
        </row>
        <row r="186">
          <cell r="A186" t="str">
            <v>154UT</v>
          </cell>
          <cell r="B186" t="str">
            <v>154</v>
          </cell>
          <cell r="D186">
            <v>34604859.460000001</v>
          </cell>
          <cell r="F186" t="str">
            <v>154ID</v>
          </cell>
          <cell r="G186" t="str">
            <v>154</v>
          </cell>
          <cell r="I186">
            <v>4072722.9299999899</v>
          </cell>
        </row>
        <row r="187">
          <cell r="A187" t="str">
            <v>154WA</v>
          </cell>
          <cell r="B187" t="str">
            <v>154</v>
          </cell>
          <cell r="D187">
            <v>5422271.7699999996</v>
          </cell>
          <cell r="F187" t="str">
            <v>154OR</v>
          </cell>
          <cell r="G187" t="str">
            <v>154</v>
          </cell>
          <cell r="I187">
            <v>22028580.475000001</v>
          </cell>
        </row>
        <row r="188">
          <cell r="A188" t="str">
            <v>154WYP</v>
          </cell>
          <cell r="B188" t="str">
            <v>154</v>
          </cell>
          <cell r="D188">
            <v>7836846.3899999997</v>
          </cell>
          <cell r="F188" t="str">
            <v>154SE</v>
          </cell>
          <cell r="G188" t="str">
            <v>154</v>
          </cell>
          <cell r="I188">
            <v>3746395.91</v>
          </cell>
        </row>
        <row r="189">
          <cell r="A189" t="str">
            <v>154WYU</v>
          </cell>
          <cell r="B189" t="str">
            <v>154</v>
          </cell>
          <cell r="D189">
            <v>1047826.08</v>
          </cell>
          <cell r="F189" t="str">
            <v>154SG</v>
          </cell>
          <cell r="G189" t="str">
            <v>154</v>
          </cell>
          <cell r="I189">
            <v>1971962.4450000001</v>
          </cell>
        </row>
        <row r="190">
          <cell r="A190" t="str">
            <v>163SO</v>
          </cell>
          <cell r="B190" t="str">
            <v>163</v>
          </cell>
          <cell r="D190">
            <v>0</v>
          </cell>
          <cell r="F190" t="str">
            <v>154SNPD</v>
          </cell>
          <cell r="G190" t="str">
            <v>154</v>
          </cell>
          <cell r="I190">
            <v>-4612421.1849999903</v>
          </cell>
        </row>
        <row r="191">
          <cell r="A191" t="str">
            <v>165GPS</v>
          </cell>
          <cell r="B191" t="str">
            <v>165</v>
          </cell>
          <cell r="D191">
            <v>214683.88</v>
          </cell>
          <cell r="F191" t="str">
            <v>154SNPPH</v>
          </cell>
          <cell r="G191" t="str">
            <v>154</v>
          </cell>
          <cell r="I191">
            <v>-21080.639999999999</v>
          </cell>
        </row>
        <row r="192">
          <cell r="A192" t="str">
            <v>165ID</v>
          </cell>
          <cell r="B192" t="str">
            <v>165</v>
          </cell>
          <cell r="D192">
            <v>173502.35</v>
          </cell>
          <cell r="F192" t="str">
            <v>154SNPPS</v>
          </cell>
          <cell r="G192" t="str">
            <v>154</v>
          </cell>
          <cell r="I192">
            <v>63365205.360000104</v>
          </cell>
        </row>
        <row r="193">
          <cell r="A193" t="str">
            <v>165OR</v>
          </cell>
          <cell r="B193" t="str">
            <v>165</v>
          </cell>
          <cell r="D193">
            <v>1877076.97</v>
          </cell>
          <cell r="F193" t="str">
            <v>154SO</v>
          </cell>
          <cell r="G193" t="str">
            <v>154</v>
          </cell>
          <cell r="I193">
            <v>153542.9</v>
          </cell>
        </row>
        <row r="194">
          <cell r="A194" t="str">
            <v>165OTHER</v>
          </cell>
          <cell r="B194" t="str">
            <v>165</v>
          </cell>
          <cell r="D194">
            <v>0</v>
          </cell>
          <cell r="F194" t="str">
            <v>154SSGCH</v>
          </cell>
          <cell r="G194" t="str">
            <v>154</v>
          </cell>
          <cell r="I194">
            <v>0</v>
          </cell>
        </row>
        <row r="195">
          <cell r="A195" t="str">
            <v>165SE</v>
          </cell>
          <cell r="B195" t="str">
            <v>165</v>
          </cell>
          <cell r="D195">
            <v>2415202.38</v>
          </cell>
          <cell r="F195" t="str">
            <v>154UT</v>
          </cell>
          <cell r="G195" t="str">
            <v>154</v>
          </cell>
          <cell r="I195">
            <v>30664227.875</v>
          </cell>
        </row>
        <row r="196">
          <cell r="A196" t="str">
            <v>165SG</v>
          </cell>
          <cell r="B196" t="str">
            <v>165</v>
          </cell>
          <cell r="D196">
            <v>2881363.85</v>
          </cell>
          <cell r="F196" t="str">
            <v>154WA</v>
          </cell>
          <cell r="G196" t="str">
            <v>154</v>
          </cell>
          <cell r="I196">
            <v>4899599.3749999898</v>
          </cell>
        </row>
        <row r="197">
          <cell r="A197" t="str">
            <v>165SO</v>
          </cell>
          <cell r="B197" t="str">
            <v>165</v>
          </cell>
          <cell r="D197">
            <v>27969043.800000001</v>
          </cell>
          <cell r="F197" t="str">
            <v>154WYP</v>
          </cell>
          <cell r="G197" t="str">
            <v>154</v>
          </cell>
          <cell r="I197">
            <v>6663798.0649999902</v>
          </cell>
        </row>
        <row r="198">
          <cell r="A198" t="str">
            <v>165UT</v>
          </cell>
          <cell r="B198" t="str">
            <v>165</v>
          </cell>
          <cell r="D198">
            <v>3556708.96</v>
          </cell>
          <cell r="F198" t="str">
            <v>154WYU</v>
          </cell>
          <cell r="G198" t="str">
            <v>154</v>
          </cell>
          <cell r="I198">
            <v>928811.39500000002</v>
          </cell>
        </row>
        <row r="199">
          <cell r="A199" t="str">
            <v>165WA</v>
          </cell>
          <cell r="B199" t="str">
            <v>165</v>
          </cell>
          <cell r="D199">
            <v>0</v>
          </cell>
          <cell r="F199" t="str">
            <v>163SO</v>
          </cell>
          <cell r="G199" t="str">
            <v>163</v>
          </cell>
          <cell r="I199">
            <v>0</v>
          </cell>
        </row>
        <row r="200">
          <cell r="A200" t="str">
            <v>165WYP</v>
          </cell>
          <cell r="B200" t="str">
            <v>165</v>
          </cell>
          <cell r="D200">
            <v>0</v>
          </cell>
          <cell r="F200" t="str">
            <v>165GPS</v>
          </cell>
          <cell r="G200" t="str">
            <v>165</v>
          </cell>
          <cell r="I200">
            <v>205630.97000000501</v>
          </cell>
        </row>
        <row r="201">
          <cell r="A201" t="str">
            <v>165WYU</v>
          </cell>
          <cell r="B201" t="str">
            <v>165</v>
          </cell>
          <cell r="D201">
            <v>0</v>
          </cell>
          <cell r="F201" t="str">
            <v>165ID</v>
          </cell>
          <cell r="G201" t="str">
            <v>165</v>
          </cell>
          <cell r="I201">
            <v>164372.17499999999</v>
          </cell>
        </row>
        <row r="202">
          <cell r="A202" t="str">
            <v>18222OR</v>
          </cell>
          <cell r="B202" t="str">
            <v>18222</v>
          </cell>
          <cell r="D202">
            <v>-243499.37</v>
          </cell>
          <cell r="F202" t="str">
            <v>165OR</v>
          </cell>
          <cell r="G202" t="str">
            <v>165</v>
          </cell>
          <cell r="I202">
            <v>2033056.9950000001</v>
          </cell>
        </row>
        <row r="203">
          <cell r="A203" t="str">
            <v>18222TROJD</v>
          </cell>
          <cell r="B203" t="str">
            <v>18222</v>
          </cell>
          <cell r="D203">
            <v>4287664.9400000004</v>
          </cell>
          <cell r="F203" t="str">
            <v>165OTHER</v>
          </cell>
          <cell r="G203" t="str">
            <v>165</v>
          </cell>
          <cell r="I203">
            <v>0</v>
          </cell>
        </row>
        <row r="204">
          <cell r="A204" t="str">
            <v>18222TROJP</v>
          </cell>
          <cell r="B204" t="str">
            <v>18222</v>
          </cell>
          <cell r="D204">
            <v>2928183.77</v>
          </cell>
          <cell r="F204" t="str">
            <v>165SE</v>
          </cell>
          <cell r="G204" t="str">
            <v>165</v>
          </cell>
          <cell r="I204">
            <v>3755014.28000001</v>
          </cell>
        </row>
        <row r="205">
          <cell r="A205" t="str">
            <v>18222WA</v>
          </cell>
          <cell r="B205" t="str">
            <v>18222</v>
          </cell>
          <cell r="D205">
            <v>-988160.16</v>
          </cell>
          <cell r="F205" t="str">
            <v>165SG</v>
          </cell>
          <cell r="G205" t="str">
            <v>165</v>
          </cell>
          <cell r="I205">
            <v>2161028.3499999898</v>
          </cell>
        </row>
        <row r="206">
          <cell r="A206" t="str">
            <v>182MCA</v>
          </cell>
          <cell r="B206" t="str">
            <v>182M</v>
          </cell>
          <cell r="D206">
            <v>2302131.44</v>
          </cell>
          <cell r="F206" t="str">
            <v>165SO</v>
          </cell>
          <cell r="G206" t="str">
            <v>165</v>
          </cell>
          <cell r="I206">
            <v>43497171.9249999</v>
          </cell>
        </row>
        <row r="207">
          <cell r="A207" t="str">
            <v>182MID</v>
          </cell>
          <cell r="B207" t="str">
            <v>182M</v>
          </cell>
          <cell r="D207">
            <v>-303616.53000000003</v>
          </cell>
          <cell r="F207" t="str">
            <v>165UT</v>
          </cell>
          <cell r="G207" t="str">
            <v>165</v>
          </cell>
          <cell r="I207">
            <v>3396651.96</v>
          </cell>
        </row>
        <row r="208">
          <cell r="A208" t="str">
            <v>182MOR</v>
          </cell>
          <cell r="B208" t="str">
            <v>182M</v>
          </cell>
          <cell r="D208">
            <v>14241794.92</v>
          </cell>
          <cell r="F208" t="str">
            <v>165WA</v>
          </cell>
          <cell r="G208" t="str">
            <v>165</v>
          </cell>
          <cell r="I208">
            <v>0</v>
          </cell>
        </row>
        <row r="209">
          <cell r="A209" t="str">
            <v>182MOTHER</v>
          </cell>
          <cell r="B209" t="str">
            <v>182M</v>
          </cell>
          <cell r="D209">
            <v>29475911.559999999</v>
          </cell>
          <cell r="F209" t="str">
            <v>165WYP</v>
          </cell>
          <cell r="G209" t="str">
            <v>165</v>
          </cell>
          <cell r="I209">
            <v>-5.0000000000000001E-3</v>
          </cell>
        </row>
        <row r="210">
          <cell r="A210" t="str">
            <v>182MSE</v>
          </cell>
          <cell r="B210" t="str">
            <v>182M</v>
          </cell>
          <cell r="D210">
            <v>0</v>
          </cell>
          <cell r="F210" t="str">
            <v>165WYU</v>
          </cell>
          <cell r="G210" t="str">
            <v>165</v>
          </cell>
          <cell r="I210">
            <v>0</v>
          </cell>
        </row>
        <row r="211">
          <cell r="A211" t="str">
            <v>182MSG</v>
          </cell>
          <cell r="B211" t="str">
            <v>182M</v>
          </cell>
          <cell r="D211">
            <v>11063985.369999999</v>
          </cell>
          <cell r="F211" t="str">
            <v>18222OR</v>
          </cell>
          <cell r="G211" t="str">
            <v>18222</v>
          </cell>
          <cell r="I211">
            <v>-277475.93</v>
          </cell>
        </row>
        <row r="212">
          <cell r="A212" t="str">
            <v>182MSGCT</v>
          </cell>
          <cell r="B212" t="str">
            <v>182M</v>
          </cell>
          <cell r="D212">
            <v>11317785.82</v>
          </cell>
          <cell r="F212" t="str">
            <v>18222TROJD</v>
          </cell>
          <cell r="G212" t="str">
            <v>18222</v>
          </cell>
          <cell r="I212">
            <v>4885943.77999999</v>
          </cell>
        </row>
        <row r="213">
          <cell r="A213" t="str">
            <v>182MSO</v>
          </cell>
          <cell r="B213" t="str">
            <v>182M</v>
          </cell>
          <cell r="D213">
            <v>5772075.7999999998</v>
          </cell>
          <cell r="F213" t="str">
            <v>18222TROJP</v>
          </cell>
          <cell r="G213" t="str">
            <v>18222</v>
          </cell>
          <cell r="I213">
            <v>3347896.61</v>
          </cell>
        </row>
        <row r="214">
          <cell r="A214" t="str">
            <v>182MUT</v>
          </cell>
          <cell r="B214" t="str">
            <v>182M</v>
          </cell>
          <cell r="D214">
            <v>4850703.8600000003</v>
          </cell>
          <cell r="F214" t="str">
            <v>18222WA</v>
          </cell>
          <cell r="G214" t="str">
            <v>18222</v>
          </cell>
          <cell r="I214">
            <v>-1126042.8600000001</v>
          </cell>
        </row>
        <row r="215">
          <cell r="A215" t="str">
            <v>182MWA</v>
          </cell>
          <cell r="B215" t="str">
            <v>182M</v>
          </cell>
          <cell r="D215">
            <v>3194262</v>
          </cell>
          <cell r="F215" t="str">
            <v>182MCA</v>
          </cell>
          <cell r="G215" t="str">
            <v>182M</v>
          </cell>
          <cell r="I215">
            <v>1702331.84499999</v>
          </cell>
        </row>
        <row r="216">
          <cell r="A216" t="str">
            <v>182MWYP</v>
          </cell>
          <cell r="B216" t="str">
            <v>182M</v>
          </cell>
          <cell r="D216">
            <v>0</v>
          </cell>
          <cell r="F216" t="str">
            <v>182MID</v>
          </cell>
          <cell r="G216" t="str">
            <v>182M</v>
          </cell>
          <cell r="I216">
            <v>-320566.649999997</v>
          </cell>
        </row>
        <row r="217">
          <cell r="A217" t="str">
            <v>182MWYU</v>
          </cell>
          <cell r="B217" t="str">
            <v>182M</v>
          </cell>
          <cell r="D217">
            <v>0</v>
          </cell>
          <cell r="F217" t="str">
            <v>182MOR</v>
          </cell>
          <cell r="G217" t="str">
            <v>182M</v>
          </cell>
          <cell r="I217">
            <v>17876549.149999999</v>
          </cell>
        </row>
        <row r="218">
          <cell r="A218" t="str">
            <v>182WCA</v>
          </cell>
          <cell r="B218" t="str">
            <v>182W</v>
          </cell>
          <cell r="D218">
            <v>0</v>
          </cell>
          <cell r="F218" t="str">
            <v>182MOTHER</v>
          </cell>
          <cell r="G218" t="str">
            <v>182M</v>
          </cell>
          <cell r="I218">
            <v>24638609.3800002</v>
          </cell>
        </row>
        <row r="219">
          <cell r="A219" t="str">
            <v>182WID</v>
          </cell>
          <cell r="B219" t="str">
            <v>182W</v>
          </cell>
          <cell r="D219">
            <v>3847393.86</v>
          </cell>
          <cell r="F219" t="str">
            <v>182MSE</v>
          </cell>
          <cell r="G219" t="str">
            <v>182M</v>
          </cell>
          <cell r="I219">
            <v>1.7E-8</v>
          </cell>
        </row>
        <row r="220">
          <cell r="A220" t="str">
            <v>182WOTHER</v>
          </cell>
          <cell r="B220" t="str">
            <v>182W</v>
          </cell>
          <cell r="D220">
            <v>2925574</v>
          </cell>
          <cell r="F220" t="str">
            <v>182MSG</v>
          </cell>
          <cell r="G220" t="str">
            <v>182M</v>
          </cell>
          <cell r="I220">
            <v>5531992.6849999996</v>
          </cell>
        </row>
        <row r="221">
          <cell r="A221" t="str">
            <v>182WUT</v>
          </cell>
          <cell r="B221" t="str">
            <v>182W</v>
          </cell>
          <cell r="D221">
            <v>1299819.81</v>
          </cell>
          <cell r="F221" t="str">
            <v>182MSGCT</v>
          </cell>
          <cell r="G221" t="str">
            <v>182M</v>
          </cell>
          <cell r="I221">
            <v>11878998.34</v>
          </cell>
        </row>
        <row r="222">
          <cell r="A222" t="str">
            <v>182WWYP</v>
          </cell>
          <cell r="B222" t="str">
            <v>182W</v>
          </cell>
          <cell r="D222">
            <v>285719.49</v>
          </cell>
          <cell r="F222" t="str">
            <v>182MSO</v>
          </cell>
          <cell r="G222" t="str">
            <v>182M</v>
          </cell>
          <cell r="I222">
            <v>5962730.5699999901</v>
          </cell>
        </row>
        <row r="223">
          <cell r="A223" t="str">
            <v>182WWYU</v>
          </cell>
          <cell r="B223" t="str">
            <v>182W</v>
          </cell>
          <cell r="D223">
            <v>12313.46</v>
          </cell>
          <cell r="F223" t="str">
            <v>182MUT</v>
          </cell>
          <cell r="G223" t="str">
            <v>182M</v>
          </cell>
          <cell r="I223">
            <v>7010778.07500003</v>
          </cell>
        </row>
        <row r="224">
          <cell r="A224" t="str">
            <v>186MDGP</v>
          </cell>
          <cell r="B224" t="str">
            <v>186M</v>
          </cell>
          <cell r="D224">
            <v>0</v>
          </cell>
          <cell r="F224" t="str">
            <v>182MWA</v>
          </cell>
          <cell r="G224" t="str">
            <v>182M</v>
          </cell>
          <cell r="I224">
            <v>1275161.19</v>
          </cell>
        </row>
        <row r="225">
          <cell r="A225" t="str">
            <v>186MID</v>
          </cell>
          <cell r="B225" t="str">
            <v>186M</v>
          </cell>
          <cell r="D225">
            <v>0</v>
          </cell>
          <cell r="F225" t="str">
            <v>182MWYP</v>
          </cell>
          <cell r="G225" t="str">
            <v>182M</v>
          </cell>
          <cell r="I225">
            <v>3E-9</v>
          </cell>
        </row>
        <row r="226">
          <cell r="A226" t="str">
            <v>186MOR</v>
          </cell>
          <cell r="B226" t="str">
            <v>186M</v>
          </cell>
          <cell r="D226">
            <v>0</v>
          </cell>
          <cell r="F226" t="str">
            <v>182MWYU</v>
          </cell>
          <cell r="G226" t="str">
            <v>182M</v>
          </cell>
          <cell r="I226">
            <v>0</v>
          </cell>
        </row>
        <row r="227">
          <cell r="A227" t="str">
            <v>186MOTHER</v>
          </cell>
          <cell r="B227" t="str">
            <v>186M</v>
          </cell>
          <cell r="D227">
            <v>3824386.63</v>
          </cell>
          <cell r="F227" t="str">
            <v>182WCA</v>
          </cell>
          <cell r="G227" t="str">
            <v>182W</v>
          </cell>
          <cell r="I227">
            <v>0</v>
          </cell>
        </row>
        <row r="228">
          <cell r="A228" t="str">
            <v>186MSE</v>
          </cell>
          <cell r="B228" t="str">
            <v>186M</v>
          </cell>
          <cell r="D228">
            <v>6448563.4900000002</v>
          </cell>
          <cell r="F228" t="str">
            <v>182WID</v>
          </cell>
          <cell r="G228" t="str">
            <v>182W</v>
          </cell>
          <cell r="I228">
            <v>4944670.5749999899</v>
          </cell>
        </row>
        <row r="229">
          <cell r="A229" t="str">
            <v>186MSG</v>
          </cell>
          <cell r="B229" t="str">
            <v>186M</v>
          </cell>
          <cell r="D229">
            <v>38627321.219999999</v>
          </cell>
          <cell r="F229" t="str">
            <v>182WOTHER</v>
          </cell>
          <cell r="G229" t="str">
            <v>182W</v>
          </cell>
          <cell r="I229">
            <v>1359264.3100000401</v>
          </cell>
        </row>
        <row r="230">
          <cell r="A230" t="str">
            <v>186MSO</v>
          </cell>
          <cell r="B230" t="str">
            <v>186M</v>
          </cell>
          <cell r="D230">
            <v>404597.98</v>
          </cell>
          <cell r="F230" t="str">
            <v>182WUT</v>
          </cell>
          <cell r="G230" t="str">
            <v>182W</v>
          </cell>
          <cell r="I230">
            <v>1594294.45</v>
          </cell>
        </row>
        <row r="231">
          <cell r="A231" t="str">
            <v>186MWA</v>
          </cell>
          <cell r="B231" t="str">
            <v>186M</v>
          </cell>
          <cell r="D231">
            <v>0</v>
          </cell>
          <cell r="F231" t="str">
            <v>182WWYP</v>
          </cell>
          <cell r="G231" t="str">
            <v>182W</v>
          </cell>
          <cell r="I231">
            <v>300092.435</v>
          </cell>
        </row>
        <row r="232">
          <cell r="A232" t="str">
            <v>186WOTHER</v>
          </cell>
          <cell r="B232" t="str">
            <v>186W</v>
          </cell>
          <cell r="D232">
            <v>0</v>
          </cell>
          <cell r="F232" t="str">
            <v>182WWYU</v>
          </cell>
          <cell r="G232" t="str">
            <v>182W</v>
          </cell>
          <cell r="I232">
            <v>18360.424999999999</v>
          </cell>
        </row>
        <row r="233">
          <cell r="A233" t="str">
            <v>190BADDEBT</v>
          </cell>
          <cell r="B233" t="str">
            <v>190</v>
          </cell>
          <cell r="D233">
            <v>4726876.17</v>
          </cell>
          <cell r="F233" t="str">
            <v>186MDGP</v>
          </cell>
          <cell r="G233" t="str">
            <v>186M</v>
          </cell>
          <cell r="I233">
            <v>0</v>
          </cell>
        </row>
        <row r="234">
          <cell r="A234" t="str">
            <v>190CA</v>
          </cell>
          <cell r="B234" t="str">
            <v>190</v>
          </cell>
          <cell r="D234">
            <v>86267.69</v>
          </cell>
          <cell r="F234" t="str">
            <v>186MID</v>
          </cell>
          <cell r="G234" t="str">
            <v>186M</v>
          </cell>
          <cell r="I234">
            <v>0</v>
          </cell>
        </row>
        <row r="235">
          <cell r="A235" t="str">
            <v>190CN</v>
          </cell>
          <cell r="B235" t="str">
            <v>190</v>
          </cell>
          <cell r="D235">
            <v>136014.31</v>
          </cell>
          <cell r="F235" t="str">
            <v>186MOR</v>
          </cell>
          <cell r="G235" t="str">
            <v>186M</v>
          </cell>
          <cell r="I235">
            <v>0</v>
          </cell>
        </row>
        <row r="236">
          <cell r="A236" t="str">
            <v>190DGP</v>
          </cell>
          <cell r="B236" t="str">
            <v>190</v>
          </cell>
          <cell r="D236">
            <v>2805.63</v>
          </cell>
          <cell r="F236" t="str">
            <v>186MOTHER</v>
          </cell>
          <cell r="G236" t="str">
            <v>186M</v>
          </cell>
          <cell r="I236">
            <v>4057924.77</v>
          </cell>
        </row>
        <row r="237">
          <cell r="A237" t="str">
            <v>190DGU</v>
          </cell>
          <cell r="B237" t="str">
            <v>190</v>
          </cell>
          <cell r="D237">
            <v>0</v>
          </cell>
          <cell r="F237" t="str">
            <v>186MSE</v>
          </cell>
          <cell r="G237" t="str">
            <v>186M</v>
          </cell>
          <cell r="I237">
            <v>7064657.1100000003</v>
          </cell>
        </row>
        <row r="238">
          <cell r="A238" t="str">
            <v>190ID</v>
          </cell>
          <cell r="B238" t="str">
            <v>190</v>
          </cell>
          <cell r="D238">
            <v>209278.36</v>
          </cell>
          <cell r="F238" t="str">
            <v>186MSG</v>
          </cell>
          <cell r="G238" t="str">
            <v>186M</v>
          </cell>
          <cell r="I238">
            <v>32643191.0349999</v>
          </cell>
        </row>
        <row r="239">
          <cell r="A239" t="str">
            <v>190MT</v>
          </cell>
          <cell r="B239" t="str">
            <v>190</v>
          </cell>
          <cell r="D239">
            <v>0</v>
          </cell>
          <cell r="F239" t="str">
            <v>186MSO</v>
          </cell>
          <cell r="G239" t="str">
            <v>186M</v>
          </cell>
          <cell r="I239">
            <v>350019.29499999899</v>
          </cell>
        </row>
        <row r="240">
          <cell r="A240" t="str">
            <v>190OR</v>
          </cell>
          <cell r="B240" t="str">
            <v>190</v>
          </cell>
          <cell r="D240">
            <v>837294.68</v>
          </cell>
          <cell r="F240" t="str">
            <v>186MWA</v>
          </cell>
          <cell r="G240" t="str">
            <v>186M</v>
          </cell>
          <cell r="I240">
            <v>1.0000000000000001E-9</v>
          </cell>
        </row>
        <row r="241">
          <cell r="A241" t="str">
            <v>190OTHER</v>
          </cell>
          <cell r="B241" t="str">
            <v>190</v>
          </cell>
          <cell r="D241">
            <v>9785239.8200000003</v>
          </cell>
          <cell r="F241" t="str">
            <v>186WOTHER</v>
          </cell>
          <cell r="G241" t="str">
            <v>186W</v>
          </cell>
          <cell r="I241">
            <v>-2.0000000000000001E-9</v>
          </cell>
        </row>
        <row r="242">
          <cell r="A242" t="str">
            <v>190SE</v>
          </cell>
          <cell r="B242" t="str">
            <v>190</v>
          </cell>
          <cell r="D242">
            <v>11286664.130000001</v>
          </cell>
          <cell r="F242" t="str">
            <v>190BADDEBT</v>
          </cell>
          <cell r="G242" t="str">
            <v>190</v>
          </cell>
          <cell r="I242">
            <v>5265993.6800000099</v>
          </cell>
        </row>
        <row r="243">
          <cell r="A243" t="str">
            <v>190SG</v>
          </cell>
          <cell r="B243" t="str">
            <v>190</v>
          </cell>
          <cell r="D243">
            <v>5151612.43</v>
          </cell>
          <cell r="F243" t="str">
            <v>190CA</v>
          </cell>
          <cell r="G243" t="str">
            <v>190</v>
          </cell>
          <cell r="I243">
            <v>43543.904999999999</v>
          </cell>
        </row>
        <row r="244">
          <cell r="A244" t="str">
            <v>190SNP</v>
          </cell>
          <cell r="B244" t="str">
            <v>190</v>
          </cell>
          <cell r="D244">
            <v>21315.26</v>
          </cell>
          <cell r="F244" t="str">
            <v>190CN</v>
          </cell>
          <cell r="G244" t="str">
            <v>190</v>
          </cell>
          <cell r="I244">
            <v>144945.54999999999</v>
          </cell>
        </row>
        <row r="245">
          <cell r="A245" t="str">
            <v>190SNPD</v>
          </cell>
          <cell r="B245" t="str">
            <v>190</v>
          </cell>
          <cell r="D245">
            <v>749974.61</v>
          </cell>
          <cell r="F245" t="str">
            <v>190DGP</v>
          </cell>
          <cell r="G245" t="str">
            <v>190</v>
          </cell>
          <cell r="I245">
            <v>3719.7249999999999</v>
          </cell>
        </row>
        <row r="246">
          <cell r="A246" t="str">
            <v>190SO</v>
          </cell>
          <cell r="B246" t="str">
            <v>190</v>
          </cell>
          <cell r="D246">
            <v>94794432.870000005</v>
          </cell>
          <cell r="F246" t="str">
            <v>190DGU</v>
          </cell>
          <cell r="G246" t="str">
            <v>190</v>
          </cell>
          <cell r="I246">
            <v>0</v>
          </cell>
        </row>
        <row r="247">
          <cell r="A247" t="str">
            <v>190TROJD</v>
          </cell>
          <cell r="B247" t="str">
            <v>190</v>
          </cell>
          <cell r="D247">
            <v>14795.28</v>
          </cell>
          <cell r="F247" t="str">
            <v>190ID</v>
          </cell>
          <cell r="G247" t="str">
            <v>190</v>
          </cell>
          <cell r="I247">
            <v>106238.625</v>
          </cell>
        </row>
        <row r="248">
          <cell r="A248" t="str">
            <v>190UT</v>
          </cell>
          <cell r="B248" t="str">
            <v>190</v>
          </cell>
          <cell r="D248">
            <v>519416.19</v>
          </cell>
          <cell r="F248" t="str">
            <v>190MT</v>
          </cell>
          <cell r="G248" t="str">
            <v>190</v>
          </cell>
          <cell r="I248">
            <v>0</v>
          </cell>
        </row>
        <row r="249">
          <cell r="A249" t="str">
            <v>190WA</v>
          </cell>
          <cell r="B249" t="str">
            <v>190</v>
          </cell>
          <cell r="D249">
            <v>490711.06</v>
          </cell>
          <cell r="F249" t="str">
            <v>190OR</v>
          </cell>
          <cell r="G249" t="str">
            <v>190</v>
          </cell>
          <cell r="I249">
            <v>1087057.575</v>
          </cell>
        </row>
        <row r="250">
          <cell r="A250" t="str">
            <v>190WYP</v>
          </cell>
          <cell r="B250" t="str">
            <v>190</v>
          </cell>
          <cell r="D250">
            <v>466203.03</v>
          </cell>
          <cell r="F250" t="str">
            <v>190OTHER</v>
          </cell>
          <cell r="G250" t="str">
            <v>190</v>
          </cell>
          <cell r="I250">
            <v>10455784.199999901</v>
          </cell>
        </row>
        <row r="251">
          <cell r="A251" t="str">
            <v>2281SO</v>
          </cell>
          <cell r="B251" t="str">
            <v>2281</v>
          </cell>
          <cell r="D251">
            <v>-227438.6</v>
          </cell>
          <cell r="F251" t="str">
            <v>190SE</v>
          </cell>
          <cell r="G251" t="str">
            <v>190</v>
          </cell>
          <cell r="I251">
            <v>7250697.0599999698</v>
          </cell>
        </row>
        <row r="252">
          <cell r="A252" t="str">
            <v>2282SO</v>
          </cell>
          <cell r="B252" t="str">
            <v>2282</v>
          </cell>
          <cell r="D252">
            <v>-8150900.8799999999</v>
          </cell>
          <cell r="F252" t="str">
            <v>190SG</v>
          </cell>
          <cell r="G252" t="str">
            <v>190</v>
          </cell>
          <cell r="I252">
            <v>4415273.0299999705</v>
          </cell>
        </row>
        <row r="253">
          <cell r="A253" t="str">
            <v>2283SO</v>
          </cell>
          <cell r="B253" t="str">
            <v>2283</v>
          </cell>
          <cell r="D253">
            <v>-20291798.66</v>
          </cell>
          <cell r="F253" t="str">
            <v>190SNP</v>
          </cell>
          <cell r="G253" t="str">
            <v>190</v>
          </cell>
          <cell r="I253">
            <v>33305.299999991999</v>
          </cell>
        </row>
        <row r="254">
          <cell r="A254" t="str">
            <v>22841SE</v>
          </cell>
          <cell r="B254" t="str">
            <v>22841</v>
          </cell>
          <cell r="D254">
            <v>0</v>
          </cell>
          <cell r="F254" t="str">
            <v>190SNPD</v>
          </cell>
          <cell r="G254" t="str">
            <v>190</v>
          </cell>
          <cell r="I254">
            <v>12282379.109999999</v>
          </cell>
        </row>
        <row r="255">
          <cell r="A255" t="str">
            <v>22842TROJD</v>
          </cell>
          <cell r="B255" t="str">
            <v>22842</v>
          </cell>
          <cell r="D255">
            <v>-2501014.34</v>
          </cell>
          <cell r="F255" t="str">
            <v>190SO</v>
          </cell>
          <cell r="G255" t="str">
            <v>190</v>
          </cell>
          <cell r="I255">
            <v>92065966.959999993</v>
          </cell>
        </row>
        <row r="256">
          <cell r="A256" t="str">
            <v>230SE</v>
          </cell>
          <cell r="B256" t="str">
            <v>230</v>
          </cell>
          <cell r="D256">
            <v>-2236501.3599999901</v>
          </cell>
          <cell r="F256" t="str">
            <v>190TROJD</v>
          </cell>
          <cell r="G256" t="str">
            <v>190</v>
          </cell>
          <cell r="I256">
            <v>20292.244999998999</v>
          </cell>
        </row>
        <row r="257">
          <cell r="A257" t="str">
            <v>230TROJP</v>
          </cell>
          <cell r="B257" t="str">
            <v>230</v>
          </cell>
          <cell r="D257">
            <v>-2400816.87</v>
          </cell>
          <cell r="F257" t="str">
            <v>190UT</v>
          </cell>
          <cell r="G257" t="str">
            <v>190</v>
          </cell>
          <cell r="I257">
            <v>820670.01999999594</v>
          </cell>
        </row>
        <row r="258">
          <cell r="A258" t="str">
            <v>232SE</v>
          </cell>
          <cell r="B258" t="str">
            <v>232</v>
          </cell>
          <cell r="D258">
            <v>-951900.38083327701</v>
          </cell>
          <cell r="F258" t="str">
            <v>190WA</v>
          </cell>
          <cell r="G258" t="str">
            <v>190</v>
          </cell>
          <cell r="I258">
            <v>317155.26999999897</v>
          </cell>
        </row>
        <row r="259">
          <cell r="A259" t="str">
            <v>232SG</v>
          </cell>
          <cell r="B259" t="str">
            <v>232</v>
          </cell>
          <cell r="D259">
            <v>0</v>
          </cell>
          <cell r="F259" t="str">
            <v>190WYP</v>
          </cell>
          <cell r="G259" t="str">
            <v>190</v>
          </cell>
          <cell r="I259">
            <v>236485.035</v>
          </cell>
        </row>
        <row r="260">
          <cell r="A260" t="str">
            <v>232SO</v>
          </cell>
          <cell r="B260" t="str">
            <v>232</v>
          </cell>
          <cell r="D260">
            <v>1162879.31250016</v>
          </cell>
          <cell r="F260" t="str">
            <v>2281SO</v>
          </cell>
          <cell r="G260" t="str">
            <v>2281</v>
          </cell>
          <cell r="I260">
            <v>-425725.79500000301</v>
          </cell>
        </row>
        <row r="261">
          <cell r="A261" t="str">
            <v>252CA</v>
          </cell>
          <cell r="B261" t="str">
            <v>252</v>
          </cell>
          <cell r="D261">
            <v>-6365.5</v>
          </cell>
          <cell r="F261" t="str">
            <v>2282SO</v>
          </cell>
          <cell r="G261" t="str">
            <v>2282</v>
          </cell>
          <cell r="I261">
            <v>-5150713.2149999803</v>
          </cell>
        </row>
        <row r="262">
          <cell r="A262" t="str">
            <v>252CN</v>
          </cell>
          <cell r="B262" t="str">
            <v>252</v>
          </cell>
          <cell r="D262">
            <v>161701.31</v>
          </cell>
          <cell r="F262" t="str">
            <v>2283SO</v>
          </cell>
          <cell r="G262" t="str">
            <v>2283</v>
          </cell>
          <cell r="I262">
            <v>-33735278.6499997</v>
          </cell>
        </row>
        <row r="263">
          <cell r="A263" t="str">
            <v>252ID</v>
          </cell>
          <cell r="B263" t="str">
            <v>252</v>
          </cell>
          <cell r="D263">
            <v>-20233</v>
          </cell>
          <cell r="F263" t="str">
            <v>22841SE</v>
          </cell>
          <cell r="G263" t="str">
            <v>22841</v>
          </cell>
          <cell r="I263">
            <v>0</v>
          </cell>
        </row>
        <row r="264">
          <cell r="A264" t="str">
            <v>252OR</v>
          </cell>
          <cell r="B264" t="str">
            <v>252</v>
          </cell>
          <cell r="D264">
            <v>-373553.64</v>
          </cell>
          <cell r="F264" t="str">
            <v>22842TROJD</v>
          </cell>
          <cell r="G264" t="str">
            <v>22842</v>
          </cell>
          <cell r="I264">
            <v>-2615149.2400000002</v>
          </cell>
        </row>
        <row r="265">
          <cell r="A265" t="str">
            <v>252SG</v>
          </cell>
          <cell r="B265" t="str">
            <v>252</v>
          </cell>
          <cell r="D265">
            <v>-2286353.2000000002</v>
          </cell>
          <cell r="F265" t="str">
            <v>230SE</v>
          </cell>
          <cell r="G265" t="str">
            <v>230</v>
          </cell>
          <cell r="I265">
            <v>-2236501.3599999901</v>
          </cell>
        </row>
        <row r="266">
          <cell r="A266" t="str">
            <v>252UT</v>
          </cell>
          <cell r="B266" t="str">
            <v>252</v>
          </cell>
          <cell r="D266">
            <v>-8081957.7999999998</v>
          </cell>
          <cell r="F266" t="str">
            <v>230TROJP</v>
          </cell>
          <cell r="G266" t="str">
            <v>230</v>
          </cell>
          <cell r="I266">
            <v>-2312028.12</v>
          </cell>
        </row>
        <row r="267">
          <cell r="A267" t="str">
            <v>252WA</v>
          </cell>
          <cell r="B267" t="str">
            <v>252</v>
          </cell>
          <cell r="D267">
            <v>-14142.5</v>
          </cell>
          <cell r="F267" t="str">
            <v>232SE</v>
          </cell>
          <cell r="G267" t="str">
            <v>232</v>
          </cell>
          <cell r="I267">
            <v>-951900.38083327701</v>
          </cell>
        </row>
        <row r="268">
          <cell r="A268" t="str">
            <v>252WYP</v>
          </cell>
          <cell r="B268" t="str">
            <v>252</v>
          </cell>
          <cell r="D268">
            <v>-1296393.17</v>
          </cell>
          <cell r="F268" t="str">
            <v>232SG</v>
          </cell>
          <cell r="G268" t="str">
            <v>232</v>
          </cell>
          <cell r="I268">
            <v>0</v>
          </cell>
        </row>
        <row r="269">
          <cell r="A269" t="str">
            <v>252WYU</v>
          </cell>
          <cell r="B269" t="str">
            <v>252</v>
          </cell>
          <cell r="D269">
            <v>-634069.5</v>
          </cell>
          <cell r="F269" t="str">
            <v>232SO</v>
          </cell>
          <cell r="G269" t="str">
            <v>232</v>
          </cell>
          <cell r="I269">
            <v>1162879.31250016</v>
          </cell>
        </row>
        <row r="270">
          <cell r="A270" t="str">
            <v>25316SE</v>
          </cell>
          <cell r="B270" t="str">
            <v>25316</v>
          </cell>
          <cell r="D270">
            <v>-551000</v>
          </cell>
          <cell r="F270" t="str">
            <v>252CA</v>
          </cell>
          <cell r="G270" t="str">
            <v>252</v>
          </cell>
          <cell r="I270">
            <v>-1965.8050000000001</v>
          </cell>
        </row>
        <row r="271">
          <cell r="A271" t="str">
            <v>25317SE</v>
          </cell>
          <cell r="B271" t="str">
            <v>25317</v>
          </cell>
          <cell r="D271">
            <v>-1544144</v>
          </cell>
          <cell r="F271" t="str">
            <v>252CN</v>
          </cell>
          <cell r="G271" t="str">
            <v>252</v>
          </cell>
          <cell r="I271">
            <v>-1748005.9599999499</v>
          </cell>
        </row>
        <row r="272">
          <cell r="A272" t="str">
            <v>25318SNPPS</v>
          </cell>
          <cell r="B272" t="str">
            <v>25318</v>
          </cell>
          <cell r="D272">
            <v>-273000</v>
          </cell>
          <cell r="F272" t="str">
            <v>252ID</v>
          </cell>
          <cell r="G272" t="str">
            <v>252</v>
          </cell>
          <cell r="I272">
            <v>-18928.34</v>
          </cell>
        </row>
        <row r="273">
          <cell r="A273" t="str">
            <v>25325SE</v>
          </cell>
          <cell r="B273" t="str">
            <v>25325</v>
          </cell>
          <cell r="D273">
            <v>0</v>
          </cell>
          <cell r="F273" t="str">
            <v>252OR</v>
          </cell>
          <cell r="G273" t="str">
            <v>252</v>
          </cell>
          <cell r="I273">
            <v>-326076.93</v>
          </cell>
        </row>
        <row r="274">
          <cell r="A274" t="str">
            <v>2533SE</v>
          </cell>
          <cell r="B274" t="str">
            <v>2533</v>
          </cell>
          <cell r="D274">
            <v>-5487245.4008333096</v>
          </cell>
          <cell r="F274" t="str">
            <v>252SG</v>
          </cell>
          <cell r="G274" t="str">
            <v>252</v>
          </cell>
          <cell r="I274">
            <v>-1143176.6000000001</v>
          </cell>
        </row>
        <row r="275">
          <cell r="A275" t="str">
            <v>2533SSECH</v>
          </cell>
          <cell r="B275" t="str">
            <v>2533</v>
          </cell>
          <cell r="D275">
            <v>0</v>
          </cell>
          <cell r="F275" t="str">
            <v>252UT</v>
          </cell>
          <cell r="G275" t="str">
            <v>252</v>
          </cell>
          <cell r="I275">
            <v>-4315612.2099999897</v>
          </cell>
        </row>
        <row r="276">
          <cell r="A276" t="str">
            <v>25399CA</v>
          </cell>
          <cell r="B276" t="str">
            <v>25399</v>
          </cell>
          <cell r="D276">
            <v>-29922.97</v>
          </cell>
          <cell r="F276" t="str">
            <v>252WA</v>
          </cell>
          <cell r="G276" t="str">
            <v>252</v>
          </cell>
          <cell r="I276">
            <v>-6704.6850000000004</v>
          </cell>
        </row>
        <row r="277">
          <cell r="A277" t="str">
            <v>25399ID</v>
          </cell>
          <cell r="B277" t="str">
            <v>25399</v>
          </cell>
          <cell r="D277">
            <v>-21440.04</v>
          </cell>
          <cell r="F277" t="str">
            <v>252WYP</v>
          </cell>
          <cell r="G277" t="str">
            <v>252</v>
          </cell>
          <cell r="I277">
            <v>-825351.32</v>
          </cell>
        </row>
        <row r="278">
          <cell r="A278" t="str">
            <v>25399OR</v>
          </cell>
          <cell r="B278" t="str">
            <v>25399</v>
          </cell>
          <cell r="D278">
            <v>-504787.43</v>
          </cell>
          <cell r="F278" t="str">
            <v>252WYU</v>
          </cell>
          <cell r="G278" t="str">
            <v>252</v>
          </cell>
          <cell r="I278">
            <v>-415277.96</v>
          </cell>
        </row>
        <row r="279">
          <cell r="A279" t="str">
            <v>25399OTHER</v>
          </cell>
          <cell r="B279" t="str">
            <v>25399</v>
          </cell>
          <cell r="D279">
            <v>-1549057.2</v>
          </cell>
          <cell r="F279" t="str">
            <v>25316SE</v>
          </cell>
          <cell r="G279" t="str">
            <v>25316</v>
          </cell>
          <cell r="I279">
            <v>-398000</v>
          </cell>
        </row>
        <row r="280">
          <cell r="A280" t="str">
            <v>25399SE</v>
          </cell>
          <cell r="B280" t="str">
            <v>25399</v>
          </cell>
          <cell r="D280">
            <v>-3050806.65</v>
          </cell>
          <cell r="F280" t="str">
            <v>25317SE</v>
          </cell>
          <cell r="G280" t="str">
            <v>25317</v>
          </cell>
          <cell r="I280">
            <v>-1398720.5</v>
          </cell>
        </row>
        <row r="281">
          <cell r="A281" t="str">
            <v>25399SG</v>
          </cell>
          <cell r="B281" t="str">
            <v>25399</v>
          </cell>
          <cell r="D281">
            <v>-18767792.489999998</v>
          </cell>
          <cell r="F281" t="str">
            <v>25318SNPPS</v>
          </cell>
          <cell r="G281" t="str">
            <v>25318</v>
          </cell>
          <cell r="I281">
            <v>-273000</v>
          </cell>
        </row>
        <row r="282">
          <cell r="A282" t="str">
            <v>25399SO</v>
          </cell>
          <cell r="B282" t="str">
            <v>25399</v>
          </cell>
          <cell r="D282">
            <v>-1064748.18</v>
          </cell>
          <cell r="F282" t="str">
            <v>25325SE</v>
          </cell>
          <cell r="G282" t="str">
            <v>25325</v>
          </cell>
          <cell r="I282">
            <v>0</v>
          </cell>
        </row>
        <row r="283">
          <cell r="A283" t="str">
            <v>25399UT</v>
          </cell>
          <cell r="B283" t="str">
            <v>25399</v>
          </cell>
          <cell r="D283">
            <v>-274302.93</v>
          </cell>
          <cell r="F283" t="str">
            <v>2533SE</v>
          </cell>
          <cell r="G283" t="str">
            <v>2533</v>
          </cell>
          <cell r="I283">
            <v>-5487245.4008333096</v>
          </cell>
        </row>
        <row r="284">
          <cell r="A284" t="str">
            <v>25399WA</v>
          </cell>
          <cell r="B284" t="str">
            <v>25399</v>
          </cell>
          <cell r="D284">
            <v>-84043.95</v>
          </cell>
          <cell r="F284" t="str">
            <v>2533SSECH</v>
          </cell>
          <cell r="G284" t="str">
            <v>2533</v>
          </cell>
          <cell r="I284">
            <v>0</v>
          </cell>
        </row>
        <row r="285">
          <cell r="A285" t="str">
            <v>25399WYP</v>
          </cell>
          <cell r="B285" t="str">
            <v>25399</v>
          </cell>
          <cell r="D285">
            <v>-29788.400000000001</v>
          </cell>
          <cell r="F285" t="str">
            <v>25399CA</v>
          </cell>
          <cell r="G285" t="str">
            <v>25399</v>
          </cell>
          <cell r="I285">
            <v>-30079.11</v>
          </cell>
        </row>
        <row r="286">
          <cell r="A286" t="str">
            <v>25399WYU</v>
          </cell>
          <cell r="B286" t="str">
            <v>25399</v>
          </cell>
          <cell r="D286">
            <v>-272.10000000000002</v>
          </cell>
          <cell r="F286" t="str">
            <v>25399ID</v>
          </cell>
          <cell r="G286" t="str">
            <v>25399</v>
          </cell>
          <cell r="I286">
            <v>-21214.9</v>
          </cell>
        </row>
        <row r="287">
          <cell r="A287" t="str">
            <v>254105SE</v>
          </cell>
          <cell r="B287" t="str">
            <v>254105</v>
          </cell>
          <cell r="D287">
            <v>-422204.35666666599</v>
          </cell>
          <cell r="F287" t="str">
            <v>25399OR</v>
          </cell>
          <cell r="G287" t="str">
            <v>25399</v>
          </cell>
          <cell r="I287">
            <v>-496699.339999997</v>
          </cell>
        </row>
        <row r="288">
          <cell r="A288" t="str">
            <v>254105TROJP</v>
          </cell>
          <cell r="B288" t="str">
            <v>254105</v>
          </cell>
          <cell r="D288">
            <v>-775532.13</v>
          </cell>
          <cell r="F288" t="str">
            <v>25399OTHER</v>
          </cell>
          <cell r="G288" t="str">
            <v>25399</v>
          </cell>
          <cell r="I288">
            <v>-1700336.2</v>
          </cell>
        </row>
        <row r="289">
          <cell r="A289" t="str">
            <v>254OTHER</v>
          </cell>
          <cell r="B289" t="str">
            <v>254</v>
          </cell>
          <cell r="D289">
            <v>0</v>
          </cell>
          <cell r="F289" t="str">
            <v>25399SE</v>
          </cell>
          <cell r="G289" t="str">
            <v>25399</v>
          </cell>
          <cell r="I289">
            <v>-3428226.03</v>
          </cell>
        </row>
        <row r="290">
          <cell r="A290" t="str">
            <v>254SO</v>
          </cell>
          <cell r="B290" t="str">
            <v>254</v>
          </cell>
          <cell r="D290">
            <v>-3585336.13</v>
          </cell>
          <cell r="F290" t="str">
            <v>25399SG</v>
          </cell>
          <cell r="G290" t="str">
            <v>25399</v>
          </cell>
          <cell r="I290">
            <v>-14324603.92</v>
          </cell>
        </row>
        <row r="291">
          <cell r="A291" t="str">
            <v>254WA</v>
          </cell>
          <cell r="B291" t="str">
            <v>254</v>
          </cell>
          <cell r="D291">
            <v>0</v>
          </cell>
          <cell r="F291" t="str">
            <v>25399SO</v>
          </cell>
          <cell r="G291" t="str">
            <v>25399</v>
          </cell>
          <cell r="I291">
            <v>-532374.09</v>
          </cell>
        </row>
        <row r="292">
          <cell r="A292" t="str">
            <v>255DGU</v>
          </cell>
          <cell r="B292" t="str">
            <v>255</v>
          </cell>
          <cell r="D292">
            <v>0</v>
          </cell>
          <cell r="F292" t="str">
            <v>25399UT</v>
          </cell>
          <cell r="G292" t="str">
            <v>25399</v>
          </cell>
          <cell r="I292">
            <v>-246611.18500000099</v>
          </cell>
        </row>
        <row r="293">
          <cell r="A293" t="str">
            <v>255ITC84</v>
          </cell>
          <cell r="B293" t="str">
            <v>255</v>
          </cell>
          <cell r="D293">
            <v>-3199757</v>
          </cell>
          <cell r="F293" t="str">
            <v>25399WA</v>
          </cell>
          <cell r="G293" t="str">
            <v>25399</v>
          </cell>
          <cell r="I293">
            <v>-83849.255000000005</v>
          </cell>
        </row>
        <row r="294">
          <cell r="A294" t="str">
            <v>255ITC85</v>
          </cell>
          <cell r="B294" t="str">
            <v>255</v>
          </cell>
          <cell r="D294">
            <v>-4741072</v>
          </cell>
          <cell r="F294" t="str">
            <v>25399WYP</v>
          </cell>
          <cell r="G294" t="str">
            <v>25399</v>
          </cell>
          <cell r="I294">
            <v>-30815.15</v>
          </cell>
        </row>
        <row r="295">
          <cell r="A295" t="str">
            <v>255ITC86</v>
          </cell>
          <cell r="B295" t="str">
            <v>255</v>
          </cell>
          <cell r="D295">
            <v>-2096319</v>
          </cell>
          <cell r="F295" t="str">
            <v>25399WYU</v>
          </cell>
          <cell r="G295" t="str">
            <v>25399</v>
          </cell>
          <cell r="I295">
            <v>-272.33999999999997</v>
          </cell>
        </row>
        <row r="296">
          <cell r="A296" t="str">
            <v>255ITC88</v>
          </cell>
          <cell r="B296" t="str">
            <v>255</v>
          </cell>
          <cell r="D296">
            <v>-296316</v>
          </cell>
          <cell r="F296" t="str">
            <v>254105SE</v>
          </cell>
          <cell r="G296" t="str">
            <v>254105</v>
          </cell>
          <cell r="I296">
            <v>-422204.35666666599</v>
          </cell>
        </row>
        <row r="297">
          <cell r="A297" t="str">
            <v>255ITC89</v>
          </cell>
          <cell r="B297" t="str">
            <v>255</v>
          </cell>
          <cell r="D297">
            <v>-634042</v>
          </cell>
          <cell r="F297" t="str">
            <v>254105TROJP</v>
          </cell>
          <cell r="G297" t="str">
            <v>254105</v>
          </cell>
          <cell r="I297">
            <v>-898845.88</v>
          </cell>
        </row>
        <row r="298">
          <cell r="A298" t="str">
            <v>255ITC90</v>
          </cell>
          <cell r="B298" t="str">
            <v>255</v>
          </cell>
          <cell r="D298">
            <v>-387846</v>
          </cell>
          <cell r="F298" t="str">
            <v>254OTHER</v>
          </cell>
          <cell r="G298" t="str">
            <v>254</v>
          </cell>
          <cell r="I298">
            <v>8517.52</v>
          </cell>
        </row>
        <row r="299">
          <cell r="A299" t="str">
            <v>281DGP</v>
          </cell>
          <cell r="B299" t="str">
            <v>281</v>
          </cell>
          <cell r="D299">
            <v>-170215</v>
          </cell>
          <cell r="F299" t="str">
            <v>254SO</v>
          </cell>
          <cell r="G299" t="str">
            <v>254</v>
          </cell>
          <cell r="I299">
            <v>-3680477.63</v>
          </cell>
        </row>
        <row r="300">
          <cell r="A300" t="str">
            <v>282DGP</v>
          </cell>
          <cell r="B300" t="str">
            <v>282</v>
          </cell>
          <cell r="D300">
            <v>0</v>
          </cell>
          <cell r="F300" t="str">
            <v>254WA</v>
          </cell>
          <cell r="G300" t="str">
            <v>254</v>
          </cell>
          <cell r="I300">
            <v>0</v>
          </cell>
        </row>
        <row r="301">
          <cell r="A301" t="str">
            <v>282DITBAL</v>
          </cell>
          <cell r="B301" t="str">
            <v>282</v>
          </cell>
          <cell r="D301">
            <v>-1261975444.95</v>
          </cell>
          <cell r="F301" t="str">
            <v>255DGU</v>
          </cell>
          <cell r="G301" t="str">
            <v>255</v>
          </cell>
          <cell r="I301">
            <v>0</v>
          </cell>
        </row>
        <row r="302">
          <cell r="A302" t="str">
            <v>282FERC</v>
          </cell>
          <cell r="B302" t="str">
            <v>282</v>
          </cell>
          <cell r="D302">
            <v>-19195</v>
          </cell>
          <cell r="F302" t="str">
            <v>255ITC84</v>
          </cell>
          <cell r="G302" t="str">
            <v>255</v>
          </cell>
          <cell r="I302">
            <v>-3490649</v>
          </cell>
        </row>
        <row r="303">
          <cell r="A303" t="str">
            <v>282OR</v>
          </cell>
          <cell r="B303" t="str">
            <v>282</v>
          </cell>
          <cell r="D303">
            <v>-848844.45</v>
          </cell>
          <cell r="F303" t="str">
            <v>255ITC85</v>
          </cell>
          <cell r="G303" t="str">
            <v>255</v>
          </cell>
          <cell r="I303">
            <v>-5080438</v>
          </cell>
        </row>
        <row r="304">
          <cell r="A304" t="str">
            <v>282SE</v>
          </cell>
          <cell r="B304" t="str">
            <v>282</v>
          </cell>
          <cell r="D304">
            <v>-9688126</v>
          </cell>
          <cell r="F304" t="str">
            <v>255ITC86</v>
          </cell>
          <cell r="G304" t="str">
            <v>255</v>
          </cell>
          <cell r="I304">
            <v>-2219631</v>
          </cell>
        </row>
        <row r="305">
          <cell r="A305" t="str">
            <v>282SG</v>
          </cell>
          <cell r="B305" t="str">
            <v>282</v>
          </cell>
          <cell r="D305">
            <v>16499776.470000001</v>
          </cell>
          <cell r="F305" t="str">
            <v>255ITC88</v>
          </cell>
          <cell r="G305" t="str">
            <v>255</v>
          </cell>
          <cell r="I305">
            <v>-311130</v>
          </cell>
        </row>
        <row r="306">
          <cell r="A306" t="str">
            <v>282SO</v>
          </cell>
          <cell r="B306" t="str">
            <v>282</v>
          </cell>
          <cell r="D306">
            <v>-15829565.16</v>
          </cell>
          <cell r="F306" t="str">
            <v>255ITC89</v>
          </cell>
          <cell r="G306" t="str">
            <v>255</v>
          </cell>
          <cell r="I306">
            <v>-663496</v>
          </cell>
        </row>
        <row r="307">
          <cell r="A307" t="str">
            <v>282WYP</v>
          </cell>
          <cell r="B307" t="str">
            <v>282</v>
          </cell>
          <cell r="D307">
            <v>0</v>
          </cell>
          <cell r="F307" t="str">
            <v>255ITC90</v>
          </cell>
          <cell r="G307" t="str">
            <v>255</v>
          </cell>
          <cell r="I307">
            <v>-402234</v>
          </cell>
        </row>
        <row r="308">
          <cell r="A308" t="str">
            <v>283CA</v>
          </cell>
          <cell r="B308" t="str">
            <v>283</v>
          </cell>
          <cell r="D308">
            <v>-769714.87</v>
          </cell>
          <cell r="F308" t="str">
            <v>281DGP</v>
          </cell>
          <cell r="G308" t="str">
            <v>281</v>
          </cell>
          <cell r="I308">
            <v>-318772</v>
          </cell>
        </row>
        <row r="309">
          <cell r="A309" t="str">
            <v>283GPS</v>
          </cell>
          <cell r="B309" t="str">
            <v>283</v>
          </cell>
          <cell r="D309">
            <v>-13337078.060000001</v>
          </cell>
          <cell r="F309" t="str">
            <v>282DGP</v>
          </cell>
          <cell r="G309" t="str">
            <v>282</v>
          </cell>
          <cell r="I309">
            <v>0</v>
          </cell>
        </row>
        <row r="310">
          <cell r="A310" t="str">
            <v>283ID</v>
          </cell>
          <cell r="B310" t="str">
            <v>283</v>
          </cell>
          <cell r="D310">
            <v>-58923.48</v>
          </cell>
          <cell r="F310" t="str">
            <v>282DITBAL</v>
          </cell>
          <cell r="G310" t="str">
            <v>282</v>
          </cell>
          <cell r="I310">
            <v>-1252440551.8699999</v>
          </cell>
        </row>
        <row r="311">
          <cell r="A311" t="str">
            <v>283OR</v>
          </cell>
          <cell r="B311" t="str">
            <v>283</v>
          </cell>
          <cell r="D311">
            <v>-8446232.3300000001</v>
          </cell>
          <cell r="F311" t="str">
            <v>282FERC</v>
          </cell>
          <cell r="G311" t="str">
            <v>282</v>
          </cell>
          <cell r="I311">
            <v>-30166.5</v>
          </cell>
        </row>
        <row r="312">
          <cell r="A312" t="str">
            <v>283OTHER</v>
          </cell>
          <cell r="B312" t="str">
            <v>283</v>
          </cell>
          <cell r="D312">
            <v>-17573426.489999998</v>
          </cell>
          <cell r="F312" t="str">
            <v>282OR</v>
          </cell>
          <cell r="G312" t="str">
            <v>282</v>
          </cell>
          <cell r="I312">
            <v>-909922.95</v>
          </cell>
        </row>
        <row r="313">
          <cell r="A313" t="str">
            <v>283SE</v>
          </cell>
          <cell r="B313" t="str">
            <v>283</v>
          </cell>
          <cell r="D313">
            <v>-12087093.48</v>
          </cell>
          <cell r="F313" t="str">
            <v>282SE</v>
          </cell>
          <cell r="G313" t="str">
            <v>282</v>
          </cell>
          <cell r="I313">
            <v>-4844063</v>
          </cell>
        </row>
        <row r="314">
          <cell r="A314" t="str">
            <v>283SG</v>
          </cell>
          <cell r="B314" t="str">
            <v>283</v>
          </cell>
          <cell r="D314">
            <v>-7763177.5899999999</v>
          </cell>
          <cell r="F314" t="str">
            <v>282SG</v>
          </cell>
          <cell r="G314" t="str">
            <v>282</v>
          </cell>
          <cell r="I314">
            <v>16155406.529999699</v>
          </cell>
        </row>
        <row r="315">
          <cell r="A315" t="str">
            <v>283SSGCH</v>
          </cell>
          <cell r="B315" t="str">
            <v>283</v>
          </cell>
          <cell r="D315">
            <v>-3263985.44</v>
          </cell>
          <cell r="F315" t="str">
            <v>282SO</v>
          </cell>
          <cell r="G315" t="str">
            <v>282</v>
          </cell>
          <cell r="I315">
            <v>3163692.8849999802</v>
          </cell>
        </row>
        <row r="316">
          <cell r="A316" t="str">
            <v>283SNP</v>
          </cell>
          <cell r="B316" t="str">
            <v>283</v>
          </cell>
          <cell r="D316">
            <v>-9709210.8499999996</v>
          </cell>
          <cell r="F316" t="str">
            <v>282WYP</v>
          </cell>
          <cell r="G316" t="str">
            <v>282</v>
          </cell>
          <cell r="I316">
            <v>0.01</v>
          </cell>
        </row>
        <row r="317">
          <cell r="A317" t="str">
            <v>283SO</v>
          </cell>
          <cell r="B317" t="str">
            <v>283</v>
          </cell>
          <cell r="D317">
            <v>-1264463.8</v>
          </cell>
          <cell r="F317" t="str">
            <v>283CA</v>
          </cell>
          <cell r="G317" t="str">
            <v>283</v>
          </cell>
          <cell r="I317">
            <v>-553412.86</v>
          </cell>
        </row>
        <row r="318">
          <cell r="A318" t="str">
            <v>283TROJD</v>
          </cell>
          <cell r="B318" t="str">
            <v>283</v>
          </cell>
          <cell r="D318">
            <v>-401581.5</v>
          </cell>
          <cell r="F318" t="str">
            <v>283GPS</v>
          </cell>
          <cell r="G318" t="str">
            <v>283</v>
          </cell>
          <cell r="I318">
            <v>-9669441.5600000005</v>
          </cell>
        </row>
        <row r="319">
          <cell r="A319" t="str">
            <v>283UT</v>
          </cell>
          <cell r="B319" t="str">
            <v>283</v>
          </cell>
          <cell r="D319">
            <v>-3229073.68</v>
          </cell>
          <cell r="F319" t="str">
            <v>283ID</v>
          </cell>
          <cell r="G319" t="str">
            <v>283</v>
          </cell>
          <cell r="I319">
            <v>-44579.860000000997</v>
          </cell>
        </row>
        <row r="320">
          <cell r="A320" t="str">
            <v>283WA</v>
          </cell>
          <cell r="B320" t="str">
            <v>283</v>
          </cell>
          <cell r="D320">
            <v>-396571.64</v>
          </cell>
          <cell r="F320" t="str">
            <v>283OR</v>
          </cell>
          <cell r="G320" t="str">
            <v>283</v>
          </cell>
          <cell r="I320">
            <v>-11091181.994999999</v>
          </cell>
        </row>
        <row r="321">
          <cell r="A321" t="str">
            <v>283WYP</v>
          </cell>
          <cell r="B321" t="str">
            <v>283</v>
          </cell>
          <cell r="D321">
            <v>-969270.9</v>
          </cell>
          <cell r="F321" t="str">
            <v>283OTHER</v>
          </cell>
          <cell r="G321" t="str">
            <v>283</v>
          </cell>
          <cell r="I321">
            <v>-12216546.65</v>
          </cell>
        </row>
        <row r="322">
          <cell r="A322" t="str">
            <v>283WYU</v>
          </cell>
          <cell r="B322" t="str">
            <v>283</v>
          </cell>
          <cell r="D322">
            <v>0</v>
          </cell>
          <cell r="F322" t="str">
            <v>283SE</v>
          </cell>
          <cell r="G322" t="str">
            <v>283</v>
          </cell>
          <cell r="I322">
            <v>-6702723.2950000204</v>
          </cell>
        </row>
        <row r="323">
          <cell r="A323" t="str">
            <v>302DGP</v>
          </cell>
          <cell r="B323" t="str">
            <v>302</v>
          </cell>
          <cell r="D323">
            <v>2844878.23</v>
          </cell>
          <cell r="F323" t="str">
            <v>283SG</v>
          </cell>
          <cell r="G323" t="str">
            <v>283</v>
          </cell>
          <cell r="I323">
            <v>-11917237.105</v>
          </cell>
        </row>
        <row r="324">
          <cell r="A324" t="str">
            <v>302DGU</v>
          </cell>
          <cell r="B324" t="str">
            <v>302</v>
          </cell>
          <cell r="D324">
            <v>679585.53</v>
          </cell>
          <cell r="F324" t="str">
            <v>283SSGCH</v>
          </cell>
          <cell r="G324" t="str">
            <v>283</v>
          </cell>
          <cell r="I324">
            <v>-3650574.94</v>
          </cell>
        </row>
        <row r="325">
          <cell r="A325" t="str">
            <v>302ID</v>
          </cell>
          <cell r="B325" t="str">
            <v>302</v>
          </cell>
          <cell r="D325">
            <v>1000000</v>
          </cell>
          <cell r="F325" t="str">
            <v>283SNP</v>
          </cell>
          <cell r="G325" t="str">
            <v>283</v>
          </cell>
          <cell r="I325">
            <v>-10378464.35</v>
          </cell>
        </row>
        <row r="326">
          <cell r="A326" t="str">
            <v>302SG</v>
          </cell>
          <cell r="B326" t="str">
            <v>302</v>
          </cell>
          <cell r="D326">
            <v>2945256.46</v>
          </cell>
          <cell r="F326" t="str">
            <v>283SO</v>
          </cell>
          <cell r="G326" t="str">
            <v>283</v>
          </cell>
          <cell r="I326">
            <v>-13175082.970000001</v>
          </cell>
        </row>
        <row r="327">
          <cell r="A327" t="str">
            <v>302SG-P</v>
          </cell>
          <cell r="B327" t="str">
            <v>302</v>
          </cell>
          <cell r="D327">
            <v>60589959.609999999</v>
          </cell>
          <cell r="F327" t="str">
            <v>283TROJD</v>
          </cell>
          <cell r="G327" t="str">
            <v>283</v>
          </cell>
          <cell r="I327">
            <v>-1207406</v>
          </cell>
        </row>
        <row r="328">
          <cell r="A328" t="str">
            <v>302SG-U</v>
          </cell>
          <cell r="B328" t="str">
            <v>302</v>
          </cell>
          <cell r="D328">
            <v>9703141.9299999997</v>
          </cell>
          <cell r="F328" t="str">
            <v>283UT</v>
          </cell>
          <cell r="G328" t="str">
            <v>283</v>
          </cell>
          <cell r="I328">
            <v>-3733310.5449999901</v>
          </cell>
        </row>
        <row r="329">
          <cell r="A329" t="str">
            <v>303CN</v>
          </cell>
          <cell r="B329" t="str">
            <v>303</v>
          </cell>
          <cell r="D329">
            <v>106735672.53</v>
          </cell>
          <cell r="F329" t="str">
            <v>283WA</v>
          </cell>
          <cell r="G329" t="str">
            <v>283</v>
          </cell>
          <cell r="I329">
            <v>-407245.11499999999</v>
          </cell>
        </row>
        <row r="330">
          <cell r="A330" t="str">
            <v>303DGP</v>
          </cell>
          <cell r="B330" t="str">
            <v>303</v>
          </cell>
          <cell r="D330">
            <v>344575.42</v>
          </cell>
          <cell r="F330" t="str">
            <v>283WYP</v>
          </cell>
          <cell r="G330" t="str">
            <v>283</v>
          </cell>
          <cell r="I330">
            <v>-527974.16500000004</v>
          </cell>
        </row>
        <row r="331">
          <cell r="A331" t="str">
            <v>303ID</v>
          </cell>
          <cell r="B331" t="str">
            <v>303</v>
          </cell>
          <cell r="D331">
            <v>392380.9</v>
          </cell>
          <cell r="F331" t="str">
            <v>283WYU</v>
          </cell>
          <cell r="G331" t="str">
            <v>283</v>
          </cell>
          <cell r="I331">
            <v>0</v>
          </cell>
        </row>
        <row r="332">
          <cell r="A332" t="str">
            <v>303OR</v>
          </cell>
          <cell r="B332" t="str">
            <v>303</v>
          </cell>
          <cell r="D332">
            <v>10944.62</v>
          </cell>
          <cell r="F332" t="str">
            <v>302DGP</v>
          </cell>
          <cell r="G332" t="str">
            <v>302</v>
          </cell>
          <cell r="I332">
            <v>2844878.23</v>
          </cell>
        </row>
        <row r="333">
          <cell r="A333" t="str">
            <v>303SE</v>
          </cell>
          <cell r="B333" t="str">
            <v>303</v>
          </cell>
          <cell r="D333">
            <v>2593998.79</v>
          </cell>
          <cell r="F333" t="str">
            <v>302DGU</v>
          </cell>
          <cell r="G333" t="str">
            <v>302</v>
          </cell>
          <cell r="I333">
            <v>679585.53</v>
          </cell>
        </row>
        <row r="334">
          <cell r="A334" t="str">
            <v>303SG</v>
          </cell>
          <cell r="B334" t="str">
            <v>303</v>
          </cell>
          <cell r="D334">
            <v>61670019.729999997</v>
          </cell>
          <cell r="F334" t="str">
            <v>302ID</v>
          </cell>
          <cell r="G334" t="str">
            <v>302</v>
          </cell>
          <cell r="I334">
            <v>1000000</v>
          </cell>
        </row>
        <row r="335">
          <cell r="A335" t="str">
            <v>303SO</v>
          </cell>
          <cell r="B335" t="str">
            <v>303</v>
          </cell>
          <cell r="D335">
            <v>376460520.36000001</v>
          </cell>
          <cell r="F335" t="str">
            <v>302SG</v>
          </cell>
          <cell r="G335" t="str">
            <v>302</v>
          </cell>
          <cell r="I335">
            <v>2945256.46</v>
          </cell>
        </row>
        <row r="336">
          <cell r="A336" t="str">
            <v>303UT</v>
          </cell>
          <cell r="B336" t="str">
            <v>303</v>
          </cell>
          <cell r="D336">
            <v>885352.04</v>
          </cell>
          <cell r="F336" t="str">
            <v>302SG-P</v>
          </cell>
          <cell r="G336" t="str">
            <v>302</v>
          </cell>
          <cell r="I336">
            <v>62829188.899999999</v>
          </cell>
        </row>
        <row r="337">
          <cell r="A337" t="str">
            <v>303WA</v>
          </cell>
          <cell r="B337" t="str">
            <v>303</v>
          </cell>
          <cell r="D337">
            <v>2855.19</v>
          </cell>
          <cell r="F337" t="str">
            <v>302SG-U</v>
          </cell>
          <cell r="G337" t="str">
            <v>302</v>
          </cell>
          <cell r="I337">
            <v>9703141.9299999997</v>
          </cell>
        </row>
        <row r="338">
          <cell r="A338" t="str">
            <v>303WYP</v>
          </cell>
          <cell r="B338" t="str">
            <v>303</v>
          </cell>
          <cell r="D338">
            <v>246393.75</v>
          </cell>
          <cell r="F338" t="str">
            <v>303CN</v>
          </cell>
          <cell r="G338" t="str">
            <v>303</v>
          </cell>
          <cell r="I338">
            <v>105983573.905</v>
          </cell>
        </row>
        <row r="339">
          <cell r="A339" t="str">
            <v>310DGP</v>
          </cell>
          <cell r="B339" t="str">
            <v>310</v>
          </cell>
          <cell r="D339">
            <v>2329517.46</v>
          </cell>
          <cell r="F339" t="str">
            <v>303DGP</v>
          </cell>
          <cell r="G339" t="str">
            <v>303</v>
          </cell>
          <cell r="I339">
            <v>344575.42</v>
          </cell>
        </row>
        <row r="340">
          <cell r="A340" t="str">
            <v>310DGU</v>
          </cell>
          <cell r="B340" t="str">
            <v>310</v>
          </cell>
          <cell r="D340">
            <v>34798445.670000002</v>
          </cell>
          <cell r="F340" t="str">
            <v>303ID</v>
          </cell>
          <cell r="G340" t="str">
            <v>303</v>
          </cell>
          <cell r="I340">
            <v>391378.11499999999</v>
          </cell>
        </row>
        <row r="341">
          <cell r="A341" t="str">
            <v>310SG</v>
          </cell>
          <cell r="B341" t="str">
            <v>310</v>
          </cell>
          <cell r="D341">
            <v>46390622.25</v>
          </cell>
          <cell r="F341" t="str">
            <v>303OR</v>
          </cell>
          <cell r="G341" t="str">
            <v>303</v>
          </cell>
          <cell r="I341">
            <v>134760.60500000001</v>
          </cell>
        </row>
        <row r="342">
          <cell r="A342" t="str">
            <v>310SSGCH</v>
          </cell>
          <cell r="B342" t="str">
            <v>310</v>
          </cell>
          <cell r="D342">
            <v>1246362.8799999999</v>
          </cell>
          <cell r="F342" t="str">
            <v>303SE</v>
          </cell>
          <cell r="G342" t="str">
            <v>303</v>
          </cell>
          <cell r="I342">
            <v>2607282.67</v>
          </cell>
        </row>
        <row r="343">
          <cell r="A343" t="str">
            <v>311DGP</v>
          </cell>
          <cell r="B343" t="str">
            <v>311</v>
          </cell>
          <cell r="D343">
            <v>234583903.84999999</v>
          </cell>
          <cell r="F343" t="str">
            <v>303SG</v>
          </cell>
          <cell r="G343" t="str">
            <v>303</v>
          </cell>
          <cell r="I343">
            <v>59290583.474999897</v>
          </cell>
        </row>
        <row r="344">
          <cell r="A344" t="str">
            <v>311DGU</v>
          </cell>
          <cell r="B344" t="str">
            <v>311</v>
          </cell>
          <cell r="D344">
            <v>328103333.26999998</v>
          </cell>
          <cell r="F344" t="str">
            <v>303SO</v>
          </cell>
          <cell r="G344" t="str">
            <v>303</v>
          </cell>
          <cell r="I344">
            <v>376436089.39999902</v>
          </cell>
        </row>
        <row r="345">
          <cell r="A345" t="str">
            <v>311SG</v>
          </cell>
          <cell r="B345" t="str">
            <v>311</v>
          </cell>
          <cell r="D345">
            <v>180787199.84999999</v>
          </cell>
          <cell r="F345" t="str">
            <v>303UT</v>
          </cell>
          <cell r="G345" t="str">
            <v>303</v>
          </cell>
          <cell r="I345">
            <v>880682.34499999997</v>
          </cell>
        </row>
        <row r="346">
          <cell r="A346" t="str">
            <v>311SSGCH</v>
          </cell>
          <cell r="B346" t="str">
            <v>311</v>
          </cell>
          <cell r="D346">
            <v>46472906.740000002</v>
          </cell>
          <cell r="F346" t="str">
            <v>303WA</v>
          </cell>
          <cell r="G346" t="str">
            <v>303</v>
          </cell>
          <cell r="I346">
            <v>3214.9349999999999</v>
          </cell>
        </row>
        <row r="347">
          <cell r="A347" t="str">
            <v>312DGP</v>
          </cell>
          <cell r="B347" t="str">
            <v>312</v>
          </cell>
          <cell r="D347">
            <v>733572145.50999999</v>
          </cell>
          <cell r="F347" t="str">
            <v>303WYP</v>
          </cell>
          <cell r="G347" t="str">
            <v>303</v>
          </cell>
          <cell r="I347">
            <v>225017.97</v>
          </cell>
        </row>
        <row r="348">
          <cell r="A348" t="str">
            <v>312DGU</v>
          </cell>
          <cell r="B348" t="str">
            <v>312</v>
          </cell>
          <cell r="D348">
            <v>684674569.49000001</v>
          </cell>
          <cell r="F348" t="str">
            <v>310DGP</v>
          </cell>
          <cell r="G348" t="str">
            <v>310</v>
          </cell>
          <cell r="I348">
            <v>2329517.46</v>
          </cell>
        </row>
        <row r="349">
          <cell r="A349" t="str">
            <v>312SG</v>
          </cell>
          <cell r="B349" t="str">
            <v>312</v>
          </cell>
          <cell r="D349">
            <v>1152073921.0599999</v>
          </cell>
          <cell r="F349" t="str">
            <v>310DGU</v>
          </cell>
          <cell r="G349" t="str">
            <v>310</v>
          </cell>
          <cell r="I349">
            <v>34798445.670000002</v>
          </cell>
        </row>
        <row r="350">
          <cell r="A350" t="str">
            <v>312SSGCH</v>
          </cell>
          <cell r="B350" t="str">
            <v>312</v>
          </cell>
          <cell r="D350">
            <v>227094747.80000001</v>
          </cell>
          <cell r="F350" t="str">
            <v>310SG</v>
          </cell>
          <cell r="G350" t="str">
            <v>310</v>
          </cell>
          <cell r="I350">
            <v>44794686.335000001</v>
          </cell>
        </row>
        <row r="351">
          <cell r="A351" t="str">
            <v>314DGP</v>
          </cell>
          <cell r="B351" t="str">
            <v>314</v>
          </cell>
          <cell r="D351">
            <v>148744159.24000001</v>
          </cell>
          <cell r="F351" t="str">
            <v>310SSGCH</v>
          </cell>
          <cell r="G351" t="str">
            <v>310</v>
          </cell>
          <cell r="I351">
            <v>1245086.425</v>
          </cell>
        </row>
        <row r="352">
          <cell r="A352" t="str">
            <v>314DGU</v>
          </cell>
          <cell r="B352" t="str">
            <v>314</v>
          </cell>
          <cell r="D352">
            <v>149578749.05000001</v>
          </cell>
          <cell r="F352" t="str">
            <v>311DGP</v>
          </cell>
          <cell r="G352" t="str">
            <v>311</v>
          </cell>
          <cell r="I352">
            <v>235701480.31</v>
          </cell>
        </row>
        <row r="353">
          <cell r="A353" t="str">
            <v>314SG</v>
          </cell>
          <cell r="B353" t="str">
            <v>314</v>
          </cell>
          <cell r="D353">
            <v>399088056.75999999</v>
          </cell>
          <cell r="F353" t="str">
            <v>311DGU</v>
          </cell>
          <cell r="G353" t="str">
            <v>311</v>
          </cell>
          <cell r="I353">
            <v>328314593.88999897</v>
          </cell>
        </row>
        <row r="354">
          <cell r="A354" t="str">
            <v>314SSGCH</v>
          </cell>
          <cell r="B354" t="str">
            <v>314</v>
          </cell>
          <cell r="D354">
            <v>53243723.219999999</v>
          </cell>
          <cell r="F354" t="str">
            <v>311SG</v>
          </cell>
          <cell r="G354" t="str">
            <v>311</v>
          </cell>
          <cell r="I354">
            <v>172276542.19</v>
          </cell>
        </row>
        <row r="355">
          <cell r="A355" t="str">
            <v>315DGP</v>
          </cell>
          <cell r="B355" t="str">
            <v>315</v>
          </cell>
          <cell r="D355">
            <v>88302750.659999996</v>
          </cell>
          <cell r="F355" t="str">
            <v>311SSGCH</v>
          </cell>
          <cell r="G355" t="str">
            <v>311</v>
          </cell>
          <cell r="I355">
            <v>46532584.93</v>
          </cell>
        </row>
        <row r="356">
          <cell r="A356" t="str">
            <v>315DGU</v>
          </cell>
          <cell r="B356" t="str">
            <v>315</v>
          </cell>
          <cell r="D356">
            <v>139491009.56999999</v>
          </cell>
          <cell r="F356" t="str">
            <v>312DGP</v>
          </cell>
          <cell r="G356" t="str">
            <v>312</v>
          </cell>
          <cell r="I356">
            <v>740533932.07000005</v>
          </cell>
        </row>
        <row r="357">
          <cell r="A357" t="str">
            <v>315SG</v>
          </cell>
          <cell r="B357" t="str">
            <v>315</v>
          </cell>
          <cell r="D357">
            <v>70794478.459999993</v>
          </cell>
          <cell r="F357" t="str">
            <v>312DGU</v>
          </cell>
          <cell r="G357" t="str">
            <v>312</v>
          </cell>
          <cell r="I357">
            <v>692373357.72500002</v>
          </cell>
        </row>
        <row r="358">
          <cell r="A358" t="str">
            <v>315SSGCH</v>
          </cell>
          <cell r="B358" t="str">
            <v>315</v>
          </cell>
          <cell r="D358">
            <v>47145723.049999997</v>
          </cell>
          <cell r="F358" t="str">
            <v>312SG</v>
          </cell>
          <cell r="G358" t="str">
            <v>312</v>
          </cell>
          <cell r="I358">
            <v>1044440054.5549999</v>
          </cell>
        </row>
        <row r="359">
          <cell r="A359" t="str">
            <v>316DGP</v>
          </cell>
          <cell r="B359" t="str">
            <v>316</v>
          </cell>
          <cell r="D359">
            <v>5435809.21</v>
          </cell>
          <cell r="F359" t="str">
            <v>312SSGCH</v>
          </cell>
          <cell r="G359" t="str">
            <v>312</v>
          </cell>
          <cell r="I359">
            <v>226005547.699999</v>
          </cell>
        </row>
        <row r="360">
          <cell r="A360" t="str">
            <v>316DGU</v>
          </cell>
          <cell r="B360" t="str">
            <v>316</v>
          </cell>
          <cell r="D360">
            <v>7154981.1900000004</v>
          </cell>
          <cell r="F360" t="str">
            <v>314DGP</v>
          </cell>
          <cell r="G360" t="str">
            <v>314</v>
          </cell>
          <cell r="I360">
            <v>150802417.465</v>
          </cell>
        </row>
        <row r="361">
          <cell r="A361" t="str">
            <v>316SG</v>
          </cell>
          <cell r="B361" t="str">
            <v>316</v>
          </cell>
          <cell r="D361">
            <v>12065582.359999999</v>
          </cell>
          <cell r="F361" t="str">
            <v>314DGU</v>
          </cell>
          <cell r="G361" t="str">
            <v>314</v>
          </cell>
          <cell r="I361">
            <v>152025498.56</v>
          </cell>
        </row>
        <row r="362">
          <cell r="A362" t="str">
            <v>316SSGCH</v>
          </cell>
          <cell r="B362" t="str">
            <v>316</v>
          </cell>
          <cell r="D362">
            <v>3144721.81</v>
          </cell>
          <cell r="F362" t="str">
            <v>314SG</v>
          </cell>
          <cell r="G362" t="str">
            <v>314</v>
          </cell>
          <cell r="I362">
            <v>384533380.18499899</v>
          </cell>
        </row>
        <row r="363">
          <cell r="A363" t="str">
            <v>330DGP</v>
          </cell>
          <cell r="B363" t="str">
            <v>330</v>
          </cell>
          <cell r="D363">
            <v>10626875.310000001</v>
          </cell>
          <cell r="F363" t="str">
            <v>314SSGCH</v>
          </cell>
          <cell r="G363" t="str">
            <v>314</v>
          </cell>
          <cell r="I363">
            <v>52955536.5</v>
          </cell>
        </row>
        <row r="364">
          <cell r="A364" t="str">
            <v>330DGU</v>
          </cell>
          <cell r="B364" t="str">
            <v>330</v>
          </cell>
          <cell r="D364">
            <v>5308869.74</v>
          </cell>
          <cell r="F364" t="str">
            <v>315DGP</v>
          </cell>
          <cell r="G364" t="str">
            <v>315</v>
          </cell>
          <cell r="I364">
            <v>88446422.159999907</v>
          </cell>
        </row>
        <row r="365">
          <cell r="A365" t="str">
            <v>330SG-P</v>
          </cell>
          <cell r="B365" t="str">
            <v>330</v>
          </cell>
          <cell r="D365">
            <v>3024748.94</v>
          </cell>
          <cell r="F365" t="str">
            <v>315DGU</v>
          </cell>
          <cell r="G365" t="str">
            <v>315</v>
          </cell>
          <cell r="I365">
            <v>139698023.09999901</v>
          </cell>
        </row>
        <row r="366">
          <cell r="A366" t="str">
            <v>330SG-U</v>
          </cell>
          <cell r="B366" t="str">
            <v>330</v>
          </cell>
          <cell r="D366">
            <v>635699.65</v>
          </cell>
          <cell r="F366" t="str">
            <v>315SG</v>
          </cell>
          <cell r="G366" t="str">
            <v>315</v>
          </cell>
          <cell r="I366">
            <v>64699412.689999998</v>
          </cell>
        </row>
        <row r="367">
          <cell r="A367" t="str">
            <v>331DGP</v>
          </cell>
          <cell r="B367" t="str">
            <v>331</v>
          </cell>
          <cell r="D367">
            <v>21475136.460000001</v>
          </cell>
          <cell r="F367" t="str">
            <v>315SSGCH</v>
          </cell>
          <cell r="G367" t="str">
            <v>315</v>
          </cell>
          <cell r="I367">
            <v>47132868.729999997</v>
          </cell>
        </row>
        <row r="368">
          <cell r="A368" t="str">
            <v>331DGU</v>
          </cell>
          <cell r="B368" t="str">
            <v>331</v>
          </cell>
          <cell r="D368">
            <v>5456993.0599999996</v>
          </cell>
          <cell r="F368" t="str">
            <v>316DGP</v>
          </cell>
          <cell r="G368" t="str">
            <v>316</v>
          </cell>
          <cell r="I368">
            <v>5443135.7000000002</v>
          </cell>
        </row>
        <row r="369">
          <cell r="A369" t="str">
            <v>331SG-P</v>
          </cell>
          <cell r="B369" t="str">
            <v>331</v>
          </cell>
          <cell r="D369">
            <v>49204334.990000002</v>
          </cell>
          <cell r="F369" t="str">
            <v>316DGU</v>
          </cell>
          <cell r="G369" t="str">
            <v>316</v>
          </cell>
          <cell r="I369">
            <v>7157230.0800000001</v>
          </cell>
        </row>
        <row r="370">
          <cell r="A370" t="str">
            <v>331SG-U</v>
          </cell>
          <cell r="B370" t="str">
            <v>331</v>
          </cell>
          <cell r="D370">
            <v>6714009.2000000002</v>
          </cell>
          <cell r="F370" t="str">
            <v>316SG</v>
          </cell>
          <cell r="G370" t="str">
            <v>316</v>
          </cell>
          <cell r="I370">
            <v>11963546.3799999</v>
          </cell>
        </row>
        <row r="371">
          <cell r="A371" t="str">
            <v>332DGP</v>
          </cell>
          <cell r="B371" t="str">
            <v>332</v>
          </cell>
          <cell r="D371">
            <v>151645776.81</v>
          </cell>
          <cell r="F371" t="str">
            <v>316SSGCH</v>
          </cell>
          <cell r="G371" t="str">
            <v>316</v>
          </cell>
          <cell r="I371">
            <v>3144687.64</v>
          </cell>
        </row>
        <row r="372">
          <cell r="A372" t="str">
            <v>332DGU</v>
          </cell>
          <cell r="B372" t="str">
            <v>332</v>
          </cell>
          <cell r="D372">
            <v>21450262.850000001</v>
          </cell>
          <cell r="F372" t="str">
            <v>330DGP</v>
          </cell>
          <cell r="G372" t="str">
            <v>330</v>
          </cell>
          <cell r="I372">
            <v>10627995.9149999</v>
          </cell>
        </row>
        <row r="373">
          <cell r="A373" t="str">
            <v>332SG-P</v>
          </cell>
          <cell r="B373" t="str">
            <v>332</v>
          </cell>
          <cell r="D373">
            <v>67916742.769999996</v>
          </cell>
          <cell r="F373" t="str">
            <v>330DGU</v>
          </cell>
          <cell r="G373" t="str">
            <v>330</v>
          </cell>
          <cell r="I373">
            <v>5308880.6399999997</v>
          </cell>
        </row>
        <row r="374">
          <cell r="A374" t="str">
            <v>332SG-U</v>
          </cell>
          <cell r="B374" t="str">
            <v>332</v>
          </cell>
          <cell r="D374">
            <v>34038889.670000002</v>
          </cell>
          <cell r="F374" t="str">
            <v>330SG-P</v>
          </cell>
          <cell r="G374" t="str">
            <v>330</v>
          </cell>
          <cell r="I374">
            <v>3024017.21</v>
          </cell>
        </row>
        <row r="375">
          <cell r="A375" t="str">
            <v>333DGP</v>
          </cell>
          <cell r="B375" t="str">
            <v>333</v>
          </cell>
          <cell r="D375">
            <v>31101142.48</v>
          </cell>
          <cell r="F375" t="str">
            <v>330SG-U</v>
          </cell>
          <cell r="G375" t="str">
            <v>330</v>
          </cell>
          <cell r="I375">
            <v>635699.65</v>
          </cell>
        </row>
        <row r="376">
          <cell r="A376" t="str">
            <v>333DGU</v>
          </cell>
          <cell r="B376" t="str">
            <v>333</v>
          </cell>
          <cell r="D376">
            <v>9755615.5500000007</v>
          </cell>
          <cell r="F376" t="str">
            <v>331DGP</v>
          </cell>
          <cell r="G376" t="str">
            <v>331</v>
          </cell>
          <cell r="I376">
            <v>21651536.649999902</v>
          </cell>
        </row>
        <row r="377">
          <cell r="A377" t="str">
            <v>333SG-P</v>
          </cell>
          <cell r="B377" t="str">
            <v>333</v>
          </cell>
          <cell r="D377">
            <v>36184323.07</v>
          </cell>
          <cell r="F377" t="str">
            <v>331DGU</v>
          </cell>
          <cell r="G377" t="str">
            <v>331</v>
          </cell>
          <cell r="I377">
            <v>5479983.5399999898</v>
          </cell>
        </row>
        <row r="378">
          <cell r="A378" t="str">
            <v>333SG-U</v>
          </cell>
          <cell r="B378" t="str">
            <v>333</v>
          </cell>
          <cell r="D378">
            <v>12709987.6</v>
          </cell>
          <cell r="F378" t="str">
            <v>331SG-P</v>
          </cell>
          <cell r="G378" t="str">
            <v>331</v>
          </cell>
          <cell r="I378">
            <v>48438863.009999998</v>
          </cell>
        </row>
        <row r="379">
          <cell r="A379" t="str">
            <v>334DGP</v>
          </cell>
          <cell r="B379" t="str">
            <v>334</v>
          </cell>
          <cell r="D379">
            <v>5115261.21</v>
          </cell>
          <cell r="F379" t="str">
            <v>331SG-U</v>
          </cell>
          <cell r="G379" t="str">
            <v>331</v>
          </cell>
          <cell r="I379">
            <v>6654301.0999999996</v>
          </cell>
        </row>
        <row r="380">
          <cell r="A380" t="str">
            <v>334DGU</v>
          </cell>
          <cell r="B380" t="str">
            <v>334</v>
          </cell>
          <cell r="D380">
            <v>4265577.6399999997</v>
          </cell>
          <cell r="F380" t="str">
            <v>332DGP</v>
          </cell>
          <cell r="G380" t="str">
            <v>332</v>
          </cell>
          <cell r="I380">
            <v>154862288.19</v>
          </cell>
        </row>
        <row r="381">
          <cell r="A381" t="str">
            <v>334SG-P</v>
          </cell>
          <cell r="B381" t="str">
            <v>334</v>
          </cell>
          <cell r="D381">
            <v>30388167.289999999</v>
          </cell>
          <cell r="F381" t="str">
            <v>332DGU</v>
          </cell>
          <cell r="G381" t="str">
            <v>332</v>
          </cell>
          <cell r="I381">
            <v>21879743.564999901</v>
          </cell>
        </row>
        <row r="382">
          <cell r="A382" t="str">
            <v>334SG-U</v>
          </cell>
          <cell r="B382" t="str">
            <v>334</v>
          </cell>
          <cell r="D382">
            <v>3969183.58</v>
          </cell>
          <cell r="F382" t="str">
            <v>332SG-P</v>
          </cell>
          <cell r="G382" t="str">
            <v>332</v>
          </cell>
          <cell r="I382">
            <v>69051770.549999893</v>
          </cell>
        </row>
        <row r="383">
          <cell r="A383" t="str">
            <v>335DGP</v>
          </cell>
          <cell r="B383" t="str">
            <v>335</v>
          </cell>
          <cell r="D383">
            <v>1371505.49</v>
          </cell>
          <cell r="F383" t="str">
            <v>332SG-U</v>
          </cell>
          <cell r="G383" t="str">
            <v>332</v>
          </cell>
          <cell r="I383">
            <v>34499372.969999902</v>
          </cell>
        </row>
        <row r="384">
          <cell r="A384" t="str">
            <v>335DGU</v>
          </cell>
          <cell r="B384" t="str">
            <v>335</v>
          </cell>
          <cell r="D384">
            <v>202500.14</v>
          </cell>
          <cell r="F384" t="str">
            <v>333DGP</v>
          </cell>
          <cell r="G384" t="str">
            <v>333</v>
          </cell>
          <cell r="I384">
            <v>31191095.314999901</v>
          </cell>
        </row>
        <row r="385">
          <cell r="A385" t="str">
            <v>335SG-P</v>
          </cell>
          <cell r="B385" t="str">
            <v>335</v>
          </cell>
          <cell r="D385">
            <v>980878.84</v>
          </cell>
          <cell r="F385" t="str">
            <v>333DGU</v>
          </cell>
          <cell r="G385" t="str">
            <v>333</v>
          </cell>
          <cell r="I385">
            <v>9906711.8000000007</v>
          </cell>
        </row>
        <row r="386">
          <cell r="A386" t="str">
            <v>335SG-U</v>
          </cell>
          <cell r="B386" t="str">
            <v>335</v>
          </cell>
          <cell r="D386">
            <v>20738.25</v>
          </cell>
          <cell r="F386" t="str">
            <v>333SG-P</v>
          </cell>
          <cell r="G386" t="str">
            <v>333</v>
          </cell>
          <cell r="I386">
            <v>36257062.869999997</v>
          </cell>
        </row>
        <row r="387">
          <cell r="A387" t="str">
            <v>336DGP</v>
          </cell>
          <cell r="B387" t="str">
            <v>336</v>
          </cell>
          <cell r="D387">
            <v>4558459.24</v>
          </cell>
          <cell r="F387" t="str">
            <v>333SG-U</v>
          </cell>
          <cell r="G387" t="str">
            <v>333</v>
          </cell>
          <cell r="I387">
            <v>10275129.43</v>
          </cell>
        </row>
        <row r="388">
          <cell r="A388" t="str">
            <v>336DGU</v>
          </cell>
          <cell r="B388" t="str">
            <v>336</v>
          </cell>
          <cell r="D388">
            <v>831441.57</v>
          </cell>
          <cell r="F388" t="str">
            <v>334DGP</v>
          </cell>
          <cell r="G388" t="str">
            <v>334</v>
          </cell>
          <cell r="I388">
            <v>5196902.21</v>
          </cell>
        </row>
        <row r="389">
          <cell r="A389" t="str">
            <v>336SG-P</v>
          </cell>
          <cell r="B389" t="str">
            <v>336</v>
          </cell>
          <cell r="D389">
            <v>7907187.6500000004</v>
          </cell>
          <cell r="F389" t="str">
            <v>334DGU</v>
          </cell>
          <cell r="G389" t="str">
            <v>334</v>
          </cell>
          <cell r="I389">
            <v>4347223.99</v>
          </cell>
        </row>
        <row r="390">
          <cell r="A390" t="str">
            <v>336SG-U</v>
          </cell>
          <cell r="B390" t="str">
            <v>336</v>
          </cell>
          <cell r="D390">
            <v>599113.38</v>
          </cell>
          <cell r="F390" t="str">
            <v>334SG-P</v>
          </cell>
          <cell r="G390" t="str">
            <v>334</v>
          </cell>
          <cell r="I390">
            <v>29304328.9799999</v>
          </cell>
        </row>
        <row r="391">
          <cell r="A391" t="str">
            <v>340SG</v>
          </cell>
          <cell r="B391" t="str">
            <v>340</v>
          </cell>
          <cell r="D391">
            <v>21542551.039999999</v>
          </cell>
          <cell r="F391" t="str">
            <v>334SG-U</v>
          </cell>
          <cell r="G391" t="str">
            <v>334</v>
          </cell>
          <cell r="I391">
            <v>3771529.04</v>
          </cell>
        </row>
        <row r="392">
          <cell r="A392" t="str">
            <v>341DGU</v>
          </cell>
          <cell r="B392" t="str">
            <v>341</v>
          </cell>
          <cell r="D392">
            <v>170925.77</v>
          </cell>
          <cell r="F392" t="str">
            <v>335DGP</v>
          </cell>
          <cell r="G392" t="str">
            <v>335</v>
          </cell>
          <cell r="I392">
            <v>1546516.405</v>
          </cell>
        </row>
        <row r="393">
          <cell r="A393" t="str">
            <v>341SG</v>
          </cell>
          <cell r="B393" t="str">
            <v>341</v>
          </cell>
          <cell r="D393">
            <v>45709169.359999999</v>
          </cell>
          <cell r="F393" t="str">
            <v>335DGU</v>
          </cell>
          <cell r="G393" t="str">
            <v>335</v>
          </cell>
          <cell r="I393">
            <v>218684.46</v>
          </cell>
        </row>
        <row r="394">
          <cell r="A394" t="str">
            <v>341SSGCT</v>
          </cell>
          <cell r="B394" t="str">
            <v>341</v>
          </cell>
          <cell r="D394">
            <v>4237997.1399999997</v>
          </cell>
          <cell r="F394" t="str">
            <v>335SG-P</v>
          </cell>
          <cell r="G394" t="str">
            <v>335</v>
          </cell>
          <cell r="I394">
            <v>983686.72</v>
          </cell>
        </row>
        <row r="395">
          <cell r="A395" t="str">
            <v>342DGU</v>
          </cell>
          <cell r="B395" t="str">
            <v>342</v>
          </cell>
          <cell r="D395">
            <v>121338.9</v>
          </cell>
          <cell r="F395" t="str">
            <v>335SG-U</v>
          </cell>
          <cell r="G395" t="str">
            <v>335</v>
          </cell>
          <cell r="I395">
            <v>65201.67</v>
          </cell>
        </row>
        <row r="396">
          <cell r="A396" t="str">
            <v>342SG</v>
          </cell>
          <cell r="B396" t="str">
            <v>342</v>
          </cell>
          <cell r="D396">
            <v>27029975.039999999</v>
          </cell>
          <cell r="F396" t="str">
            <v>336DGP</v>
          </cell>
          <cell r="G396" t="str">
            <v>336</v>
          </cell>
          <cell r="I396">
            <v>4561655.8599999901</v>
          </cell>
        </row>
        <row r="397">
          <cell r="A397" t="str">
            <v>342SSGCT</v>
          </cell>
          <cell r="B397" t="str">
            <v>342</v>
          </cell>
          <cell r="D397">
            <v>2257624.7200000002</v>
          </cell>
          <cell r="F397" t="str">
            <v>336DGU</v>
          </cell>
          <cell r="G397" t="str">
            <v>336</v>
          </cell>
          <cell r="I397">
            <v>837489.26</v>
          </cell>
        </row>
        <row r="398">
          <cell r="A398" t="str">
            <v>343DGU</v>
          </cell>
          <cell r="B398" t="str">
            <v>343</v>
          </cell>
          <cell r="D398">
            <v>774172.7</v>
          </cell>
          <cell r="F398" t="str">
            <v>336SG-P</v>
          </cell>
          <cell r="G398" t="str">
            <v>336</v>
          </cell>
          <cell r="I398">
            <v>7654166.6699999999</v>
          </cell>
        </row>
        <row r="399">
          <cell r="A399" t="str">
            <v>343SG</v>
          </cell>
          <cell r="B399" t="str">
            <v>343</v>
          </cell>
          <cell r="D399">
            <v>484158807.95999998</v>
          </cell>
          <cell r="F399" t="str">
            <v>336SG-U</v>
          </cell>
          <cell r="G399" t="str">
            <v>336</v>
          </cell>
          <cell r="I399">
            <v>582621.39</v>
          </cell>
        </row>
        <row r="400">
          <cell r="A400" t="str">
            <v>343SSGCT</v>
          </cell>
          <cell r="B400" t="str">
            <v>343</v>
          </cell>
          <cell r="D400">
            <v>51250473.890000001</v>
          </cell>
          <cell r="F400" t="str">
            <v>340SG</v>
          </cell>
          <cell r="G400" t="str">
            <v>340</v>
          </cell>
          <cell r="I400">
            <v>21542276.965</v>
          </cell>
        </row>
        <row r="401">
          <cell r="A401" t="str">
            <v>344SG</v>
          </cell>
          <cell r="B401" t="str">
            <v>344</v>
          </cell>
          <cell r="D401">
            <v>113726950.94</v>
          </cell>
          <cell r="F401" t="str">
            <v>341DGU</v>
          </cell>
          <cell r="G401" t="str">
            <v>341</v>
          </cell>
          <cell r="I401">
            <v>170925.77</v>
          </cell>
        </row>
        <row r="402">
          <cell r="A402" t="str">
            <v>344SSGCT</v>
          </cell>
          <cell r="B402" t="str">
            <v>344</v>
          </cell>
          <cell r="D402">
            <v>15873643.470000001</v>
          </cell>
          <cell r="F402" t="str">
            <v>341SG</v>
          </cell>
          <cell r="G402" t="str">
            <v>341</v>
          </cell>
          <cell r="I402">
            <v>43176196.519999899</v>
          </cell>
        </row>
        <row r="403">
          <cell r="A403" t="str">
            <v>345DGU</v>
          </cell>
          <cell r="B403" t="str">
            <v>345</v>
          </cell>
          <cell r="D403">
            <v>156586.13</v>
          </cell>
          <cell r="F403" t="str">
            <v>341SSGCT</v>
          </cell>
          <cell r="G403" t="str">
            <v>341</v>
          </cell>
          <cell r="I403">
            <v>4237997.1399999997</v>
          </cell>
        </row>
        <row r="404">
          <cell r="A404" t="str">
            <v>345SG</v>
          </cell>
          <cell r="B404" t="str">
            <v>345</v>
          </cell>
          <cell r="D404">
            <v>36636837.560000002</v>
          </cell>
          <cell r="F404" t="str">
            <v>342DGU</v>
          </cell>
          <cell r="G404" t="str">
            <v>342</v>
          </cell>
          <cell r="I404">
            <v>121338.9</v>
          </cell>
        </row>
        <row r="405">
          <cell r="A405" t="str">
            <v>345SSGCT</v>
          </cell>
          <cell r="B405" t="str">
            <v>345</v>
          </cell>
          <cell r="D405">
            <v>5642150.8300000001</v>
          </cell>
          <cell r="F405" t="str">
            <v>342SG</v>
          </cell>
          <cell r="G405" t="str">
            <v>342</v>
          </cell>
          <cell r="I405">
            <v>26989649.350000001</v>
          </cell>
        </row>
        <row r="406">
          <cell r="A406" t="str">
            <v>346DGU</v>
          </cell>
          <cell r="B406" t="str">
            <v>346</v>
          </cell>
          <cell r="D406">
            <v>11813.11</v>
          </cell>
          <cell r="F406" t="str">
            <v>342SSGCT</v>
          </cell>
          <cell r="G406" t="str">
            <v>342</v>
          </cell>
          <cell r="I406">
            <v>2257624.7200000002</v>
          </cell>
        </row>
        <row r="407">
          <cell r="A407" t="str">
            <v>346SG</v>
          </cell>
          <cell r="B407" t="str">
            <v>346</v>
          </cell>
          <cell r="D407">
            <v>3709372.07</v>
          </cell>
          <cell r="F407" t="str">
            <v>343DGU</v>
          </cell>
          <cell r="G407" t="str">
            <v>343</v>
          </cell>
          <cell r="I407">
            <v>787120.58</v>
          </cell>
        </row>
        <row r="408">
          <cell r="A408" t="str">
            <v>347SG</v>
          </cell>
          <cell r="B408" t="str">
            <v>347</v>
          </cell>
          <cell r="D408">
            <v>0</v>
          </cell>
          <cell r="F408" t="str">
            <v>343SG</v>
          </cell>
          <cell r="G408" t="str">
            <v>343</v>
          </cell>
          <cell r="I408">
            <v>401764011.11500001</v>
          </cell>
        </row>
        <row r="409">
          <cell r="A409" t="str">
            <v>350DGP</v>
          </cell>
          <cell r="B409" t="str">
            <v>350</v>
          </cell>
          <cell r="D409">
            <v>21301975.390000001</v>
          </cell>
          <cell r="F409" t="str">
            <v>343SSGCT</v>
          </cell>
          <cell r="G409" t="str">
            <v>343</v>
          </cell>
          <cell r="I409">
            <v>51287960.770000003</v>
          </cell>
        </row>
        <row r="410">
          <cell r="A410" t="str">
            <v>350DGU</v>
          </cell>
          <cell r="B410" t="str">
            <v>350</v>
          </cell>
          <cell r="D410">
            <v>48627811.030000001</v>
          </cell>
          <cell r="F410" t="str">
            <v>344DGU</v>
          </cell>
          <cell r="G410" t="str">
            <v>344</v>
          </cell>
          <cell r="I410">
            <v>24394.334999999999</v>
          </cell>
        </row>
        <row r="411">
          <cell r="A411" t="str">
            <v>350SG</v>
          </cell>
          <cell r="B411" t="str">
            <v>350</v>
          </cell>
          <cell r="D411">
            <v>23210735.239999998</v>
          </cell>
          <cell r="F411" t="str">
            <v>344SG</v>
          </cell>
          <cell r="G411" t="str">
            <v>344</v>
          </cell>
          <cell r="I411">
            <v>110705704.985</v>
          </cell>
        </row>
        <row r="412">
          <cell r="A412" t="str">
            <v>352DGP</v>
          </cell>
          <cell r="B412" t="str">
            <v>352</v>
          </cell>
          <cell r="D412">
            <v>7681080.5700000003</v>
          </cell>
          <cell r="F412" t="str">
            <v>344SSGCT</v>
          </cell>
          <cell r="G412" t="str">
            <v>344</v>
          </cell>
          <cell r="I412">
            <v>15873643.4699999</v>
          </cell>
        </row>
        <row r="413">
          <cell r="A413" t="str">
            <v>352DGU</v>
          </cell>
          <cell r="B413" t="str">
            <v>352</v>
          </cell>
          <cell r="D413">
            <v>18310308.649999999</v>
          </cell>
          <cell r="F413" t="str">
            <v>345DGU</v>
          </cell>
          <cell r="G413" t="str">
            <v>345</v>
          </cell>
          <cell r="I413">
            <v>156586.13</v>
          </cell>
        </row>
        <row r="414">
          <cell r="A414" t="str">
            <v>352SG</v>
          </cell>
          <cell r="B414" t="str">
            <v>352</v>
          </cell>
          <cell r="D414">
            <v>33443348.09</v>
          </cell>
          <cell r="F414" t="str">
            <v>345SG</v>
          </cell>
          <cell r="G414" t="str">
            <v>345</v>
          </cell>
          <cell r="I414">
            <v>32780301.145</v>
          </cell>
        </row>
        <row r="415">
          <cell r="A415" t="str">
            <v>353DGP</v>
          </cell>
          <cell r="B415" t="str">
            <v>353</v>
          </cell>
          <cell r="D415">
            <v>134397946.83000001</v>
          </cell>
          <cell r="F415" t="str">
            <v>345SSGCT</v>
          </cell>
          <cell r="G415" t="str">
            <v>345</v>
          </cell>
          <cell r="I415">
            <v>5346892.3849999998</v>
          </cell>
        </row>
        <row r="416">
          <cell r="A416" t="str">
            <v>353DGU</v>
          </cell>
          <cell r="B416" t="str">
            <v>353</v>
          </cell>
          <cell r="D416">
            <v>197048614.05000001</v>
          </cell>
          <cell r="F416" t="str">
            <v>346DGU</v>
          </cell>
          <cell r="G416" t="str">
            <v>346</v>
          </cell>
          <cell r="I416">
            <v>11813.11</v>
          </cell>
        </row>
        <row r="417">
          <cell r="A417" t="str">
            <v>353SG</v>
          </cell>
          <cell r="B417" t="str">
            <v>353</v>
          </cell>
          <cell r="D417">
            <v>662619051.98000002</v>
          </cell>
          <cell r="F417" t="str">
            <v>346SG</v>
          </cell>
          <cell r="G417" t="str">
            <v>346</v>
          </cell>
          <cell r="I417">
            <v>3669182</v>
          </cell>
        </row>
        <row r="418">
          <cell r="A418" t="str">
            <v>354DGP</v>
          </cell>
          <cell r="B418" t="str">
            <v>354</v>
          </cell>
          <cell r="D418">
            <v>156343413.31999999</v>
          </cell>
          <cell r="F418" t="str">
            <v>347SG</v>
          </cell>
          <cell r="G418" t="str">
            <v>347</v>
          </cell>
          <cell r="I418">
            <v>0</v>
          </cell>
        </row>
        <row r="419">
          <cell r="A419" t="str">
            <v>354DGU</v>
          </cell>
          <cell r="B419" t="str">
            <v>354</v>
          </cell>
          <cell r="D419">
            <v>126993480.98</v>
          </cell>
          <cell r="F419" t="str">
            <v>350DGP</v>
          </cell>
          <cell r="G419" t="str">
            <v>350</v>
          </cell>
          <cell r="I419">
            <v>21318918.044999901</v>
          </cell>
        </row>
        <row r="420">
          <cell r="A420" t="str">
            <v>354SG</v>
          </cell>
          <cell r="B420" t="str">
            <v>354</v>
          </cell>
          <cell r="D420">
            <v>111822785.70999999</v>
          </cell>
          <cell r="F420" t="str">
            <v>350DGU</v>
          </cell>
          <cell r="G420" t="str">
            <v>350</v>
          </cell>
          <cell r="I420">
            <v>48639043.204999901</v>
          </cell>
        </row>
        <row r="421">
          <cell r="A421" t="str">
            <v>355DGP</v>
          </cell>
          <cell r="B421" t="str">
            <v>355</v>
          </cell>
          <cell r="D421">
            <v>68904554.819999993</v>
          </cell>
          <cell r="F421" t="str">
            <v>350SG</v>
          </cell>
          <cell r="G421" t="str">
            <v>350</v>
          </cell>
          <cell r="I421">
            <v>20520862.379999898</v>
          </cell>
        </row>
        <row r="422">
          <cell r="A422" t="str">
            <v>355DGU</v>
          </cell>
          <cell r="B422" t="str">
            <v>355</v>
          </cell>
          <cell r="D422">
            <v>119043745.11</v>
          </cell>
          <cell r="F422" t="str">
            <v>352DGP</v>
          </cell>
          <cell r="G422" t="str">
            <v>352</v>
          </cell>
          <cell r="I422">
            <v>7660533.9800000004</v>
          </cell>
        </row>
        <row r="423">
          <cell r="A423" t="str">
            <v>355SG</v>
          </cell>
          <cell r="B423" t="str">
            <v>355</v>
          </cell>
          <cell r="D423">
            <v>325505825.24000001</v>
          </cell>
          <cell r="F423" t="str">
            <v>352DGU</v>
          </cell>
          <cell r="G423" t="str">
            <v>352</v>
          </cell>
          <cell r="I423">
            <v>18296137.004999999</v>
          </cell>
        </row>
        <row r="424">
          <cell r="A424" t="str">
            <v>356DGP</v>
          </cell>
          <cell r="B424" t="str">
            <v>356</v>
          </cell>
          <cell r="D424">
            <v>207761880.09999999</v>
          </cell>
          <cell r="F424" t="str">
            <v>352SG</v>
          </cell>
          <cell r="G424" t="str">
            <v>352</v>
          </cell>
          <cell r="I424">
            <v>30378154.024999902</v>
          </cell>
        </row>
        <row r="425">
          <cell r="A425" t="str">
            <v>356DGU</v>
          </cell>
          <cell r="B425" t="str">
            <v>356</v>
          </cell>
          <cell r="D425">
            <v>158769388.86000001</v>
          </cell>
          <cell r="F425" t="str">
            <v>353DGP</v>
          </cell>
          <cell r="G425" t="str">
            <v>353</v>
          </cell>
          <cell r="I425">
            <v>135161364.42500001</v>
          </cell>
        </row>
        <row r="426">
          <cell r="A426" t="str">
            <v>356SG</v>
          </cell>
          <cell r="B426" t="str">
            <v>356</v>
          </cell>
          <cell r="D426">
            <v>302767734.05000001</v>
          </cell>
          <cell r="F426" t="str">
            <v>353DGU</v>
          </cell>
          <cell r="G426" t="str">
            <v>353</v>
          </cell>
          <cell r="I426">
            <v>197929193.42999899</v>
          </cell>
        </row>
        <row r="427">
          <cell r="A427" t="str">
            <v>357DGP</v>
          </cell>
          <cell r="B427" t="str">
            <v>357</v>
          </cell>
          <cell r="D427">
            <v>6370.99</v>
          </cell>
          <cell r="F427" t="str">
            <v>353SG</v>
          </cell>
          <cell r="G427" t="str">
            <v>353</v>
          </cell>
          <cell r="I427">
            <v>632072016.95500004</v>
          </cell>
        </row>
        <row r="428">
          <cell r="A428" t="str">
            <v>357DGU</v>
          </cell>
          <cell r="B428" t="str">
            <v>357</v>
          </cell>
          <cell r="D428">
            <v>162746.45000000001</v>
          </cell>
          <cell r="F428" t="str">
            <v>354DGP</v>
          </cell>
          <cell r="G428" t="str">
            <v>354</v>
          </cell>
          <cell r="I428">
            <v>156379066.15499899</v>
          </cell>
        </row>
        <row r="429">
          <cell r="A429" t="str">
            <v>357SG</v>
          </cell>
          <cell r="B429" t="str">
            <v>357</v>
          </cell>
          <cell r="D429">
            <v>3108685.71</v>
          </cell>
          <cell r="F429" t="str">
            <v>354DGU</v>
          </cell>
          <cell r="G429" t="str">
            <v>354</v>
          </cell>
          <cell r="I429">
            <v>126993991.66</v>
          </cell>
        </row>
        <row r="430">
          <cell r="A430" t="str">
            <v>358DGU</v>
          </cell>
          <cell r="B430" t="str">
            <v>358</v>
          </cell>
          <cell r="D430">
            <v>1018662.8</v>
          </cell>
          <cell r="F430" t="str">
            <v>354SG</v>
          </cell>
          <cell r="G430" t="str">
            <v>354</v>
          </cell>
          <cell r="I430">
            <v>104109539.125</v>
          </cell>
        </row>
        <row r="431">
          <cell r="A431" t="str">
            <v>358SG</v>
          </cell>
          <cell r="B431" t="str">
            <v>358</v>
          </cell>
          <cell r="D431">
            <v>6369400.8099999996</v>
          </cell>
          <cell r="F431" t="str">
            <v>355DGP</v>
          </cell>
          <cell r="G431" t="str">
            <v>355</v>
          </cell>
          <cell r="I431">
            <v>69092139.844999894</v>
          </cell>
        </row>
        <row r="432">
          <cell r="A432" t="str">
            <v>359DGP</v>
          </cell>
          <cell r="B432" t="str">
            <v>359</v>
          </cell>
          <cell r="D432">
            <v>1905513.38</v>
          </cell>
          <cell r="F432" t="str">
            <v>355DGU</v>
          </cell>
          <cell r="G432" t="str">
            <v>355</v>
          </cell>
          <cell r="I432">
            <v>119143070.079999</v>
          </cell>
        </row>
        <row r="433">
          <cell r="A433" t="str">
            <v>359DGU</v>
          </cell>
          <cell r="B433" t="str">
            <v>359</v>
          </cell>
          <cell r="D433">
            <v>501203.41</v>
          </cell>
          <cell r="F433" t="str">
            <v>355SG</v>
          </cell>
          <cell r="G433" t="str">
            <v>355</v>
          </cell>
          <cell r="I433">
            <v>319043679.96999902</v>
          </cell>
        </row>
        <row r="434">
          <cell r="A434" t="str">
            <v>359SG</v>
          </cell>
          <cell r="B434" t="str">
            <v>359</v>
          </cell>
          <cell r="D434">
            <v>9087804.9499999993</v>
          </cell>
          <cell r="F434" t="str">
            <v>356DGP</v>
          </cell>
          <cell r="G434" t="str">
            <v>356</v>
          </cell>
          <cell r="I434">
            <v>207895350.75999901</v>
          </cell>
        </row>
        <row r="435">
          <cell r="A435" t="str">
            <v>360CA</v>
          </cell>
          <cell r="B435" t="str">
            <v>360</v>
          </cell>
          <cell r="D435">
            <v>1029975.23</v>
          </cell>
          <cell r="F435" t="str">
            <v>356DGU</v>
          </cell>
          <cell r="G435" t="str">
            <v>356</v>
          </cell>
          <cell r="I435">
            <v>158755389.40999901</v>
          </cell>
        </row>
        <row r="436">
          <cell r="A436" t="str">
            <v>360ID</v>
          </cell>
          <cell r="B436" t="str">
            <v>360</v>
          </cell>
          <cell r="D436">
            <v>1250719.27</v>
          </cell>
          <cell r="F436" t="str">
            <v>356SG</v>
          </cell>
          <cell r="G436" t="str">
            <v>356</v>
          </cell>
          <cell r="I436">
            <v>291491850.93000001</v>
          </cell>
        </row>
        <row r="437">
          <cell r="A437" t="str">
            <v>360OR</v>
          </cell>
          <cell r="B437" t="str">
            <v>360</v>
          </cell>
          <cell r="D437">
            <v>8407628.6400000006</v>
          </cell>
          <cell r="F437" t="str">
            <v>357DGP</v>
          </cell>
          <cell r="G437" t="str">
            <v>357</v>
          </cell>
          <cell r="I437">
            <v>6370.99</v>
          </cell>
        </row>
        <row r="438">
          <cell r="A438" t="str">
            <v>360UT</v>
          </cell>
          <cell r="B438" t="str">
            <v>360</v>
          </cell>
          <cell r="D438">
            <v>28992476.510000002</v>
          </cell>
          <cell r="F438" t="str">
            <v>357DGU</v>
          </cell>
          <cell r="G438" t="str">
            <v>357</v>
          </cell>
          <cell r="I438">
            <v>162746.45000000001</v>
          </cell>
        </row>
        <row r="439">
          <cell r="A439" t="str">
            <v>360WA</v>
          </cell>
          <cell r="B439" t="str">
            <v>360</v>
          </cell>
          <cell r="D439">
            <v>1555634.18</v>
          </cell>
          <cell r="F439" t="str">
            <v>357SG</v>
          </cell>
          <cell r="G439" t="str">
            <v>357</v>
          </cell>
          <cell r="I439">
            <v>3079342.71</v>
          </cell>
        </row>
        <row r="440">
          <cell r="A440" t="str">
            <v>360WYP</v>
          </cell>
          <cell r="B440" t="str">
            <v>360</v>
          </cell>
          <cell r="D440">
            <v>2470545.88</v>
          </cell>
          <cell r="F440" t="str">
            <v>358DGU</v>
          </cell>
          <cell r="G440" t="str">
            <v>358</v>
          </cell>
          <cell r="I440">
            <v>1018662.8</v>
          </cell>
        </row>
        <row r="441">
          <cell r="A441" t="str">
            <v>360WYU</v>
          </cell>
          <cell r="B441" t="str">
            <v>360</v>
          </cell>
          <cell r="D441">
            <v>1384181.77</v>
          </cell>
          <cell r="F441" t="str">
            <v>358SG</v>
          </cell>
          <cell r="G441" t="str">
            <v>358</v>
          </cell>
          <cell r="I441">
            <v>6308633.7249999996</v>
          </cell>
        </row>
        <row r="442">
          <cell r="A442" t="str">
            <v>361CA</v>
          </cell>
          <cell r="B442" t="str">
            <v>361</v>
          </cell>
          <cell r="D442">
            <v>1462927.27</v>
          </cell>
          <cell r="F442" t="str">
            <v>359DGP</v>
          </cell>
          <cell r="G442" t="str">
            <v>359</v>
          </cell>
          <cell r="I442">
            <v>1905513.38</v>
          </cell>
        </row>
        <row r="443">
          <cell r="A443" t="str">
            <v>361ID</v>
          </cell>
          <cell r="B443" t="str">
            <v>361</v>
          </cell>
          <cell r="D443">
            <v>785509.52</v>
          </cell>
          <cell r="F443" t="str">
            <v>359DGU</v>
          </cell>
          <cell r="G443" t="str">
            <v>359</v>
          </cell>
          <cell r="I443">
            <v>501203.41</v>
          </cell>
        </row>
        <row r="444">
          <cell r="A444" t="str">
            <v>361OR</v>
          </cell>
          <cell r="B444" t="str">
            <v>361</v>
          </cell>
          <cell r="D444">
            <v>12789794.289999999</v>
          </cell>
          <cell r="F444" t="str">
            <v>359SG</v>
          </cell>
          <cell r="G444" t="str">
            <v>359</v>
          </cell>
          <cell r="I444">
            <v>9064563.9499999993</v>
          </cell>
        </row>
        <row r="445">
          <cell r="A445" t="str">
            <v>361UT</v>
          </cell>
          <cell r="B445" t="str">
            <v>361</v>
          </cell>
          <cell r="D445">
            <v>25559680.710000001</v>
          </cell>
          <cell r="F445" t="str">
            <v>360CA</v>
          </cell>
          <cell r="G445" t="str">
            <v>360</v>
          </cell>
          <cell r="I445">
            <v>1029975.23</v>
          </cell>
        </row>
        <row r="446">
          <cell r="A446" t="str">
            <v>361WA</v>
          </cell>
          <cell r="B446" t="str">
            <v>361</v>
          </cell>
          <cell r="D446">
            <v>2161920.08</v>
          </cell>
          <cell r="F446" t="str">
            <v>360ID</v>
          </cell>
          <cell r="G446" t="str">
            <v>360</v>
          </cell>
          <cell r="I446">
            <v>1250719.27</v>
          </cell>
        </row>
        <row r="447">
          <cell r="A447" t="str">
            <v>361WYP</v>
          </cell>
          <cell r="B447" t="str">
            <v>361</v>
          </cell>
          <cell r="D447">
            <v>5051125.24</v>
          </cell>
          <cell r="F447" t="str">
            <v>360OR</v>
          </cell>
          <cell r="G447" t="str">
            <v>360</v>
          </cell>
          <cell r="I447">
            <v>8407628.6399999894</v>
          </cell>
        </row>
        <row r="448">
          <cell r="A448" t="str">
            <v>361WYU</v>
          </cell>
          <cell r="B448" t="str">
            <v>361</v>
          </cell>
          <cell r="D448">
            <v>180371.99</v>
          </cell>
          <cell r="F448" t="str">
            <v>360UT</v>
          </cell>
          <cell r="G448" t="str">
            <v>360</v>
          </cell>
          <cell r="I448">
            <v>27055207.23</v>
          </cell>
        </row>
        <row r="449">
          <cell r="A449" t="str">
            <v>362CA</v>
          </cell>
          <cell r="B449" t="str">
            <v>362</v>
          </cell>
          <cell r="D449">
            <v>13629566.140000001</v>
          </cell>
          <cell r="F449" t="str">
            <v>360WA</v>
          </cell>
          <cell r="G449" t="str">
            <v>360</v>
          </cell>
          <cell r="I449">
            <v>1258310.8149999999</v>
          </cell>
        </row>
        <row r="450">
          <cell r="A450" t="str">
            <v>362ID</v>
          </cell>
          <cell r="B450" t="str">
            <v>362</v>
          </cell>
          <cell r="D450">
            <v>19569636.75</v>
          </cell>
          <cell r="F450" t="str">
            <v>360WYP</v>
          </cell>
          <cell r="G450" t="str">
            <v>360</v>
          </cell>
          <cell r="I450">
            <v>2430898.3450000002</v>
          </cell>
        </row>
        <row r="451">
          <cell r="A451" t="str">
            <v>362OR</v>
          </cell>
          <cell r="B451" t="str">
            <v>362</v>
          </cell>
          <cell r="D451">
            <v>170529857.69</v>
          </cell>
          <cell r="F451" t="str">
            <v>360WYU</v>
          </cell>
          <cell r="G451" t="str">
            <v>360</v>
          </cell>
          <cell r="I451">
            <v>1384181.77</v>
          </cell>
        </row>
        <row r="452">
          <cell r="A452" t="str">
            <v>362UT</v>
          </cell>
          <cell r="B452" t="str">
            <v>362</v>
          </cell>
          <cell r="D452">
            <v>325460996.10000002</v>
          </cell>
          <cell r="F452" t="str">
            <v>361CA</v>
          </cell>
          <cell r="G452" t="str">
            <v>361</v>
          </cell>
          <cell r="I452">
            <v>1456539.1950000001</v>
          </cell>
        </row>
        <row r="453">
          <cell r="A453" t="str">
            <v>362WA</v>
          </cell>
          <cell r="B453" t="str">
            <v>362</v>
          </cell>
          <cell r="D453">
            <v>42739895.329999998</v>
          </cell>
          <cell r="F453" t="str">
            <v>361ID</v>
          </cell>
          <cell r="G453" t="str">
            <v>361</v>
          </cell>
          <cell r="I453">
            <v>779671.46499999997</v>
          </cell>
        </row>
        <row r="454">
          <cell r="A454" t="str">
            <v>362WYP</v>
          </cell>
          <cell r="B454" t="str">
            <v>362</v>
          </cell>
          <cell r="D454">
            <v>93526738.019999996</v>
          </cell>
          <cell r="F454" t="str">
            <v>361OR</v>
          </cell>
          <cell r="G454" t="str">
            <v>361</v>
          </cell>
          <cell r="I454">
            <v>12265332.529999999</v>
          </cell>
        </row>
        <row r="455">
          <cell r="A455" t="str">
            <v>362WYU</v>
          </cell>
          <cell r="B455" t="str">
            <v>362</v>
          </cell>
          <cell r="D455">
            <v>5688349.3799999999</v>
          </cell>
          <cell r="F455" t="str">
            <v>361UT</v>
          </cell>
          <cell r="G455" t="str">
            <v>361</v>
          </cell>
          <cell r="I455">
            <v>24824178.9249999</v>
          </cell>
        </row>
        <row r="456">
          <cell r="A456" t="str">
            <v>363UT</v>
          </cell>
          <cell r="B456" t="str">
            <v>363</v>
          </cell>
          <cell r="D456">
            <v>1457804.66</v>
          </cell>
          <cell r="F456" t="str">
            <v>361WA</v>
          </cell>
          <cell r="G456" t="str">
            <v>361</v>
          </cell>
          <cell r="I456">
            <v>1918301.7</v>
          </cell>
        </row>
        <row r="457">
          <cell r="A457" t="str">
            <v>364CA</v>
          </cell>
          <cell r="B457" t="str">
            <v>364</v>
          </cell>
          <cell r="D457">
            <v>46067019.140000001</v>
          </cell>
          <cell r="F457" t="str">
            <v>361WYP</v>
          </cell>
          <cell r="G457" t="str">
            <v>361</v>
          </cell>
          <cell r="I457">
            <v>5057396.0799999898</v>
          </cell>
        </row>
        <row r="458">
          <cell r="A458" t="str">
            <v>364ID</v>
          </cell>
          <cell r="B458" t="str">
            <v>364</v>
          </cell>
          <cell r="D458">
            <v>53958420.299999997</v>
          </cell>
          <cell r="F458" t="str">
            <v>361WYU</v>
          </cell>
          <cell r="G458" t="str">
            <v>361</v>
          </cell>
          <cell r="I458">
            <v>179162.17499999999</v>
          </cell>
        </row>
        <row r="459">
          <cell r="A459" t="str">
            <v>364OR</v>
          </cell>
          <cell r="B459" t="str">
            <v>364</v>
          </cell>
          <cell r="D459">
            <v>287608935.80000001</v>
          </cell>
          <cell r="F459" t="str">
            <v>362CA</v>
          </cell>
          <cell r="G459" t="str">
            <v>362</v>
          </cell>
          <cell r="I459">
            <v>13458698.115</v>
          </cell>
        </row>
        <row r="460">
          <cell r="A460" t="str">
            <v>364UT</v>
          </cell>
          <cell r="B460" t="str">
            <v>364</v>
          </cell>
          <cell r="D460">
            <v>262746309.72</v>
          </cell>
          <cell r="F460" t="str">
            <v>362ID</v>
          </cell>
          <cell r="G460" t="str">
            <v>362</v>
          </cell>
          <cell r="I460">
            <v>19514789.59</v>
          </cell>
        </row>
        <row r="461">
          <cell r="A461" t="str">
            <v>364WA</v>
          </cell>
          <cell r="B461" t="str">
            <v>364</v>
          </cell>
          <cell r="D461">
            <v>80185486.980000004</v>
          </cell>
          <cell r="F461" t="str">
            <v>362OR</v>
          </cell>
          <cell r="G461" t="str">
            <v>362</v>
          </cell>
          <cell r="I461">
            <v>165060156.905</v>
          </cell>
        </row>
        <row r="462">
          <cell r="A462" t="str">
            <v>364WYP</v>
          </cell>
          <cell r="B462" t="str">
            <v>364</v>
          </cell>
          <cell r="D462">
            <v>73626647.329999998</v>
          </cell>
          <cell r="F462" t="str">
            <v>362UT</v>
          </cell>
          <cell r="G462" t="str">
            <v>362</v>
          </cell>
          <cell r="I462">
            <v>318930101.82499903</v>
          </cell>
        </row>
        <row r="463">
          <cell r="A463" t="str">
            <v>364WYU</v>
          </cell>
          <cell r="B463" t="str">
            <v>364</v>
          </cell>
          <cell r="D463">
            <v>15746487.220000001</v>
          </cell>
          <cell r="F463" t="str">
            <v>362WA</v>
          </cell>
          <cell r="G463" t="str">
            <v>362</v>
          </cell>
          <cell r="I463">
            <v>42885513.939999901</v>
          </cell>
        </row>
        <row r="464">
          <cell r="A464" t="str">
            <v>365CA</v>
          </cell>
          <cell r="B464" t="str">
            <v>365</v>
          </cell>
          <cell r="D464">
            <v>31412669.879999999</v>
          </cell>
          <cell r="F464" t="str">
            <v>362WYP</v>
          </cell>
          <cell r="G464" t="str">
            <v>362</v>
          </cell>
          <cell r="I464">
            <v>90013795.009999901</v>
          </cell>
        </row>
        <row r="465">
          <cell r="A465" t="str">
            <v>365ID</v>
          </cell>
          <cell r="B465" t="str">
            <v>365</v>
          </cell>
          <cell r="D465">
            <v>32529903.280000001</v>
          </cell>
          <cell r="F465" t="str">
            <v>362WYU</v>
          </cell>
          <cell r="G465" t="str">
            <v>362</v>
          </cell>
          <cell r="I465">
            <v>5664950.5300000003</v>
          </cell>
        </row>
        <row r="466">
          <cell r="A466" t="str">
            <v>365OR</v>
          </cell>
          <cell r="B466" t="str">
            <v>365</v>
          </cell>
          <cell r="D466">
            <v>211509818.53</v>
          </cell>
          <cell r="F466" t="str">
            <v>363UT</v>
          </cell>
          <cell r="G466" t="str">
            <v>363</v>
          </cell>
          <cell r="I466">
            <v>1457804.66</v>
          </cell>
        </row>
        <row r="467">
          <cell r="A467" t="str">
            <v>365UT</v>
          </cell>
          <cell r="B467" t="str">
            <v>365</v>
          </cell>
          <cell r="D467">
            <v>182955794.02000001</v>
          </cell>
          <cell r="F467" t="str">
            <v>364CA</v>
          </cell>
          <cell r="G467" t="str">
            <v>364</v>
          </cell>
          <cell r="I467">
            <v>44836129.864999898</v>
          </cell>
        </row>
        <row r="468">
          <cell r="A468" t="str">
            <v>365WA</v>
          </cell>
          <cell r="B468" t="str">
            <v>365</v>
          </cell>
          <cell r="D468">
            <v>53387749.600000001</v>
          </cell>
          <cell r="F468" t="str">
            <v>364ID</v>
          </cell>
          <cell r="G468" t="str">
            <v>364</v>
          </cell>
          <cell r="I468">
            <v>52704132.364999898</v>
          </cell>
        </row>
        <row r="469">
          <cell r="A469" t="str">
            <v>365WYP</v>
          </cell>
          <cell r="B469" t="str">
            <v>365</v>
          </cell>
          <cell r="D469">
            <v>71841898.019999996</v>
          </cell>
          <cell r="F469" t="str">
            <v>364MT</v>
          </cell>
          <cell r="G469" t="str">
            <v>364</v>
          </cell>
          <cell r="I469">
            <v>0</v>
          </cell>
        </row>
        <row r="470">
          <cell r="A470" t="str">
            <v>365WYU</v>
          </cell>
          <cell r="B470" t="str">
            <v>365</v>
          </cell>
          <cell r="D470">
            <v>9805370.4399999995</v>
          </cell>
          <cell r="F470" t="str">
            <v>364OR</v>
          </cell>
          <cell r="G470" t="str">
            <v>364</v>
          </cell>
          <cell r="I470">
            <v>282915495.91499901</v>
          </cell>
        </row>
        <row r="471">
          <cell r="A471" t="str">
            <v>366CA</v>
          </cell>
          <cell r="B471" t="str">
            <v>366</v>
          </cell>
          <cell r="D471">
            <v>14600010.439999999</v>
          </cell>
          <cell r="F471" t="str">
            <v>364UT</v>
          </cell>
          <cell r="G471" t="str">
            <v>364</v>
          </cell>
          <cell r="I471">
            <v>256898368.46000001</v>
          </cell>
        </row>
        <row r="472">
          <cell r="A472" t="str">
            <v>366ID</v>
          </cell>
          <cell r="B472" t="str">
            <v>366</v>
          </cell>
          <cell r="D472">
            <v>6478411.9100000001</v>
          </cell>
          <cell r="F472" t="str">
            <v>364WA</v>
          </cell>
          <cell r="G472" t="str">
            <v>364</v>
          </cell>
          <cell r="I472">
            <v>78582611.809999898</v>
          </cell>
        </row>
        <row r="473">
          <cell r="A473" t="str">
            <v>366OR</v>
          </cell>
          <cell r="B473" t="str">
            <v>366</v>
          </cell>
          <cell r="D473">
            <v>76621303.870000005</v>
          </cell>
          <cell r="F473" t="str">
            <v>364WYP</v>
          </cell>
          <cell r="G473" t="str">
            <v>364</v>
          </cell>
          <cell r="I473">
            <v>72312007.239999995</v>
          </cell>
        </row>
        <row r="474">
          <cell r="A474" t="str">
            <v>366UT</v>
          </cell>
          <cell r="B474" t="str">
            <v>366</v>
          </cell>
          <cell r="D474">
            <v>136166740.43000001</v>
          </cell>
          <cell r="F474" t="str">
            <v>364WYU</v>
          </cell>
          <cell r="G474" t="str">
            <v>364</v>
          </cell>
          <cell r="I474">
            <v>15494050.460000001</v>
          </cell>
        </row>
        <row r="475">
          <cell r="A475" t="str">
            <v>366WA</v>
          </cell>
          <cell r="B475" t="str">
            <v>366</v>
          </cell>
          <cell r="D475">
            <v>13848186.050000001</v>
          </cell>
          <cell r="F475" t="str">
            <v>365CA</v>
          </cell>
          <cell r="G475" t="str">
            <v>365</v>
          </cell>
          <cell r="I475">
            <v>31290191.734999899</v>
          </cell>
        </row>
        <row r="476">
          <cell r="A476" t="str">
            <v>366WYP</v>
          </cell>
          <cell r="B476" t="str">
            <v>366</v>
          </cell>
          <cell r="D476">
            <v>9817897.4199999999</v>
          </cell>
          <cell r="F476" t="str">
            <v>365ID</v>
          </cell>
          <cell r="G476" t="str">
            <v>365</v>
          </cell>
          <cell r="I476">
            <v>32132418.724999901</v>
          </cell>
        </row>
        <row r="477">
          <cell r="A477" t="str">
            <v>366WYU</v>
          </cell>
          <cell r="B477" t="str">
            <v>366</v>
          </cell>
          <cell r="D477">
            <v>3420025.33</v>
          </cell>
          <cell r="F477" t="str">
            <v>365MT</v>
          </cell>
          <cell r="G477" t="str">
            <v>365</v>
          </cell>
          <cell r="I477">
            <v>0</v>
          </cell>
        </row>
        <row r="478">
          <cell r="A478" t="str">
            <v>367CA</v>
          </cell>
          <cell r="B478" t="str">
            <v>367</v>
          </cell>
          <cell r="D478">
            <v>15975250.189999999</v>
          </cell>
          <cell r="F478" t="str">
            <v>365OR</v>
          </cell>
          <cell r="G478" t="str">
            <v>365</v>
          </cell>
          <cell r="I478">
            <v>209946896.41</v>
          </cell>
        </row>
        <row r="479">
          <cell r="A479" t="str">
            <v>367ID</v>
          </cell>
          <cell r="B479" t="str">
            <v>367</v>
          </cell>
          <cell r="D479">
            <v>21374961.699999999</v>
          </cell>
          <cell r="F479" t="str">
            <v>365UT</v>
          </cell>
          <cell r="G479" t="str">
            <v>365</v>
          </cell>
          <cell r="I479">
            <v>180643362.47999999</v>
          </cell>
        </row>
        <row r="480">
          <cell r="A480" t="str">
            <v>367OR</v>
          </cell>
          <cell r="B480" t="str">
            <v>367</v>
          </cell>
          <cell r="D480">
            <v>136280331.56</v>
          </cell>
          <cell r="F480" t="str">
            <v>365WA</v>
          </cell>
          <cell r="G480" t="str">
            <v>365</v>
          </cell>
          <cell r="I480">
            <v>53061040.840000004</v>
          </cell>
        </row>
        <row r="481">
          <cell r="A481" t="str">
            <v>367UT</v>
          </cell>
          <cell r="B481" t="str">
            <v>367</v>
          </cell>
          <cell r="D481">
            <v>392400172.32999998</v>
          </cell>
          <cell r="F481" t="str">
            <v>365WYP</v>
          </cell>
          <cell r="G481" t="str">
            <v>365</v>
          </cell>
          <cell r="I481">
            <v>71403685.655000001</v>
          </cell>
        </row>
        <row r="482">
          <cell r="A482" t="str">
            <v>367WA</v>
          </cell>
          <cell r="B482" t="str">
            <v>367</v>
          </cell>
          <cell r="D482">
            <v>17866641.690000001</v>
          </cell>
          <cell r="F482" t="str">
            <v>365WYU</v>
          </cell>
          <cell r="G482" t="str">
            <v>365</v>
          </cell>
          <cell r="I482">
            <v>9606708.8149999995</v>
          </cell>
        </row>
        <row r="483">
          <cell r="A483" t="str">
            <v>367WYP</v>
          </cell>
          <cell r="B483" t="str">
            <v>367</v>
          </cell>
          <cell r="D483">
            <v>23681878.989999998</v>
          </cell>
          <cell r="F483" t="str">
            <v>366CA</v>
          </cell>
          <cell r="G483" t="str">
            <v>366</v>
          </cell>
          <cell r="I483">
            <v>14493853.525</v>
          </cell>
        </row>
        <row r="484">
          <cell r="A484" t="str">
            <v>367WYU</v>
          </cell>
          <cell r="B484" t="str">
            <v>367</v>
          </cell>
          <cell r="D484">
            <v>15014668.25</v>
          </cell>
          <cell r="F484" t="str">
            <v>366ID</v>
          </cell>
          <cell r="G484" t="str">
            <v>366</v>
          </cell>
          <cell r="I484">
            <v>6342925.6299999999</v>
          </cell>
        </row>
        <row r="485">
          <cell r="A485" t="str">
            <v>368CA</v>
          </cell>
          <cell r="B485" t="str">
            <v>368</v>
          </cell>
          <cell r="D485">
            <v>42456055.810000002</v>
          </cell>
          <cell r="F485" t="str">
            <v>366MT</v>
          </cell>
          <cell r="G485" t="str">
            <v>366</v>
          </cell>
          <cell r="I485">
            <v>0</v>
          </cell>
        </row>
        <row r="486">
          <cell r="A486" t="str">
            <v>368ID</v>
          </cell>
          <cell r="B486" t="str">
            <v>368</v>
          </cell>
          <cell r="D486">
            <v>59097172.079999998</v>
          </cell>
          <cell r="F486" t="str">
            <v>366OR</v>
          </cell>
          <cell r="G486" t="str">
            <v>366</v>
          </cell>
          <cell r="I486">
            <v>75408557.049999997</v>
          </cell>
        </row>
        <row r="487">
          <cell r="A487" t="str">
            <v>368OR</v>
          </cell>
          <cell r="B487" t="str">
            <v>368</v>
          </cell>
          <cell r="D487">
            <v>345605500.57999998</v>
          </cell>
          <cell r="F487" t="str">
            <v>366UT</v>
          </cell>
          <cell r="G487" t="str">
            <v>366</v>
          </cell>
          <cell r="I487">
            <v>133081706.41</v>
          </cell>
        </row>
        <row r="488">
          <cell r="A488" t="str">
            <v>368UT</v>
          </cell>
          <cell r="B488" t="str">
            <v>368</v>
          </cell>
          <cell r="D488">
            <v>332790963.60000002</v>
          </cell>
          <cell r="F488" t="str">
            <v>366WA</v>
          </cell>
          <cell r="G488" t="str">
            <v>366</v>
          </cell>
          <cell r="I488">
            <v>13724103.154999901</v>
          </cell>
        </row>
        <row r="489">
          <cell r="A489" t="str">
            <v>368WA</v>
          </cell>
          <cell r="B489" t="str">
            <v>368</v>
          </cell>
          <cell r="D489">
            <v>83882986.650000006</v>
          </cell>
          <cell r="F489" t="str">
            <v>366WYP</v>
          </cell>
          <cell r="G489" t="str">
            <v>366</v>
          </cell>
          <cell r="I489">
            <v>9519048.7249999996</v>
          </cell>
        </row>
        <row r="490">
          <cell r="A490" t="str">
            <v>368WYP</v>
          </cell>
          <cell r="B490" t="str">
            <v>368</v>
          </cell>
          <cell r="D490">
            <v>63165875.93</v>
          </cell>
          <cell r="F490" t="str">
            <v>366WYU</v>
          </cell>
          <cell r="G490" t="str">
            <v>366</v>
          </cell>
          <cell r="I490">
            <v>3373960.2850000001</v>
          </cell>
        </row>
        <row r="491">
          <cell r="A491" t="str">
            <v>368WYU</v>
          </cell>
          <cell r="B491" t="str">
            <v>368</v>
          </cell>
          <cell r="D491">
            <v>9979391.6300000008</v>
          </cell>
          <cell r="F491" t="str">
            <v>367CA</v>
          </cell>
          <cell r="G491" t="str">
            <v>367</v>
          </cell>
          <cell r="I491">
            <v>15819056.074999901</v>
          </cell>
        </row>
        <row r="492">
          <cell r="A492" t="str">
            <v>369CA</v>
          </cell>
          <cell r="B492" t="str">
            <v>369</v>
          </cell>
          <cell r="D492">
            <v>20331900.550000001</v>
          </cell>
          <cell r="F492" t="str">
            <v>367ID</v>
          </cell>
          <cell r="G492" t="str">
            <v>367</v>
          </cell>
          <cell r="I492">
            <v>20823792.215</v>
          </cell>
        </row>
        <row r="493">
          <cell r="A493" t="str">
            <v>369ID</v>
          </cell>
          <cell r="B493" t="str">
            <v>369</v>
          </cell>
          <cell r="D493">
            <v>23607964.760000002</v>
          </cell>
          <cell r="F493" t="str">
            <v>367MT</v>
          </cell>
          <cell r="G493" t="str">
            <v>367</v>
          </cell>
          <cell r="I493">
            <v>0</v>
          </cell>
        </row>
        <row r="494">
          <cell r="A494" t="str">
            <v>369OR</v>
          </cell>
          <cell r="B494" t="str">
            <v>369</v>
          </cell>
          <cell r="D494">
            <v>189300675.38999999</v>
          </cell>
          <cell r="F494" t="str">
            <v>367OR</v>
          </cell>
          <cell r="G494" t="str">
            <v>367</v>
          </cell>
          <cell r="I494">
            <v>133248912.515</v>
          </cell>
        </row>
        <row r="495">
          <cell r="A495" t="str">
            <v>369UT</v>
          </cell>
          <cell r="B495" t="str">
            <v>369</v>
          </cell>
          <cell r="D495">
            <v>172323269.93000001</v>
          </cell>
          <cell r="F495" t="str">
            <v>367UT</v>
          </cell>
          <cell r="G495" t="str">
            <v>367</v>
          </cell>
          <cell r="I495">
            <v>382159586.24000001</v>
          </cell>
        </row>
        <row r="496">
          <cell r="A496" t="str">
            <v>369WA</v>
          </cell>
          <cell r="B496" t="str">
            <v>369</v>
          </cell>
          <cell r="D496">
            <v>41060086.060000002</v>
          </cell>
          <cell r="F496" t="str">
            <v>367WA</v>
          </cell>
          <cell r="G496" t="str">
            <v>367</v>
          </cell>
          <cell r="I496">
            <v>17323367.504999898</v>
          </cell>
        </row>
        <row r="497">
          <cell r="A497" t="str">
            <v>369WYP</v>
          </cell>
          <cell r="B497" t="str">
            <v>369</v>
          </cell>
          <cell r="D497">
            <v>28966052.550000001</v>
          </cell>
          <cell r="F497" t="str">
            <v>367WYP</v>
          </cell>
          <cell r="G497" t="str">
            <v>367</v>
          </cell>
          <cell r="I497">
            <v>22654505.780000001</v>
          </cell>
        </row>
        <row r="498">
          <cell r="A498" t="str">
            <v>369WYU</v>
          </cell>
          <cell r="B498" t="str">
            <v>369</v>
          </cell>
          <cell r="D498">
            <v>6444557.8899999997</v>
          </cell>
          <cell r="F498" t="str">
            <v>367WYU</v>
          </cell>
          <cell r="G498" t="str">
            <v>367</v>
          </cell>
          <cell r="I498">
            <v>14880177.734999901</v>
          </cell>
        </row>
        <row r="499">
          <cell r="A499" t="str">
            <v>370CA</v>
          </cell>
          <cell r="B499" t="str">
            <v>370</v>
          </cell>
          <cell r="D499">
            <v>3914382.92</v>
          </cell>
          <cell r="F499" t="str">
            <v>368CA</v>
          </cell>
          <cell r="G499" t="str">
            <v>368</v>
          </cell>
          <cell r="I499">
            <v>41863848.089999899</v>
          </cell>
        </row>
        <row r="500">
          <cell r="A500" t="str">
            <v>370ID</v>
          </cell>
          <cell r="B500" t="str">
            <v>370</v>
          </cell>
          <cell r="D500">
            <v>13783211.77</v>
          </cell>
          <cell r="F500" t="str">
            <v>368ID</v>
          </cell>
          <cell r="G500" t="str">
            <v>368</v>
          </cell>
          <cell r="I500">
            <v>57866816.914999902</v>
          </cell>
        </row>
        <row r="501">
          <cell r="A501" t="str">
            <v>370OR</v>
          </cell>
          <cell r="B501" t="str">
            <v>370</v>
          </cell>
          <cell r="D501">
            <v>59230781.670000002</v>
          </cell>
          <cell r="F501" t="str">
            <v>368MT</v>
          </cell>
          <cell r="G501" t="str">
            <v>368</v>
          </cell>
          <cell r="I501">
            <v>0</v>
          </cell>
        </row>
        <row r="502">
          <cell r="A502" t="str">
            <v>370UT</v>
          </cell>
          <cell r="B502" t="str">
            <v>370</v>
          </cell>
          <cell r="D502">
            <v>84684830.640000001</v>
          </cell>
          <cell r="F502" t="str">
            <v>368OR</v>
          </cell>
          <cell r="G502" t="str">
            <v>368</v>
          </cell>
          <cell r="I502">
            <v>340023527.77999902</v>
          </cell>
        </row>
        <row r="503">
          <cell r="A503" t="str">
            <v>370WA</v>
          </cell>
          <cell r="B503" t="str">
            <v>370</v>
          </cell>
          <cell r="D503">
            <v>13707392.449999999</v>
          </cell>
          <cell r="F503" t="str">
            <v>368UT</v>
          </cell>
          <cell r="G503" t="str">
            <v>368</v>
          </cell>
          <cell r="I503">
            <v>322650164.67000002</v>
          </cell>
        </row>
        <row r="504">
          <cell r="A504" t="str">
            <v>370WYP</v>
          </cell>
          <cell r="B504" t="str">
            <v>370</v>
          </cell>
          <cell r="D504">
            <v>12198620.26</v>
          </cell>
          <cell r="F504" t="str">
            <v>368WA</v>
          </cell>
          <cell r="G504" t="str">
            <v>368</v>
          </cell>
          <cell r="I504">
            <v>82182477.409999907</v>
          </cell>
        </row>
        <row r="505">
          <cell r="A505" t="str">
            <v>370WYU</v>
          </cell>
          <cell r="B505" t="str">
            <v>370</v>
          </cell>
          <cell r="D505">
            <v>2910665.74</v>
          </cell>
          <cell r="F505" t="str">
            <v>368WYP</v>
          </cell>
          <cell r="G505" t="str">
            <v>368</v>
          </cell>
          <cell r="I505">
            <v>61339519.335000001</v>
          </cell>
        </row>
        <row r="506">
          <cell r="A506" t="str">
            <v>371CA</v>
          </cell>
          <cell r="B506" t="str">
            <v>371</v>
          </cell>
          <cell r="D506">
            <v>271125.09000000003</v>
          </cell>
          <cell r="F506" t="str">
            <v>368WYU</v>
          </cell>
          <cell r="G506" t="str">
            <v>368</v>
          </cell>
          <cell r="I506">
            <v>9699951.9100000001</v>
          </cell>
        </row>
        <row r="507">
          <cell r="A507" t="str">
            <v>371ID</v>
          </cell>
          <cell r="B507" t="str">
            <v>371</v>
          </cell>
          <cell r="D507">
            <v>159013.06</v>
          </cell>
          <cell r="F507" t="str">
            <v>369CA</v>
          </cell>
          <cell r="G507" t="str">
            <v>369</v>
          </cell>
          <cell r="I507">
            <v>19768635.530000001</v>
          </cell>
        </row>
        <row r="508">
          <cell r="A508" t="str">
            <v>371OR</v>
          </cell>
          <cell r="B508" t="str">
            <v>371</v>
          </cell>
          <cell r="D508">
            <v>2440374.7400000002</v>
          </cell>
          <cell r="F508" t="str">
            <v>369ID</v>
          </cell>
          <cell r="G508" t="str">
            <v>369</v>
          </cell>
          <cell r="I508">
            <v>22573551.489999998</v>
          </cell>
        </row>
        <row r="509">
          <cell r="A509" t="str">
            <v>371UT</v>
          </cell>
          <cell r="B509" t="str">
            <v>371</v>
          </cell>
          <cell r="D509">
            <v>4574925.95</v>
          </cell>
          <cell r="F509" t="str">
            <v>369OR</v>
          </cell>
          <cell r="G509" t="str">
            <v>369</v>
          </cell>
          <cell r="I509">
            <v>182910777.185</v>
          </cell>
        </row>
        <row r="510">
          <cell r="A510" t="str">
            <v>371WA</v>
          </cell>
          <cell r="B510" t="str">
            <v>371</v>
          </cell>
          <cell r="D510">
            <v>530673.19999999995</v>
          </cell>
          <cell r="F510" t="str">
            <v>369UT</v>
          </cell>
          <cell r="G510" t="str">
            <v>369</v>
          </cell>
          <cell r="I510">
            <v>163599574.22499901</v>
          </cell>
        </row>
        <row r="511">
          <cell r="A511" t="str">
            <v>371WYP</v>
          </cell>
          <cell r="B511" t="str">
            <v>371</v>
          </cell>
          <cell r="D511">
            <v>747236.58</v>
          </cell>
          <cell r="F511" t="str">
            <v>369WA</v>
          </cell>
          <cell r="G511" t="str">
            <v>369</v>
          </cell>
          <cell r="I511">
            <v>39718543.134999998</v>
          </cell>
        </row>
        <row r="512">
          <cell r="A512" t="str">
            <v>371WYU</v>
          </cell>
          <cell r="B512" t="str">
            <v>371</v>
          </cell>
          <cell r="D512">
            <v>138477.51</v>
          </cell>
          <cell r="F512" t="str">
            <v>369WYP</v>
          </cell>
          <cell r="G512" t="str">
            <v>369</v>
          </cell>
          <cell r="I512">
            <v>27655000.260000002</v>
          </cell>
        </row>
        <row r="513">
          <cell r="A513" t="str">
            <v>372ID</v>
          </cell>
          <cell r="B513" t="str">
            <v>372</v>
          </cell>
          <cell r="D513">
            <v>4873.1400000000003</v>
          </cell>
          <cell r="F513" t="str">
            <v>369WYU</v>
          </cell>
          <cell r="G513" t="str">
            <v>369</v>
          </cell>
          <cell r="I513">
            <v>5966238.9050000003</v>
          </cell>
        </row>
        <row r="514">
          <cell r="A514" t="str">
            <v>372UT</v>
          </cell>
          <cell r="B514" t="str">
            <v>372</v>
          </cell>
          <cell r="D514">
            <v>44784.75</v>
          </cell>
          <cell r="F514" t="str">
            <v>370CA</v>
          </cell>
          <cell r="G514" t="str">
            <v>370</v>
          </cell>
          <cell r="I514">
            <v>3944431.4350000001</v>
          </cell>
        </row>
        <row r="515">
          <cell r="A515" t="str">
            <v>373CA</v>
          </cell>
          <cell r="B515" t="str">
            <v>373</v>
          </cell>
          <cell r="D515">
            <v>661750.96</v>
          </cell>
          <cell r="F515" t="str">
            <v>370ID</v>
          </cell>
          <cell r="G515" t="str">
            <v>370</v>
          </cell>
          <cell r="I515">
            <v>13753123.01</v>
          </cell>
        </row>
        <row r="516">
          <cell r="A516" t="str">
            <v>373ID</v>
          </cell>
          <cell r="B516" t="str">
            <v>373</v>
          </cell>
          <cell r="D516">
            <v>565408.49</v>
          </cell>
          <cell r="F516" t="str">
            <v>370MT</v>
          </cell>
          <cell r="G516" t="str">
            <v>370</v>
          </cell>
          <cell r="I516">
            <v>0</v>
          </cell>
        </row>
        <row r="517">
          <cell r="A517" t="str">
            <v>373OR</v>
          </cell>
          <cell r="B517" t="str">
            <v>373</v>
          </cell>
          <cell r="D517">
            <v>20254317.16</v>
          </cell>
          <cell r="F517" t="str">
            <v>370OR</v>
          </cell>
          <cell r="G517" t="str">
            <v>370</v>
          </cell>
          <cell r="I517">
            <v>58870729.759999998</v>
          </cell>
        </row>
        <row r="518">
          <cell r="A518" t="str">
            <v>373UT</v>
          </cell>
          <cell r="B518" t="str">
            <v>373</v>
          </cell>
          <cell r="D518">
            <v>24777401.940000001</v>
          </cell>
          <cell r="F518" t="str">
            <v>370UT</v>
          </cell>
          <cell r="G518" t="str">
            <v>370</v>
          </cell>
          <cell r="I518">
            <v>84177953.599999905</v>
          </cell>
        </row>
        <row r="519">
          <cell r="A519" t="str">
            <v>373WA</v>
          </cell>
          <cell r="B519" t="str">
            <v>373</v>
          </cell>
          <cell r="D519">
            <v>3636055.74</v>
          </cell>
          <cell r="F519" t="str">
            <v>370WA</v>
          </cell>
          <cell r="G519" t="str">
            <v>370</v>
          </cell>
          <cell r="I519">
            <v>13718561.01</v>
          </cell>
        </row>
        <row r="520">
          <cell r="A520" t="str">
            <v>373WYP</v>
          </cell>
          <cell r="B520" t="str">
            <v>373</v>
          </cell>
          <cell r="D520">
            <v>6259881.54</v>
          </cell>
          <cell r="F520" t="str">
            <v>370WYP</v>
          </cell>
          <cell r="G520" t="str">
            <v>370</v>
          </cell>
          <cell r="I520">
            <v>12042522.140000001</v>
          </cell>
        </row>
        <row r="521">
          <cell r="A521" t="str">
            <v>373WYU</v>
          </cell>
          <cell r="B521" t="str">
            <v>373</v>
          </cell>
          <cell r="D521">
            <v>2057077.81</v>
          </cell>
          <cell r="F521" t="str">
            <v>370WYU</v>
          </cell>
          <cell r="G521" t="str">
            <v>370</v>
          </cell>
          <cell r="I521">
            <v>2793927.24</v>
          </cell>
        </row>
        <row r="522">
          <cell r="A522" t="str">
            <v>389CA</v>
          </cell>
          <cell r="B522" t="str">
            <v>389</v>
          </cell>
          <cell r="D522">
            <v>217568.45</v>
          </cell>
          <cell r="F522" t="str">
            <v>371CA</v>
          </cell>
          <cell r="G522" t="str">
            <v>371</v>
          </cell>
          <cell r="I522">
            <v>269211.23</v>
          </cell>
        </row>
        <row r="523">
          <cell r="A523" t="str">
            <v>389CN</v>
          </cell>
          <cell r="B523" t="str">
            <v>389</v>
          </cell>
          <cell r="D523">
            <v>1128505.79</v>
          </cell>
          <cell r="F523" t="str">
            <v>371ID</v>
          </cell>
          <cell r="G523" t="str">
            <v>371</v>
          </cell>
          <cell r="I523">
            <v>158725.57999999999</v>
          </cell>
        </row>
        <row r="524">
          <cell r="A524" t="str">
            <v>389DGU</v>
          </cell>
          <cell r="B524" t="str">
            <v>389</v>
          </cell>
          <cell r="D524">
            <v>332.32</v>
          </cell>
          <cell r="F524" t="str">
            <v>371MT</v>
          </cell>
          <cell r="G524" t="str">
            <v>371</v>
          </cell>
          <cell r="I524">
            <v>0</v>
          </cell>
        </row>
        <row r="525">
          <cell r="A525" t="str">
            <v>389ID</v>
          </cell>
          <cell r="B525" t="str">
            <v>389</v>
          </cell>
          <cell r="D525">
            <v>197638.82</v>
          </cell>
          <cell r="F525" t="str">
            <v>371OR</v>
          </cell>
          <cell r="G525" t="str">
            <v>371</v>
          </cell>
          <cell r="I525">
            <v>2441427.0550000002</v>
          </cell>
        </row>
        <row r="526">
          <cell r="A526" t="str">
            <v>389OR</v>
          </cell>
          <cell r="B526" t="str">
            <v>389</v>
          </cell>
          <cell r="D526">
            <v>1995950.46</v>
          </cell>
          <cell r="F526" t="str">
            <v>371UT</v>
          </cell>
          <cell r="G526" t="str">
            <v>371</v>
          </cell>
          <cell r="I526">
            <v>4601267.4649999999</v>
          </cell>
        </row>
        <row r="527">
          <cell r="A527" t="str">
            <v>389SG</v>
          </cell>
          <cell r="B527" t="str">
            <v>389</v>
          </cell>
          <cell r="D527">
            <v>1227.55</v>
          </cell>
          <cell r="F527" t="str">
            <v>371WA</v>
          </cell>
          <cell r="G527" t="str">
            <v>371</v>
          </cell>
          <cell r="I527">
            <v>533304.18000000005</v>
          </cell>
        </row>
        <row r="528">
          <cell r="A528" t="str">
            <v>389SO</v>
          </cell>
          <cell r="B528" t="str">
            <v>389</v>
          </cell>
          <cell r="D528">
            <v>5598054.8600000003</v>
          </cell>
          <cell r="F528" t="str">
            <v>371WYP</v>
          </cell>
          <cell r="G528" t="str">
            <v>371</v>
          </cell>
          <cell r="I528">
            <v>747294.14</v>
          </cell>
        </row>
        <row r="529">
          <cell r="A529" t="str">
            <v>389UT</v>
          </cell>
          <cell r="B529" t="str">
            <v>389</v>
          </cell>
          <cell r="D529">
            <v>3912172.9</v>
          </cell>
          <cell r="F529" t="str">
            <v>371WYU</v>
          </cell>
          <cell r="G529" t="str">
            <v>371</v>
          </cell>
          <cell r="I529">
            <v>138950.42499999999</v>
          </cell>
        </row>
        <row r="530">
          <cell r="A530" t="str">
            <v>389WA</v>
          </cell>
          <cell r="B530" t="str">
            <v>389</v>
          </cell>
          <cell r="D530">
            <v>1098826.3500000001</v>
          </cell>
          <cell r="F530" t="str">
            <v>372ID</v>
          </cell>
          <cell r="G530" t="str">
            <v>372</v>
          </cell>
          <cell r="I530">
            <v>4873.1400000000003</v>
          </cell>
        </row>
        <row r="531">
          <cell r="A531" t="str">
            <v>389WYP</v>
          </cell>
          <cell r="B531" t="str">
            <v>389</v>
          </cell>
          <cell r="D531">
            <v>314170.02</v>
          </cell>
          <cell r="F531" t="str">
            <v>372UT</v>
          </cell>
          <cell r="G531" t="str">
            <v>372</v>
          </cell>
          <cell r="I531">
            <v>44784.75</v>
          </cell>
        </row>
        <row r="532">
          <cell r="A532" t="str">
            <v>389WYU</v>
          </cell>
          <cell r="B532" t="str">
            <v>389</v>
          </cell>
          <cell r="D532">
            <v>528370.06999999995</v>
          </cell>
          <cell r="F532" t="str">
            <v>373CA</v>
          </cell>
          <cell r="G532" t="str">
            <v>373</v>
          </cell>
          <cell r="I532">
            <v>672580.31499999994</v>
          </cell>
        </row>
        <row r="533">
          <cell r="A533" t="str">
            <v>390CA</v>
          </cell>
          <cell r="B533" t="str">
            <v>390</v>
          </cell>
          <cell r="D533">
            <v>2264509.4300000002</v>
          </cell>
          <cell r="F533" t="str">
            <v>373ID</v>
          </cell>
          <cell r="G533" t="str">
            <v>373</v>
          </cell>
          <cell r="I533">
            <v>560238.61499999999</v>
          </cell>
        </row>
        <row r="534">
          <cell r="A534" t="str">
            <v>390CN</v>
          </cell>
          <cell r="B534" t="str">
            <v>390</v>
          </cell>
          <cell r="D534">
            <v>12044329.76</v>
          </cell>
          <cell r="F534" t="str">
            <v>373MT</v>
          </cell>
          <cell r="G534" t="str">
            <v>373</v>
          </cell>
          <cell r="I534">
            <v>0</v>
          </cell>
        </row>
        <row r="535">
          <cell r="A535" t="str">
            <v>390DGP</v>
          </cell>
          <cell r="B535" t="str">
            <v>390</v>
          </cell>
          <cell r="D535">
            <v>358413.26</v>
          </cell>
          <cell r="F535" t="str">
            <v>373OR</v>
          </cell>
          <cell r="G535" t="str">
            <v>373</v>
          </cell>
          <cell r="I535">
            <v>19722144.3549999</v>
          </cell>
        </row>
        <row r="536">
          <cell r="A536" t="str">
            <v>390DGU</v>
          </cell>
          <cell r="B536" t="str">
            <v>390</v>
          </cell>
          <cell r="D536">
            <v>1573572.34</v>
          </cell>
          <cell r="F536" t="str">
            <v>373UT</v>
          </cell>
          <cell r="G536" t="str">
            <v>373</v>
          </cell>
          <cell r="I536">
            <v>24593875.024999902</v>
          </cell>
        </row>
        <row r="537">
          <cell r="A537" t="str">
            <v>390ID</v>
          </cell>
          <cell r="B537" t="str">
            <v>390</v>
          </cell>
          <cell r="D537">
            <v>9491722.8800000008</v>
          </cell>
          <cell r="F537" t="str">
            <v>373WA</v>
          </cell>
          <cell r="G537" t="str">
            <v>373</v>
          </cell>
          <cell r="I537">
            <v>3580515.835</v>
          </cell>
        </row>
        <row r="538">
          <cell r="A538" t="str">
            <v>390OR</v>
          </cell>
          <cell r="B538" t="str">
            <v>390</v>
          </cell>
          <cell r="D538">
            <v>30043484.210000001</v>
          </cell>
          <cell r="F538" t="str">
            <v>373WYP</v>
          </cell>
          <cell r="G538" t="str">
            <v>373</v>
          </cell>
          <cell r="I538">
            <v>6102452.15499999</v>
          </cell>
        </row>
        <row r="539">
          <cell r="A539" t="str">
            <v>390SG</v>
          </cell>
          <cell r="B539" t="str">
            <v>390</v>
          </cell>
          <cell r="D539">
            <v>3999427.23</v>
          </cell>
          <cell r="F539" t="str">
            <v>373WYU</v>
          </cell>
          <cell r="G539" t="str">
            <v>373</v>
          </cell>
          <cell r="I539">
            <v>2048541.4</v>
          </cell>
        </row>
        <row r="540">
          <cell r="A540" t="str">
            <v>390SO</v>
          </cell>
          <cell r="B540" t="str">
            <v>390</v>
          </cell>
          <cell r="D540">
            <v>105194832.18000001</v>
          </cell>
          <cell r="F540" t="str">
            <v>389CA</v>
          </cell>
          <cell r="G540" t="str">
            <v>389</v>
          </cell>
          <cell r="I540">
            <v>217568.45</v>
          </cell>
        </row>
        <row r="541">
          <cell r="A541" t="str">
            <v>390UT</v>
          </cell>
          <cell r="B541" t="str">
            <v>390</v>
          </cell>
          <cell r="D541">
            <v>35541247.770000003</v>
          </cell>
          <cell r="F541" t="str">
            <v>389CN</v>
          </cell>
          <cell r="G541" t="str">
            <v>389</v>
          </cell>
          <cell r="I541">
            <v>1118884.97</v>
          </cell>
        </row>
        <row r="542">
          <cell r="A542" t="str">
            <v>390WA</v>
          </cell>
          <cell r="B542" t="str">
            <v>390</v>
          </cell>
          <cell r="D542">
            <v>13252231.189999999</v>
          </cell>
          <cell r="F542" t="str">
            <v>389DGU</v>
          </cell>
          <cell r="G542" t="str">
            <v>389</v>
          </cell>
          <cell r="I542">
            <v>332.32</v>
          </cell>
        </row>
        <row r="543">
          <cell r="A543" t="str">
            <v>390WYP</v>
          </cell>
          <cell r="B543" t="str">
            <v>390</v>
          </cell>
          <cell r="D543">
            <v>10950045.970000001</v>
          </cell>
          <cell r="F543" t="str">
            <v>389ID</v>
          </cell>
          <cell r="G543" t="str">
            <v>389</v>
          </cell>
          <cell r="I543">
            <v>197638.82</v>
          </cell>
        </row>
        <row r="544">
          <cell r="A544" t="str">
            <v>390WYU</v>
          </cell>
          <cell r="B544" t="str">
            <v>390</v>
          </cell>
          <cell r="D544">
            <v>2362788.4900000002</v>
          </cell>
          <cell r="F544" t="str">
            <v>389OR</v>
          </cell>
          <cell r="G544" t="str">
            <v>389</v>
          </cell>
          <cell r="I544">
            <v>1995950.46</v>
          </cell>
        </row>
        <row r="545">
          <cell r="A545" t="str">
            <v>391CA</v>
          </cell>
          <cell r="B545" t="str">
            <v>391</v>
          </cell>
          <cell r="D545">
            <v>316444.82</v>
          </cell>
          <cell r="F545" t="str">
            <v>389SG</v>
          </cell>
          <cell r="G545" t="str">
            <v>389</v>
          </cell>
          <cell r="I545">
            <v>1227.55</v>
          </cell>
        </row>
        <row r="546">
          <cell r="A546" t="str">
            <v>391CN</v>
          </cell>
          <cell r="B546" t="str">
            <v>391</v>
          </cell>
          <cell r="D546">
            <v>6267156.1100000003</v>
          </cell>
          <cell r="F546" t="str">
            <v>389SO</v>
          </cell>
          <cell r="G546" t="str">
            <v>389</v>
          </cell>
          <cell r="I546">
            <v>5598054.8599999901</v>
          </cell>
        </row>
        <row r="547">
          <cell r="A547" t="str">
            <v>391DGP</v>
          </cell>
          <cell r="B547" t="str">
            <v>391</v>
          </cell>
          <cell r="D547">
            <v>348870.31</v>
          </cell>
          <cell r="F547" t="str">
            <v>389UT</v>
          </cell>
          <cell r="G547" t="str">
            <v>389</v>
          </cell>
          <cell r="I547">
            <v>3931216.4449999998</v>
          </cell>
        </row>
        <row r="548">
          <cell r="A548" t="str">
            <v>391DGU</v>
          </cell>
          <cell r="B548" t="str">
            <v>391</v>
          </cell>
          <cell r="D548">
            <v>249870.18</v>
          </cell>
          <cell r="F548" t="str">
            <v>389WA</v>
          </cell>
          <cell r="G548" t="str">
            <v>389</v>
          </cell>
          <cell r="I548">
            <v>1098826.3500000001</v>
          </cell>
        </row>
        <row r="549">
          <cell r="A549" t="str">
            <v>391ID</v>
          </cell>
          <cell r="B549" t="str">
            <v>391</v>
          </cell>
          <cell r="D549">
            <v>1072309.49</v>
          </cell>
          <cell r="F549" t="str">
            <v>389WYP</v>
          </cell>
          <cell r="G549" t="str">
            <v>389</v>
          </cell>
          <cell r="I549">
            <v>314170.02</v>
          </cell>
        </row>
        <row r="550">
          <cell r="A550" t="str">
            <v>391OR</v>
          </cell>
          <cell r="B550" t="str">
            <v>391</v>
          </cell>
          <cell r="D550">
            <v>5733819</v>
          </cell>
          <cell r="F550" t="str">
            <v>389WYU</v>
          </cell>
          <cell r="G550" t="str">
            <v>389</v>
          </cell>
          <cell r="I550">
            <v>528370.06999999995</v>
          </cell>
        </row>
        <row r="551">
          <cell r="A551" t="str">
            <v>391SE</v>
          </cell>
          <cell r="B551" t="str">
            <v>391</v>
          </cell>
          <cell r="D551">
            <v>156613.21</v>
          </cell>
          <cell r="F551" t="str">
            <v>390CA</v>
          </cell>
          <cell r="G551" t="str">
            <v>390</v>
          </cell>
          <cell r="I551">
            <v>2254744.1949999998</v>
          </cell>
        </row>
        <row r="552">
          <cell r="A552" t="str">
            <v>391SG</v>
          </cell>
          <cell r="B552" t="str">
            <v>391</v>
          </cell>
          <cell r="D552">
            <v>5794288.5999999996</v>
          </cell>
          <cell r="F552" t="str">
            <v>390CN</v>
          </cell>
          <cell r="G552" t="str">
            <v>390</v>
          </cell>
          <cell r="I552">
            <v>12088411.3899999</v>
          </cell>
        </row>
        <row r="553">
          <cell r="A553" t="str">
            <v>391SO</v>
          </cell>
          <cell r="B553" t="str">
            <v>391</v>
          </cell>
          <cell r="D553">
            <v>78656660.980000004</v>
          </cell>
          <cell r="F553" t="str">
            <v>390DGP</v>
          </cell>
          <cell r="G553" t="str">
            <v>390</v>
          </cell>
          <cell r="I553">
            <v>359064.315</v>
          </cell>
        </row>
        <row r="554">
          <cell r="A554" t="str">
            <v>391SSGCH</v>
          </cell>
          <cell r="B554" t="str">
            <v>391</v>
          </cell>
          <cell r="D554">
            <v>294876.74</v>
          </cell>
          <cell r="F554" t="str">
            <v>390DGU</v>
          </cell>
          <cell r="G554" t="str">
            <v>390</v>
          </cell>
          <cell r="I554">
            <v>1575561.06</v>
          </cell>
        </row>
        <row r="555">
          <cell r="A555" t="str">
            <v>391SSGCT</v>
          </cell>
          <cell r="B555" t="str">
            <v>391</v>
          </cell>
          <cell r="D555">
            <v>8608.57</v>
          </cell>
          <cell r="F555" t="str">
            <v>390ID</v>
          </cell>
          <cell r="G555" t="str">
            <v>390</v>
          </cell>
          <cell r="I555">
            <v>9479876.4000000004</v>
          </cell>
        </row>
        <row r="556">
          <cell r="A556" t="str">
            <v>391UT</v>
          </cell>
          <cell r="B556" t="str">
            <v>391</v>
          </cell>
          <cell r="D556">
            <v>4130495.41</v>
          </cell>
          <cell r="F556" t="str">
            <v>390OR</v>
          </cell>
          <cell r="G556" t="str">
            <v>390</v>
          </cell>
          <cell r="I556">
            <v>29639250.335000001</v>
          </cell>
        </row>
        <row r="557">
          <cell r="A557" t="str">
            <v>391WA</v>
          </cell>
          <cell r="B557" t="str">
            <v>391</v>
          </cell>
          <cell r="D557">
            <v>1632018.1</v>
          </cell>
          <cell r="F557" t="str">
            <v>390SG</v>
          </cell>
          <cell r="G557" t="str">
            <v>390</v>
          </cell>
          <cell r="I557">
            <v>3818835.5950000002</v>
          </cell>
        </row>
        <row r="558">
          <cell r="A558" t="str">
            <v>391WYP</v>
          </cell>
          <cell r="B558" t="str">
            <v>391</v>
          </cell>
          <cell r="D558">
            <v>3297805.37</v>
          </cell>
          <cell r="F558" t="str">
            <v>390SO</v>
          </cell>
          <cell r="G558" t="str">
            <v>390</v>
          </cell>
          <cell r="I558">
            <v>105056595.859999</v>
          </cell>
        </row>
        <row r="559">
          <cell r="A559" t="str">
            <v>391WYU</v>
          </cell>
          <cell r="B559" t="str">
            <v>391</v>
          </cell>
          <cell r="D559">
            <v>288058.82</v>
          </cell>
          <cell r="F559" t="str">
            <v>390UT</v>
          </cell>
          <cell r="G559" t="str">
            <v>390</v>
          </cell>
          <cell r="I559">
            <v>35451689.939999901</v>
          </cell>
        </row>
        <row r="560">
          <cell r="A560" t="str">
            <v>392CA</v>
          </cell>
          <cell r="B560" t="str">
            <v>392</v>
          </cell>
          <cell r="D560">
            <v>1474724.75</v>
          </cell>
          <cell r="F560" t="str">
            <v>390WA</v>
          </cell>
          <cell r="G560" t="str">
            <v>390</v>
          </cell>
          <cell r="I560">
            <v>13207495.885</v>
          </cell>
        </row>
        <row r="561">
          <cell r="A561" t="str">
            <v>392CN</v>
          </cell>
          <cell r="B561" t="str">
            <v>392</v>
          </cell>
          <cell r="D561">
            <v>19078.400000000001</v>
          </cell>
          <cell r="F561" t="str">
            <v>390WYP</v>
          </cell>
          <cell r="G561" t="str">
            <v>390</v>
          </cell>
          <cell r="I561">
            <v>10812587.744999999</v>
          </cell>
        </row>
        <row r="562">
          <cell r="A562" t="str">
            <v>392DGP</v>
          </cell>
          <cell r="B562" t="str">
            <v>392</v>
          </cell>
          <cell r="D562">
            <v>164925.43</v>
          </cell>
          <cell r="F562" t="str">
            <v>390WYU</v>
          </cell>
          <cell r="G562" t="str">
            <v>390</v>
          </cell>
          <cell r="I562">
            <v>2356282.87</v>
          </cell>
        </row>
        <row r="563">
          <cell r="A563" t="str">
            <v>392DGU</v>
          </cell>
          <cell r="B563" t="str">
            <v>392</v>
          </cell>
          <cell r="D563">
            <v>1181064.52</v>
          </cell>
          <cell r="F563" t="str">
            <v>391CA</v>
          </cell>
          <cell r="G563" t="str">
            <v>391</v>
          </cell>
          <cell r="I563">
            <v>340314.11</v>
          </cell>
        </row>
        <row r="564">
          <cell r="A564" t="str">
            <v>392ID</v>
          </cell>
          <cell r="B564" t="str">
            <v>392</v>
          </cell>
          <cell r="D564">
            <v>4927131.1500000004</v>
          </cell>
          <cell r="F564" t="str">
            <v>391CN</v>
          </cell>
          <cell r="G564" t="str">
            <v>391</v>
          </cell>
          <cell r="I564">
            <v>5993183.7699999996</v>
          </cell>
        </row>
        <row r="565">
          <cell r="A565" t="str">
            <v>392OR</v>
          </cell>
          <cell r="B565" t="str">
            <v>392</v>
          </cell>
          <cell r="D565">
            <v>19254290.870000001</v>
          </cell>
          <cell r="F565" t="str">
            <v>391DGP</v>
          </cell>
          <cell r="G565" t="str">
            <v>391</v>
          </cell>
          <cell r="I565">
            <v>384780.78499999997</v>
          </cell>
        </row>
        <row r="566">
          <cell r="A566" t="str">
            <v>392SE</v>
          </cell>
          <cell r="B566" t="str">
            <v>392</v>
          </cell>
          <cell r="D566">
            <v>680089.66</v>
          </cell>
          <cell r="F566" t="str">
            <v>391DGU</v>
          </cell>
          <cell r="G566" t="str">
            <v>391</v>
          </cell>
          <cell r="I566">
            <v>368373.03499999997</v>
          </cell>
        </row>
        <row r="567">
          <cell r="A567" t="str">
            <v>392SG</v>
          </cell>
          <cell r="B567" t="str">
            <v>392</v>
          </cell>
          <cell r="D567">
            <v>14478632.119999999</v>
          </cell>
          <cell r="F567" t="str">
            <v>391ID</v>
          </cell>
          <cell r="G567" t="str">
            <v>391</v>
          </cell>
          <cell r="I567">
            <v>1066208.5649999999</v>
          </cell>
        </row>
        <row r="568">
          <cell r="A568" t="str">
            <v>392SO</v>
          </cell>
          <cell r="B568" t="str">
            <v>392</v>
          </cell>
          <cell r="D568">
            <v>8650942.4800000004</v>
          </cell>
          <cell r="F568" t="str">
            <v>391OR</v>
          </cell>
          <cell r="G568" t="str">
            <v>391</v>
          </cell>
          <cell r="I568">
            <v>5886601.8700000001</v>
          </cell>
        </row>
        <row r="569">
          <cell r="A569" t="str">
            <v>392SSGCH</v>
          </cell>
          <cell r="B569" t="str">
            <v>392</v>
          </cell>
          <cell r="D569">
            <v>359605.81</v>
          </cell>
          <cell r="F569" t="str">
            <v>391SE</v>
          </cell>
          <cell r="G569" t="str">
            <v>391</v>
          </cell>
          <cell r="I569">
            <v>157954.07500000001</v>
          </cell>
        </row>
        <row r="570">
          <cell r="A570" t="str">
            <v>392SSGCT</v>
          </cell>
          <cell r="B570" t="str">
            <v>392</v>
          </cell>
          <cell r="D570">
            <v>59476.27</v>
          </cell>
          <cell r="F570" t="str">
            <v>391SG</v>
          </cell>
          <cell r="G570" t="str">
            <v>391</v>
          </cell>
          <cell r="I570">
            <v>5886313.1500000004</v>
          </cell>
        </row>
        <row r="571">
          <cell r="A571" t="str">
            <v>392UT</v>
          </cell>
          <cell r="B571" t="str">
            <v>392</v>
          </cell>
          <cell r="D571">
            <v>32432506.399999999</v>
          </cell>
          <cell r="F571" t="str">
            <v>391SO</v>
          </cell>
          <cell r="G571" t="str">
            <v>391</v>
          </cell>
          <cell r="I571">
            <v>81065652.844999894</v>
          </cell>
        </row>
        <row r="572">
          <cell r="A572" t="str">
            <v>392WA</v>
          </cell>
          <cell r="B572" t="str">
            <v>392</v>
          </cell>
          <cell r="D572">
            <v>4745806.87</v>
          </cell>
          <cell r="F572" t="str">
            <v>391SSGCH</v>
          </cell>
          <cell r="G572" t="str">
            <v>391</v>
          </cell>
          <cell r="I572">
            <v>313570.08500000002</v>
          </cell>
        </row>
        <row r="573">
          <cell r="A573" t="str">
            <v>392WYP</v>
          </cell>
          <cell r="B573" t="str">
            <v>392</v>
          </cell>
          <cell r="D573">
            <v>6820445.7300000004</v>
          </cell>
          <cell r="F573" t="str">
            <v>391SSGCT</v>
          </cell>
          <cell r="G573" t="str">
            <v>391</v>
          </cell>
          <cell r="I573">
            <v>7612.6750000000002</v>
          </cell>
        </row>
        <row r="574">
          <cell r="A574" t="str">
            <v>392WYU</v>
          </cell>
          <cell r="B574" t="str">
            <v>392</v>
          </cell>
          <cell r="D574">
            <v>1616252.15</v>
          </cell>
          <cell r="F574" t="str">
            <v>391UT</v>
          </cell>
          <cell r="G574" t="str">
            <v>391</v>
          </cell>
          <cell r="I574">
            <v>4309048.01</v>
          </cell>
        </row>
        <row r="575">
          <cell r="A575" t="str">
            <v>393CA</v>
          </cell>
          <cell r="B575" t="str">
            <v>393</v>
          </cell>
          <cell r="D575">
            <v>158157.51</v>
          </cell>
          <cell r="F575" t="str">
            <v>391WA</v>
          </cell>
          <cell r="G575" t="str">
            <v>391</v>
          </cell>
          <cell r="I575">
            <v>1589395.5049999999</v>
          </cell>
        </row>
        <row r="576">
          <cell r="A576" t="str">
            <v>393DGP</v>
          </cell>
          <cell r="B576" t="str">
            <v>393</v>
          </cell>
          <cell r="D576">
            <v>335808.15</v>
          </cell>
          <cell r="F576" t="str">
            <v>391WYP</v>
          </cell>
          <cell r="G576" t="str">
            <v>391</v>
          </cell>
          <cell r="I576">
            <v>3194821.8549999902</v>
          </cell>
        </row>
        <row r="577">
          <cell r="A577" t="str">
            <v>393DGU</v>
          </cell>
          <cell r="B577" t="str">
            <v>393</v>
          </cell>
          <cell r="D577">
            <v>652864.5</v>
          </cell>
          <cell r="F577" t="str">
            <v>391WYU</v>
          </cell>
          <cell r="G577" t="str">
            <v>391</v>
          </cell>
          <cell r="I577">
            <v>308168.745</v>
          </cell>
        </row>
        <row r="578">
          <cell r="A578" t="str">
            <v>393ID</v>
          </cell>
          <cell r="B578" t="str">
            <v>393</v>
          </cell>
          <cell r="D578">
            <v>613062.87</v>
          </cell>
          <cell r="F578" t="str">
            <v>392CA</v>
          </cell>
          <cell r="G578" t="str">
            <v>392</v>
          </cell>
          <cell r="I578">
            <v>1475091.105</v>
          </cell>
        </row>
        <row r="579">
          <cell r="A579" t="str">
            <v>393OR</v>
          </cell>
          <cell r="B579" t="str">
            <v>393</v>
          </cell>
          <cell r="D579">
            <v>2459302.7000000002</v>
          </cell>
          <cell r="F579" t="str">
            <v>392CN</v>
          </cell>
          <cell r="G579" t="str">
            <v>392</v>
          </cell>
          <cell r="I579">
            <v>19078.400000000001</v>
          </cell>
        </row>
        <row r="580">
          <cell r="A580" t="str">
            <v>393SG</v>
          </cell>
          <cell r="B580" t="str">
            <v>393</v>
          </cell>
          <cell r="D580">
            <v>2820694.55</v>
          </cell>
          <cell r="F580" t="str">
            <v>392DGP</v>
          </cell>
          <cell r="G580" t="str">
            <v>392</v>
          </cell>
          <cell r="I580">
            <v>177758.58</v>
          </cell>
        </row>
        <row r="581">
          <cell r="A581" t="str">
            <v>393SO</v>
          </cell>
          <cell r="B581" t="str">
            <v>393</v>
          </cell>
          <cell r="D581">
            <v>494537.64</v>
          </cell>
          <cell r="F581" t="str">
            <v>392DGU</v>
          </cell>
          <cell r="G581" t="str">
            <v>392</v>
          </cell>
          <cell r="I581">
            <v>1202151.1200000001</v>
          </cell>
        </row>
        <row r="582">
          <cell r="A582" t="str">
            <v>393SSGCT</v>
          </cell>
          <cell r="B582" t="str">
            <v>393</v>
          </cell>
          <cell r="D582">
            <v>106993.22</v>
          </cell>
          <cell r="F582" t="str">
            <v>392ID</v>
          </cell>
          <cell r="G582" t="str">
            <v>392</v>
          </cell>
          <cell r="I582">
            <v>4984598.0250000004</v>
          </cell>
        </row>
        <row r="583">
          <cell r="A583" t="str">
            <v>393UT</v>
          </cell>
          <cell r="B583" t="str">
            <v>393</v>
          </cell>
          <cell r="D583">
            <v>3730055.71</v>
          </cell>
          <cell r="F583" t="str">
            <v>392OR</v>
          </cell>
          <cell r="G583" t="str">
            <v>392</v>
          </cell>
          <cell r="I583">
            <v>19048036.800000001</v>
          </cell>
        </row>
        <row r="584">
          <cell r="A584" t="str">
            <v>393WA</v>
          </cell>
          <cell r="B584" t="str">
            <v>393</v>
          </cell>
          <cell r="D584">
            <v>537370.99</v>
          </cell>
          <cell r="F584" t="str">
            <v>392SE</v>
          </cell>
          <cell r="G584" t="str">
            <v>392</v>
          </cell>
          <cell r="I584">
            <v>738184.95499999996</v>
          </cell>
        </row>
        <row r="585">
          <cell r="A585" t="str">
            <v>393WYP</v>
          </cell>
          <cell r="B585" t="str">
            <v>393</v>
          </cell>
          <cell r="D585">
            <v>1052807.3799999999</v>
          </cell>
          <cell r="F585" t="str">
            <v>392SG</v>
          </cell>
          <cell r="G585" t="str">
            <v>392</v>
          </cell>
          <cell r="I585">
            <v>14376836.704999899</v>
          </cell>
        </row>
        <row r="586">
          <cell r="A586" t="str">
            <v>393WYU</v>
          </cell>
          <cell r="B586" t="str">
            <v>393</v>
          </cell>
          <cell r="D586">
            <v>264303.06</v>
          </cell>
          <cell r="F586" t="str">
            <v>392SO</v>
          </cell>
          <cell r="G586" t="str">
            <v>392</v>
          </cell>
          <cell r="I586">
            <v>9412086.7349999994</v>
          </cell>
        </row>
        <row r="587">
          <cell r="A587" t="str">
            <v>394CA</v>
          </cell>
          <cell r="B587" t="str">
            <v>394</v>
          </cell>
          <cell r="D587">
            <v>664868.19999999995</v>
          </cell>
          <cell r="F587" t="str">
            <v>392SSGCH</v>
          </cell>
          <cell r="G587" t="str">
            <v>392</v>
          </cell>
          <cell r="I587">
            <v>354652.82</v>
          </cell>
        </row>
        <row r="588">
          <cell r="A588" t="str">
            <v>394DGP</v>
          </cell>
          <cell r="B588" t="str">
            <v>394</v>
          </cell>
          <cell r="D588">
            <v>3068741.93</v>
          </cell>
          <cell r="F588" t="str">
            <v>392SSGCT</v>
          </cell>
          <cell r="G588" t="str">
            <v>392</v>
          </cell>
          <cell r="I588">
            <v>59476.27</v>
          </cell>
        </row>
        <row r="589">
          <cell r="A589" t="str">
            <v>394DGU</v>
          </cell>
          <cell r="B589" t="str">
            <v>394</v>
          </cell>
          <cell r="D589">
            <v>4291783.54</v>
          </cell>
          <cell r="F589" t="str">
            <v>392UT</v>
          </cell>
          <cell r="G589" t="str">
            <v>392</v>
          </cell>
          <cell r="I589">
            <v>31774959.7099999</v>
          </cell>
        </row>
        <row r="590">
          <cell r="A590" t="str">
            <v>394ID</v>
          </cell>
          <cell r="B590" t="str">
            <v>394</v>
          </cell>
          <cell r="D590">
            <v>1536014.35</v>
          </cell>
          <cell r="F590" t="str">
            <v>392WA</v>
          </cell>
          <cell r="G590" t="str">
            <v>392</v>
          </cell>
          <cell r="I590">
            <v>4686515.40499999</v>
          </cell>
        </row>
        <row r="591">
          <cell r="A591" t="str">
            <v>394OR</v>
          </cell>
          <cell r="B591" t="str">
            <v>394</v>
          </cell>
          <cell r="D591">
            <v>9550793.0399999991</v>
          </cell>
          <cell r="F591" t="str">
            <v>392WYP</v>
          </cell>
          <cell r="G591" t="str">
            <v>392</v>
          </cell>
          <cell r="I591">
            <v>6703315.6150000002</v>
          </cell>
        </row>
        <row r="592">
          <cell r="A592" t="str">
            <v>394SE</v>
          </cell>
          <cell r="B592" t="str">
            <v>394</v>
          </cell>
          <cell r="D592">
            <v>7106.36</v>
          </cell>
          <cell r="F592" t="str">
            <v>392WYU</v>
          </cell>
          <cell r="G592" t="str">
            <v>392</v>
          </cell>
          <cell r="I592">
            <v>1644910.36</v>
          </cell>
        </row>
        <row r="593">
          <cell r="A593" t="str">
            <v>394SG</v>
          </cell>
          <cell r="B593" t="str">
            <v>394</v>
          </cell>
          <cell r="D593">
            <v>17454230.370000001</v>
          </cell>
          <cell r="F593" t="str">
            <v>393CA</v>
          </cell>
          <cell r="G593" t="str">
            <v>393</v>
          </cell>
          <cell r="I593">
            <v>155878.91</v>
          </cell>
        </row>
        <row r="594">
          <cell r="A594" t="str">
            <v>394SO</v>
          </cell>
          <cell r="B594" t="str">
            <v>394</v>
          </cell>
          <cell r="D594">
            <v>4276183.46</v>
          </cell>
          <cell r="F594" t="str">
            <v>393DGP</v>
          </cell>
          <cell r="G594" t="str">
            <v>393</v>
          </cell>
          <cell r="I594">
            <v>333174.15000000002</v>
          </cell>
        </row>
        <row r="595">
          <cell r="A595" t="str">
            <v>394SSGCH</v>
          </cell>
          <cell r="B595" t="str">
            <v>394</v>
          </cell>
          <cell r="D595">
            <v>2280926.02</v>
          </cell>
          <cell r="F595" t="str">
            <v>393DGU</v>
          </cell>
          <cell r="G595" t="str">
            <v>393</v>
          </cell>
          <cell r="I595">
            <v>657618.57999999996</v>
          </cell>
        </row>
        <row r="596">
          <cell r="A596" t="str">
            <v>394SSGCT</v>
          </cell>
          <cell r="B596" t="str">
            <v>394</v>
          </cell>
          <cell r="D596">
            <v>74831.22</v>
          </cell>
          <cell r="F596" t="str">
            <v>393ID</v>
          </cell>
          <cell r="G596" t="str">
            <v>393</v>
          </cell>
          <cell r="I596">
            <v>613485.70499999996</v>
          </cell>
        </row>
        <row r="597">
          <cell r="A597" t="str">
            <v>394UT</v>
          </cell>
          <cell r="B597" t="str">
            <v>394</v>
          </cell>
          <cell r="D597">
            <v>11784315.029999999</v>
          </cell>
          <cell r="F597" t="str">
            <v>393OR</v>
          </cell>
          <cell r="G597" t="str">
            <v>393</v>
          </cell>
          <cell r="I597">
            <v>2441908.2400000002</v>
          </cell>
        </row>
        <row r="598">
          <cell r="A598" t="str">
            <v>394WA</v>
          </cell>
          <cell r="B598" t="str">
            <v>394</v>
          </cell>
          <cell r="D598">
            <v>2352955.59</v>
          </cell>
          <cell r="F598" t="str">
            <v>393SG</v>
          </cell>
          <cell r="G598" t="str">
            <v>393</v>
          </cell>
          <cell r="I598">
            <v>2691531.99</v>
          </cell>
        </row>
        <row r="599">
          <cell r="A599" t="str">
            <v>394WYP</v>
          </cell>
          <cell r="B599" t="str">
            <v>394</v>
          </cell>
          <cell r="D599">
            <v>3557177.18</v>
          </cell>
          <cell r="F599" t="str">
            <v>393SO</v>
          </cell>
          <cell r="G599" t="str">
            <v>393</v>
          </cell>
          <cell r="I599">
            <v>498434.22</v>
          </cell>
        </row>
        <row r="600">
          <cell r="A600" t="str">
            <v>394WYU</v>
          </cell>
          <cell r="B600" t="str">
            <v>394</v>
          </cell>
          <cell r="D600">
            <v>743082.57</v>
          </cell>
          <cell r="F600" t="str">
            <v>393SSGCT</v>
          </cell>
          <cell r="G600" t="str">
            <v>393</v>
          </cell>
          <cell r="I600">
            <v>106993.22</v>
          </cell>
        </row>
        <row r="601">
          <cell r="A601" t="str">
            <v>395CA</v>
          </cell>
          <cell r="B601" t="str">
            <v>395</v>
          </cell>
          <cell r="D601">
            <v>365435.9</v>
          </cell>
          <cell r="F601" t="str">
            <v>393UT</v>
          </cell>
          <cell r="G601" t="str">
            <v>393</v>
          </cell>
          <cell r="I601">
            <v>3784104.355</v>
          </cell>
        </row>
        <row r="602">
          <cell r="A602" t="str">
            <v>395DGP</v>
          </cell>
          <cell r="B602" t="str">
            <v>395</v>
          </cell>
          <cell r="D602">
            <v>79045.75</v>
          </cell>
          <cell r="F602" t="str">
            <v>393WA</v>
          </cell>
          <cell r="G602" t="str">
            <v>393</v>
          </cell>
          <cell r="I602">
            <v>531375.89</v>
          </cell>
        </row>
        <row r="603">
          <cell r="A603" t="str">
            <v>395DGU</v>
          </cell>
          <cell r="B603" t="str">
            <v>395</v>
          </cell>
          <cell r="D603">
            <v>553701.96</v>
          </cell>
          <cell r="F603" t="str">
            <v>393WYP</v>
          </cell>
          <cell r="G603" t="str">
            <v>393</v>
          </cell>
          <cell r="I603">
            <v>1050077.3999999999</v>
          </cell>
        </row>
        <row r="604">
          <cell r="A604" t="str">
            <v>395ID</v>
          </cell>
          <cell r="B604" t="str">
            <v>395</v>
          </cell>
          <cell r="D604">
            <v>1277073.67</v>
          </cell>
          <cell r="F604" t="str">
            <v>393WYU</v>
          </cell>
          <cell r="G604" t="str">
            <v>393</v>
          </cell>
          <cell r="I604">
            <v>264303.06</v>
          </cell>
        </row>
        <row r="605">
          <cell r="A605" t="str">
            <v>395OR</v>
          </cell>
          <cell r="B605" t="str">
            <v>395</v>
          </cell>
          <cell r="D605">
            <v>10668957.83</v>
          </cell>
          <cell r="F605" t="str">
            <v>394CA</v>
          </cell>
          <cell r="G605" t="str">
            <v>394</v>
          </cell>
          <cell r="I605">
            <v>662462.63500000001</v>
          </cell>
        </row>
        <row r="606">
          <cell r="A606" t="str">
            <v>395SE</v>
          </cell>
          <cell r="B606" t="str">
            <v>395</v>
          </cell>
          <cell r="D606">
            <v>42438.17</v>
          </cell>
          <cell r="F606" t="str">
            <v>394DGP</v>
          </cell>
          <cell r="G606" t="str">
            <v>394</v>
          </cell>
          <cell r="I606">
            <v>3079522.2349999999</v>
          </cell>
        </row>
        <row r="607">
          <cell r="A607" t="str">
            <v>395SG</v>
          </cell>
          <cell r="B607" t="str">
            <v>395</v>
          </cell>
          <cell r="D607">
            <v>5533702.3099999996</v>
          </cell>
          <cell r="F607" t="str">
            <v>394DGU</v>
          </cell>
          <cell r="G607" t="str">
            <v>394</v>
          </cell>
          <cell r="I607">
            <v>4617898.3650000002</v>
          </cell>
        </row>
        <row r="608">
          <cell r="A608" t="str">
            <v>395SO</v>
          </cell>
          <cell r="B608" t="str">
            <v>395</v>
          </cell>
          <cell r="D608">
            <v>5788393.7199999997</v>
          </cell>
          <cell r="F608" t="str">
            <v>394ID</v>
          </cell>
          <cell r="G608" t="str">
            <v>394</v>
          </cell>
          <cell r="I608">
            <v>1500253.78</v>
          </cell>
        </row>
        <row r="609">
          <cell r="A609" t="str">
            <v>395SSGCH</v>
          </cell>
          <cell r="B609" t="str">
            <v>395</v>
          </cell>
          <cell r="D609">
            <v>253000.61</v>
          </cell>
          <cell r="F609" t="str">
            <v>394OR</v>
          </cell>
          <cell r="G609" t="str">
            <v>394</v>
          </cell>
          <cell r="I609">
            <v>9336897.5350000001</v>
          </cell>
        </row>
        <row r="610">
          <cell r="A610" t="str">
            <v>395SSGCT</v>
          </cell>
          <cell r="B610" t="str">
            <v>395</v>
          </cell>
          <cell r="D610">
            <v>110119.09</v>
          </cell>
          <cell r="F610" t="str">
            <v>394SE</v>
          </cell>
          <cell r="G610" t="str">
            <v>394</v>
          </cell>
          <cell r="I610">
            <v>30068.62</v>
          </cell>
        </row>
        <row r="611">
          <cell r="A611" t="str">
            <v>395UT</v>
          </cell>
          <cell r="B611" t="str">
            <v>395</v>
          </cell>
          <cell r="D611">
            <v>8108507.2400000002</v>
          </cell>
          <cell r="F611" t="str">
            <v>394SG</v>
          </cell>
          <cell r="G611" t="str">
            <v>394</v>
          </cell>
          <cell r="I611">
            <v>16931756.904999901</v>
          </cell>
        </row>
        <row r="612">
          <cell r="A612" t="str">
            <v>395WA</v>
          </cell>
          <cell r="B612" t="str">
            <v>395</v>
          </cell>
          <cell r="D612">
            <v>2128155.4</v>
          </cell>
          <cell r="F612" t="str">
            <v>394SO</v>
          </cell>
          <cell r="G612" t="str">
            <v>394</v>
          </cell>
          <cell r="I612">
            <v>4408226.3449999997</v>
          </cell>
        </row>
        <row r="613">
          <cell r="A613" t="str">
            <v>395WYP</v>
          </cell>
          <cell r="B613" t="str">
            <v>395</v>
          </cell>
          <cell r="D613">
            <v>3749289.42</v>
          </cell>
          <cell r="F613" t="str">
            <v>394SSGCH</v>
          </cell>
          <cell r="G613" t="str">
            <v>394</v>
          </cell>
          <cell r="I613">
            <v>2244287.17</v>
          </cell>
        </row>
        <row r="614">
          <cell r="A614" t="str">
            <v>395WYU</v>
          </cell>
          <cell r="B614" t="str">
            <v>395</v>
          </cell>
          <cell r="D614">
            <v>938331.35</v>
          </cell>
          <cell r="F614" t="str">
            <v>394SSGCT</v>
          </cell>
          <cell r="G614" t="str">
            <v>394</v>
          </cell>
          <cell r="I614">
            <v>68574.45</v>
          </cell>
        </row>
        <row r="615">
          <cell r="A615" t="str">
            <v>396CA</v>
          </cell>
          <cell r="B615" t="str">
            <v>396</v>
          </cell>
          <cell r="D615">
            <v>3843590.55</v>
          </cell>
          <cell r="F615" t="str">
            <v>394UT</v>
          </cell>
          <cell r="G615" t="str">
            <v>394</v>
          </cell>
          <cell r="I615">
            <v>11977530.7399999</v>
          </cell>
        </row>
        <row r="616">
          <cell r="A616" t="str">
            <v>396DGP</v>
          </cell>
          <cell r="B616" t="str">
            <v>396</v>
          </cell>
          <cell r="D616">
            <v>1190335.1000000001</v>
          </cell>
          <cell r="F616" t="str">
            <v>394WA</v>
          </cell>
          <cell r="G616" t="str">
            <v>394</v>
          </cell>
          <cell r="I616">
            <v>2331523.6099999901</v>
          </cell>
        </row>
        <row r="617">
          <cell r="A617" t="str">
            <v>396DGU</v>
          </cell>
          <cell r="B617" t="str">
            <v>396</v>
          </cell>
          <cell r="D617">
            <v>2259805.86</v>
          </cell>
          <cell r="F617" t="str">
            <v>394WYP</v>
          </cell>
          <cell r="G617" t="str">
            <v>394</v>
          </cell>
          <cell r="I617">
            <v>3509954.9750000001</v>
          </cell>
        </row>
        <row r="618">
          <cell r="A618" t="str">
            <v>396ID</v>
          </cell>
          <cell r="B618" t="str">
            <v>396</v>
          </cell>
          <cell r="D618">
            <v>7383638.8799999999</v>
          </cell>
          <cell r="F618" t="str">
            <v>394WYU</v>
          </cell>
          <cell r="G618" t="str">
            <v>394</v>
          </cell>
          <cell r="I618">
            <v>733355.66500000004</v>
          </cell>
        </row>
        <row r="619">
          <cell r="A619" t="str">
            <v>396OR</v>
          </cell>
          <cell r="B619" t="str">
            <v>396</v>
          </cell>
          <cell r="D619">
            <v>26828997.43</v>
          </cell>
          <cell r="F619" t="str">
            <v>395CA</v>
          </cell>
          <cell r="G619" t="str">
            <v>395</v>
          </cell>
          <cell r="I619">
            <v>325785.66499999998</v>
          </cell>
        </row>
        <row r="620">
          <cell r="A620" t="str">
            <v>396SE</v>
          </cell>
          <cell r="B620" t="str">
            <v>396</v>
          </cell>
          <cell r="D620">
            <v>73822.83</v>
          </cell>
          <cell r="F620" t="str">
            <v>395DGP</v>
          </cell>
          <cell r="G620" t="str">
            <v>395</v>
          </cell>
          <cell r="I620">
            <v>107293.37</v>
          </cell>
        </row>
        <row r="621">
          <cell r="A621" t="str">
            <v>396SG</v>
          </cell>
          <cell r="B621" t="str">
            <v>396</v>
          </cell>
          <cell r="D621">
            <v>28834248.620000001</v>
          </cell>
          <cell r="F621" t="str">
            <v>395DGU</v>
          </cell>
          <cell r="G621" t="str">
            <v>395</v>
          </cell>
          <cell r="I621">
            <v>655206.005</v>
          </cell>
        </row>
        <row r="622">
          <cell r="A622" t="str">
            <v>396SO</v>
          </cell>
          <cell r="B622" t="str">
            <v>396</v>
          </cell>
          <cell r="D622">
            <v>1864544.73</v>
          </cell>
          <cell r="F622" t="str">
            <v>395ID</v>
          </cell>
          <cell r="G622" t="str">
            <v>395</v>
          </cell>
          <cell r="I622">
            <v>1292204.355</v>
          </cell>
        </row>
        <row r="623">
          <cell r="A623" t="str">
            <v>396SSGCH</v>
          </cell>
          <cell r="B623" t="str">
            <v>396</v>
          </cell>
          <cell r="D623">
            <v>724647.66</v>
          </cell>
          <cell r="F623" t="str">
            <v>395OR</v>
          </cell>
          <cell r="G623" t="str">
            <v>395</v>
          </cell>
          <cell r="I623">
            <v>10289318.27</v>
          </cell>
        </row>
        <row r="624">
          <cell r="A624" t="str">
            <v>396UT</v>
          </cell>
          <cell r="B624" t="str">
            <v>396</v>
          </cell>
          <cell r="D624">
            <v>34587079.270000003</v>
          </cell>
          <cell r="F624" t="str">
            <v>395SE</v>
          </cell>
          <cell r="G624" t="str">
            <v>395</v>
          </cell>
          <cell r="I624">
            <v>42438.17</v>
          </cell>
        </row>
        <row r="625">
          <cell r="A625" t="str">
            <v>396WA</v>
          </cell>
          <cell r="B625" t="str">
            <v>396</v>
          </cell>
          <cell r="D625">
            <v>6519179.25</v>
          </cell>
          <cell r="F625" t="str">
            <v>395SG</v>
          </cell>
          <cell r="G625" t="str">
            <v>395</v>
          </cell>
          <cell r="I625">
            <v>5486086.3349999897</v>
          </cell>
        </row>
        <row r="626">
          <cell r="A626" t="str">
            <v>396WYP</v>
          </cell>
          <cell r="B626" t="str">
            <v>396</v>
          </cell>
          <cell r="D626">
            <v>10304966.27</v>
          </cell>
          <cell r="F626" t="str">
            <v>395SO</v>
          </cell>
          <cell r="G626" t="str">
            <v>395</v>
          </cell>
          <cell r="I626">
            <v>5724526.9299999904</v>
          </cell>
        </row>
        <row r="627">
          <cell r="A627" t="str">
            <v>396WYU</v>
          </cell>
          <cell r="B627" t="str">
            <v>396</v>
          </cell>
          <cell r="D627">
            <v>2737252.59</v>
          </cell>
          <cell r="F627" t="str">
            <v>395SSGCH</v>
          </cell>
          <cell r="G627" t="str">
            <v>395</v>
          </cell>
          <cell r="I627">
            <v>238345.91</v>
          </cell>
        </row>
        <row r="628">
          <cell r="A628" t="str">
            <v>397CA</v>
          </cell>
          <cell r="B628" t="str">
            <v>397</v>
          </cell>
          <cell r="D628">
            <v>2964237.88</v>
          </cell>
          <cell r="F628" t="str">
            <v>395SSGCT</v>
          </cell>
          <cell r="G628" t="str">
            <v>395</v>
          </cell>
          <cell r="I628">
            <v>108751.42</v>
          </cell>
        </row>
        <row r="629">
          <cell r="A629" t="str">
            <v>397CN</v>
          </cell>
          <cell r="B629" t="str">
            <v>397</v>
          </cell>
          <cell r="D629">
            <v>4577691.42</v>
          </cell>
          <cell r="F629" t="str">
            <v>395UT</v>
          </cell>
          <cell r="G629" t="str">
            <v>395</v>
          </cell>
          <cell r="I629">
            <v>7995278.7949999999</v>
          </cell>
        </row>
        <row r="630">
          <cell r="A630" t="str">
            <v>397DGP</v>
          </cell>
          <cell r="B630" t="str">
            <v>397</v>
          </cell>
          <cell r="D630">
            <v>6060185.8099999996</v>
          </cell>
          <cell r="F630" t="str">
            <v>395WA</v>
          </cell>
          <cell r="G630" t="str">
            <v>395</v>
          </cell>
          <cell r="I630">
            <v>2106137.4700000002</v>
          </cell>
        </row>
        <row r="631">
          <cell r="A631" t="str">
            <v>397DGU</v>
          </cell>
          <cell r="B631" t="str">
            <v>397</v>
          </cell>
          <cell r="D631">
            <v>10676180.699999999</v>
          </cell>
          <cell r="F631" t="str">
            <v>395WYP</v>
          </cell>
          <cell r="G631" t="str">
            <v>395</v>
          </cell>
          <cell r="I631">
            <v>3656428.84</v>
          </cell>
        </row>
        <row r="632">
          <cell r="A632" t="str">
            <v>397ID</v>
          </cell>
          <cell r="B632" t="str">
            <v>397</v>
          </cell>
          <cell r="D632">
            <v>6166840.5800000001</v>
          </cell>
          <cell r="F632" t="str">
            <v>395WYU</v>
          </cell>
          <cell r="G632" t="str">
            <v>395</v>
          </cell>
          <cell r="I632">
            <v>947456.47499999998</v>
          </cell>
        </row>
        <row r="633">
          <cell r="A633" t="str">
            <v>397OR</v>
          </cell>
          <cell r="B633" t="str">
            <v>397</v>
          </cell>
          <cell r="D633">
            <v>38525224.140000001</v>
          </cell>
          <cell r="F633" t="str">
            <v>396CA</v>
          </cell>
          <cell r="G633" t="str">
            <v>396</v>
          </cell>
          <cell r="I633">
            <v>3726884.9999999902</v>
          </cell>
        </row>
        <row r="634">
          <cell r="A634" t="str">
            <v>397SE</v>
          </cell>
          <cell r="B634" t="str">
            <v>397</v>
          </cell>
          <cell r="D634">
            <v>113108.22</v>
          </cell>
          <cell r="F634" t="str">
            <v>396DGP</v>
          </cell>
          <cell r="G634" t="str">
            <v>396</v>
          </cell>
          <cell r="I634">
            <v>1447921.0149999999</v>
          </cell>
        </row>
        <row r="635">
          <cell r="A635" t="str">
            <v>397SG</v>
          </cell>
          <cell r="B635" t="str">
            <v>397</v>
          </cell>
          <cell r="D635">
            <v>60975081.520000003</v>
          </cell>
          <cell r="F635" t="str">
            <v>396DGU</v>
          </cell>
          <cell r="G635" t="str">
            <v>396</v>
          </cell>
          <cell r="I635">
            <v>2449569.4249999998</v>
          </cell>
        </row>
        <row r="636">
          <cell r="A636" t="str">
            <v>397SO</v>
          </cell>
          <cell r="B636" t="str">
            <v>397</v>
          </cell>
          <cell r="D636">
            <v>45598431.700000003</v>
          </cell>
          <cell r="F636" t="str">
            <v>396ID</v>
          </cell>
          <cell r="G636" t="str">
            <v>396</v>
          </cell>
          <cell r="I636">
            <v>6973222.5300000003</v>
          </cell>
        </row>
        <row r="637">
          <cell r="A637" t="str">
            <v>397SSGCH</v>
          </cell>
          <cell r="B637" t="str">
            <v>397</v>
          </cell>
          <cell r="D637">
            <v>876343.19</v>
          </cell>
          <cell r="F637" t="str">
            <v>396OR</v>
          </cell>
          <cell r="G637" t="str">
            <v>396</v>
          </cell>
          <cell r="I637">
            <v>26769704.734999999</v>
          </cell>
        </row>
        <row r="638">
          <cell r="A638" t="str">
            <v>397SSGCT</v>
          </cell>
          <cell r="B638" t="str">
            <v>397</v>
          </cell>
          <cell r="D638">
            <v>87578.45</v>
          </cell>
          <cell r="F638" t="str">
            <v>396SE</v>
          </cell>
          <cell r="G638" t="str">
            <v>396</v>
          </cell>
          <cell r="I638">
            <v>73822.83</v>
          </cell>
        </row>
        <row r="639">
          <cell r="A639" t="str">
            <v>397UT</v>
          </cell>
          <cell r="B639" t="str">
            <v>397</v>
          </cell>
          <cell r="D639">
            <v>29259801.800000001</v>
          </cell>
          <cell r="F639" t="str">
            <v>396SG</v>
          </cell>
          <cell r="G639" t="str">
            <v>396</v>
          </cell>
          <cell r="I639">
            <v>27778997.234999899</v>
          </cell>
        </row>
        <row r="640">
          <cell r="A640" t="str">
            <v>397WA</v>
          </cell>
          <cell r="B640" t="str">
            <v>397</v>
          </cell>
          <cell r="D640">
            <v>9845977.8200000003</v>
          </cell>
          <cell r="F640" t="str">
            <v>396SO</v>
          </cell>
          <cell r="G640" t="str">
            <v>396</v>
          </cell>
          <cell r="I640">
            <v>2310345.15</v>
          </cell>
        </row>
        <row r="641">
          <cell r="A641" t="str">
            <v>397WYP</v>
          </cell>
          <cell r="B641" t="str">
            <v>397</v>
          </cell>
          <cell r="D641">
            <v>15739367.49</v>
          </cell>
          <cell r="F641" t="str">
            <v>396SSGCH</v>
          </cell>
          <cell r="G641" t="str">
            <v>396</v>
          </cell>
          <cell r="I641">
            <v>724647.66</v>
          </cell>
        </row>
        <row r="642">
          <cell r="A642" t="str">
            <v>397WYU</v>
          </cell>
          <cell r="B642" t="str">
            <v>397</v>
          </cell>
          <cell r="D642">
            <v>2970351.92</v>
          </cell>
          <cell r="F642" t="str">
            <v>396UT</v>
          </cell>
          <cell r="G642" t="str">
            <v>396</v>
          </cell>
          <cell r="I642">
            <v>34165895.079999901</v>
          </cell>
        </row>
        <row r="643">
          <cell r="A643" t="str">
            <v>398CA</v>
          </cell>
          <cell r="B643" t="str">
            <v>398</v>
          </cell>
          <cell r="D643">
            <v>14408.7</v>
          </cell>
          <cell r="F643" t="str">
            <v>396WA</v>
          </cell>
          <cell r="G643" t="str">
            <v>396</v>
          </cell>
          <cell r="I643">
            <v>6746918.2949999999</v>
          </cell>
        </row>
        <row r="644">
          <cell r="A644" t="str">
            <v>398CN</v>
          </cell>
          <cell r="B644" t="str">
            <v>398</v>
          </cell>
          <cell r="D644">
            <v>197260.48</v>
          </cell>
          <cell r="F644" t="str">
            <v>396WYP</v>
          </cell>
          <cell r="G644" t="str">
            <v>396</v>
          </cell>
          <cell r="I644">
            <v>10130844.509999899</v>
          </cell>
        </row>
        <row r="645">
          <cell r="A645" t="str">
            <v>398DGP</v>
          </cell>
          <cell r="B645" t="str">
            <v>398</v>
          </cell>
          <cell r="D645">
            <v>29910.47</v>
          </cell>
          <cell r="F645" t="str">
            <v>396WYU</v>
          </cell>
          <cell r="G645" t="str">
            <v>396</v>
          </cell>
          <cell r="I645">
            <v>2582823.5950000002</v>
          </cell>
        </row>
        <row r="646">
          <cell r="A646" t="str">
            <v>398DGU</v>
          </cell>
          <cell r="B646" t="str">
            <v>398</v>
          </cell>
          <cell r="D646">
            <v>21453.4</v>
          </cell>
          <cell r="F646" t="str">
            <v>397CA</v>
          </cell>
          <cell r="G646" t="str">
            <v>397</v>
          </cell>
          <cell r="I646">
            <v>2954700.395</v>
          </cell>
        </row>
        <row r="647">
          <cell r="A647" t="str">
            <v>398ID</v>
          </cell>
          <cell r="B647" t="str">
            <v>398</v>
          </cell>
          <cell r="D647">
            <v>61049.53</v>
          </cell>
          <cell r="F647" t="str">
            <v>397CN</v>
          </cell>
          <cell r="G647" t="str">
            <v>397</v>
          </cell>
          <cell r="I647">
            <v>4569422.1500000004</v>
          </cell>
        </row>
        <row r="648">
          <cell r="A648" t="str">
            <v>398OR</v>
          </cell>
          <cell r="B648" t="str">
            <v>398</v>
          </cell>
          <cell r="D648">
            <v>450004.26</v>
          </cell>
          <cell r="F648" t="str">
            <v>397DGP</v>
          </cell>
          <cell r="G648" t="str">
            <v>397</v>
          </cell>
          <cell r="I648">
            <v>6098224.5300000003</v>
          </cell>
        </row>
        <row r="649">
          <cell r="A649" t="str">
            <v>398SE</v>
          </cell>
          <cell r="B649" t="str">
            <v>398</v>
          </cell>
          <cell r="D649">
            <v>3531.29</v>
          </cell>
          <cell r="F649" t="str">
            <v>397DGU</v>
          </cell>
          <cell r="G649" t="str">
            <v>397</v>
          </cell>
          <cell r="I649">
            <v>11108054.6049999</v>
          </cell>
        </row>
        <row r="650">
          <cell r="A650" t="str">
            <v>398SG</v>
          </cell>
          <cell r="B650" t="str">
            <v>398</v>
          </cell>
          <cell r="D650">
            <v>1197150.23</v>
          </cell>
          <cell r="F650" t="str">
            <v>397ID</v>
          </cell>
          <cell r="G650" t="str">
            <v>397</v>
          </cell>
          <cell r="I650">
            <v>6279182.5</v>
          </cell>
        </row>
        <row r="651">
          <cell r="A651" t="str">
            <v>398SO</v>
          </cell>
          <cell r="B651" t="str">
            <v>398</v>
          </cell>
          <cell r="D651">
            <v>3038647.75</v>
          </cell>
          <cell r="F651" t="str">
            <v>397OR</v>
          </cell>
          <cell r="G651" t="str">
            <v>397</v>
          </cell>
          <cell r="I651">
            <v>39074238.949999899</v>
          </cell>
        </row>
        <row r="652">
          <cell r="A652" t="str">
            <v>398SSGCT</v>
          </cell>
          <cell r="B652" t="str">
            <v>398</v>
          </cell>
          <cell r="D652">
            <v>2650.04</v>
          </cell>
          <cell r="F652" t="str">
            <v>397SE</v>
          </cell>
          <cell r="G652" t="str">
            <v>397</v>
          </cell>
          <cell r="I652">
            <v>109466.035</v>
          </cell>
        </row>
        <row r="653">
          <cell r="A653" t="str">
            <v>398UT</v>
          </cell>
          <cell r="B653" t="str">
            <v>398</v>
          </cell>
          <cell r="D653">
            <v>336256.72</v>
          </cell>
          <cell r="F653" t="str">
            <v>397SG</v>
          </cell>
          <cell r="G653" t="str">
            <v>397</v>
          </cell>
          <cell r="I653">
            <v>58663311.005000003</v>
          </cell>
        </row>
        <row r="654">
          <cell r="A654" t="str">
            <v>398WA</v>
          </cell>
          <cell r="B654" t="str">
            <v>398</v>
          </cell>
          <cell r="D654">
            <v>92805.31</v>
          </cell>
          <cell r="F654" t="str">
            <v>397SO</v>
          </cell>
          <cell r="G654" t="str">
            <v>397</v>
          </cell>
          <cell r="I654">
            <v>46155497.399999999</v>
          </cell>
        </row>
        <row r="655">
          <cell r="A655" t="str">
            <v>398WYP</v>
          </cell>
          <cell r="B655" t="str">
            <v>398</v>
          </cell>
          <cell r="D655">
            <v>150209.71</v>
          </cell>
          <cell r="F655" t="str">
            <v>397SSGCH</v>
          </cell>
          <cell r="G655" t="str">
            <v>397</v>
          </cell>
          <cell r="I655">
            <v>876343.19</v>
          </cell>
        </row>
        <row r="656">
          <cell r="A656" t="str">
            <v>398WYU</v>
          </cell>
          <cell r="B656" t="str">
            <v>398</v>
          </cell>
          <cell r="D656">
            <v>28653.07</v>
          </cell>
          <cell r="F656" t="str">
            <v>397SSGCT</v>
          </cell>
          <cell r="G656" t="str">
            <v>397</v>
          </cell>
          <cell r="I656">
            <v>51265.084999999999</v>
          </cell>
        </row>
        <row r="657">
          <cell r="A657" t="str">
            <v>399SE</v>
          </cell>
          <cell r="B657" t="str">
            <v>399</v>
          </cell>
          <cell r="D657">
            <v>257515812.25999999</v>
          </cell>
          <cell r="F657" t="str">
            <v>397UT</v>
          </cell>
          <cell r="G657" t="str">
            <v>397</v>
          </cell>
          <cell r="I657">
            <v>30012762.254999898</v>
          </cell>
        </row>
        <row r="658">
          <cell r="A658" t="str">
            <v>403360CA</v>
          </cell>
          <cell r="B658" t="str">
            <v>403360</v>
          </cell>
          <cell r="D658">
            <v>14185.4</v>
          </cell>
          <cell r="F658" t="str">
            <v>397WA</v>
          </cell>
          <cell r="G658" t="str">
            <v>397</v>
          </cell>
          <cell r="I658">
            <v>9177345.3649999909</v>
          </cell>
        </row>
        <row r="659">
          <cell r="A659" t="str">
            <v>403360ID</v>
          </cell>
          <cell r="B659" t="str">
            <v>403360</v>
          </cell>
          <cell r="D659">
            <v>17468.990000000002</v>
          </cell>
          <cell r="F659" t="str">
            <v>397WYP</v>
          </cell>
          <cell r="G659" t="str">
            <v>397</v>
          </cell>
          <cell r="I659">
            <v>16083402.515000001</v>
          </cell>
        </row>
        <row r="660">
          <cell r="A660" t="str">
            <v>403360OR</v>
          </cell>
          <cell r="B660" t="str">
            <v>403360</v>
          </cell>
          <cell r="D660">
            <v>60448.01</v>
          </cell>
          <cell r="F660" t="str">
            <v>397WYU</v>
          </cell>
          <cell r="G660" t="str">
            <v>397</v>
          </cell>
          <cell r="I660">
            <v>2952488.77999999</v>
          </cell>
        </row>
        <row r="661">
          <cell r="A661" t="str">
            <v>403360UT</v>
          </cell>
          <cell r="B661" t="str">
            <v>403360</v>
          </cell>
          <cell r="D661">
            <v>116867.480000002</v>
          </cell>
          <cell r="F661" t="str">
            <v>398CA</v>
          </cell>
          <cell r="G661" t="str">
            <v>398</v>
          </cell>
          <cell r="I661">
            <v>12134.965</v>
          </cell>
        </row>
        <row r="662">
          <cell r="A662" t="str">
            <v>403360WA</v>
          </cell>
          <cell r="B662" t="str">
            <v>403360</v>
          </cell>
          <cell r="D662">
            <v>5509.06</v>
          </cell>
          <cell r="F662" t="str">
            <v>398CN</v>
          </cell>
          <cell r="G662" t="str">
            <v>398</v>
          </cell>
          <cell r="I662">
            <v>184527.02</v>
          </cell>
        </row>
        <row r="663">
          <cell r="A663" t="str">
            <v>403360WYP</v>
          </cell>
          <cell r="B663" t="str">
            <v>403360</v>
          </cell>
          <cell r="D663">
            <v>35417.790000000998</v>
          </cell>
          <cell r="F663" t="str">
            <v>398DGP</v>
          </cell>
          <cell r="G663" t="str">
            <v>398</v>
          </cell>
          <cell r="I663">
            <v>32038.81</v>
          </cell>
        </row>
        <row r="664">
          <cell r="A664" t="str">
            <v>403360WYU</v>
          </cell>
          <cell r="B664" t="str">
            <v>403360</v>
          </cell>
          <cell r="D664">
            <v>24295.46</v>
          </cell>
          <cell r="F664" t="str">
            <v>398DGU</v>
          </cell>
          <cell r="G664" t="str">
            <v>398</v>
          </cell>
          <cell r="I664">
            <v>21453.4</v>
          </cell>
        </row>
        <row r="665">
          <cell r="A665" t="str">
            <v>403361CA</v>
          </cell>
          <cell r="B665" t="str">
            <v>403361</v>
          </cell>
          <cell r="D665">
            <v>29414.13</v>
          </cell>
          <cell r="F665" t="str">
            <v>398ID</v>
          </cell>
          <cell r="G665" t="str">
            <v>398</v>
          </cell>
          <cell r="I665">
            <v>55373.035000000003</v>
          </cell>
        </row>
        <row r="666">
          <cell r="A666" t="str">
            <v>403361ID</v>
          </cell>
          <cell r="B666" t="str">
            <v>403361</v>
          </cell>
          <cell r="D666">
            <v>14588.11</v>
          </cell>
          <cell r="F666" t="str">
            <v>398OR</v>
          </cell>
          <cell r="G666" t="str">
            <v>398</v>
          </cell>
          <cell r="I666">
            <v>420371.13</v>
          </cell>
        </row>
        <row r="667">
          <cell r="A667" t="str">
            <v>403361OR</v>
          </cell>
          <cell r="B667" t="str">
            <v>403361</v>
          </cell>
          <cell r="D667">
            <v>227808.43999999901</v>
          </cell>
          <cell r="F667" t="str">
            <v>398SE</v>
          </cell>
          <cell r="G667" t="str">
            <v>398</v>
          </cell>
          <cell r="I667">
            <v>3531.29</v>
          </cell>
        </row>
        <row r="668">
          <cell r="A668" t="str">
            <v>403361UT</v>
          </cell>
          <cell r="B668" t="str">
            <v>403361</v>
          </cell>
          <cell r="D668">
            <v>464523.79999999597</v>
          </cell>
          <cell r="F668" t="str">
            <v>398SG</v>
          </cell>
          <cell r="G668" t="str">
            <v>398</v>
          </cell>
          <cell r="I668">
            <v>1083952.7849999999</v>
          </cell>
        </row>
        <row r="669">
          <cell r="A669" t="str">
            <v>403361WA</v>
          </cell>
          <cell r="B669" t="str">
            <v>403361</v>
          </cell>
          <cell r="D669">
            <v>37300.65</v>
          </cell>
          <cell r="F669" t="str">
            <v>398SO</v>
          </cell>
          <cell r="G669" t="str">
            <v>398</v>
          </cell>
          <cell r="I669">
            <v>3060233.7349999901</v>
          </cell>
        </row>
        <row r="670">
          <cell r="A670" t="str">
            <v>403361WYP</v>
          </cell>
          <cell r="B670" t="str">
            <v>403361</v>
          </cell>
          <cell r="D670">
            <v>114913.480000002</v>
          </cell>
          <cell r="F670" t="str">
            <v>398SSGCT</v>
          </cell>
          <cell r="G670" t="str">
            <v>398</v>
          </cell>
          <cell r="I670">
            <v>2650.04</v>
          </cell>
        </row>
        <row r="671">
          <cell r="A671" t="str">
            <v>403361WYU</v>
          </cell>
          <cell r="B671" t="str">
            <v>403361</v>
          </cell>
          <cell r="D671">
            <v>4066.52</v>
          </cell>
          <cell r="F671" t="str">
            <v>398UT</v>
          </cell>
          <cell r="G671" t="str">
            <v>398</v>
          </cell>
          <cell r="I671">
            <v>318634.68</v>
          </cell>
        </row>
        <row r="672">
          <cell r="A672" t="str">
            <v>403362CA</v>
          </cell>
          <cell r="B672" t="str">
            <v>403362</v>
          </cell>
          <cell r="D672">
            <v>309405.08999999496</v>
          </cell>
          <cell r="F672" t="str">
            <v>398WA</v>
          </cell>
          <cell r="G672" t="str">
            <v>398</v>
          </cell>
          <cell r="I672">
            <v>88154.240000000005</v>
          </cell>
        </row>
        <row r="673">
          <cell r="A673" t="str">
            <v>403362ID</v>
          </cell>
          <cell r="B673" t="str">
            <v>403362</v>
          </cell>
          <cell r="D673">
            <v>379480.739999994</v>
          </cell>
          <cell r="F673" t="str">
            <v>398WYP</v>
          </cell>
          <cell r="G673" t="str">
            <v>398</v>
          </cell>
          <cell r="I673">
            <v>144396.16</v>
          </cell>
        </row>
        <row r="674">
          <cell r="A674" t="str">
            <v>403362OR</v>
          </cell>
          <cell r="B674" t="str">
            <v>403362</v>
          </cell>
          <cell r="D674">
            <v>3863690.6499998597</v>
          </cell>
          <cell r="F674" t="str">
            <v>398WYU</v>
          </cell>
          <cell r="G674" t="str">
            <v>398</v>
          </cell>
          <cell r="I674">
            <v>24947.724999999999</v>
          </cell>
        </row>
        <row r="675">
          <cell r="A675" t="str">
            <v>403362UT</v>
          </cell>
          <cell r="B675" t="str">
            <v>403362</v>
          </cell>
          <cell r="D675">
            <v>6226854.9300001403</v>
          </cell>
          <cell r="F675" t="str">
            <v>399SE</v>
          </cell>
          <cell r="G675" t="str">
            <v>399</v>
          </cell>
          <cell r="I675">
            <v>250894727.72999901</v>
          </cell>
        </row>
        <row r="676">
          <cell r="A676" t="str">
            <v>403362WA</v>
          </cell>
          <cell r="B676" t="str">
            <v>403362</v>
          </cell>
          <cell r="D676">
            <v>1079608.16000004</v>
          </cell>
          <cell r="F676" t="str">
            <v>403360CA</v>
          </cell>
          <cell r="G676" t="str">
            <v>403360</v>
          </cell>
          <cell r="I676">
            <v>14185.4</v>
          </cell>
        </row>
        <row r="677">
          <cell r="A677" t="str">
            <v>403362WYP</v>
          </cell>
          <cell r="B677" t="str">
            <v>403362</v>
          </cell>
          <cell r="D677">
            <v>2041033.67000004</v>
          </cell>
          <cell r="F677" t="str">
            <v>403360ID</v>
          </cell>
          <cell r="G677" t="str">
            <v>403360</v>
          </cell>
          <cell r="I677">
            <v>17468.990000000002</v>
          </cell>
        </row>
        <row r="678">
          <cell r="A678" t="str">
            <v>403362WYU</v>
          </cell>
          <cell r="B678" t="str">
            <v>403362</v>
          </cell>
          <cell r="D678">
            <v>126012.83000000101</v>
          </cell>
          <cell r="F678" t="str">
            <v>403360OR</v>
          </cell>
          <cell r="G678" t="str">
            <v>403360</v>
          </cell>
          <cell r="I678">
            <v>60448.01</v>
          </cell>
        </row>
        <row r="679">
          <cell r="A679" t="str">
            <v>403363UT</v>
          </cell>
          <cell r="B679" t="str">
            <v>403363</v>
          </cell>
          <cell r="D679">
            <v>142101.1</v>
          </cell>
          <cell r="F679" t="str">
            <v>403360UT</v>
          </cell>
          <cell r="G679" t="str">
            <v>403360</v>
          </cell>
          <cell r="I679">
            <v>116867.480000002</v>
          </cell>
        </row>
        <row r="680">
          <cell r="A680" t="str">
            <v>403364CA</v>
          </cell>
          <cell r="B680" t="str">
            <v>403364</v>
          </cell>
          <cell r="D680">
            <v>1659983.70000001</v>
          </cell>
          <cell r="F680" t="str">
            <v>403360WA</v>
          </cell>
          <cell r="G680" t="str">
            <v>403360</v>
          </cell>
          <cell r="I680">
            <v>5509.06</v>
          </cell>
        </row>
        <row r="681">
          <cell r="A681" t="str">
            <v>403364ID</v>
          </cell>
          <cell r="B681" t="str">
            <v>403364</v>
          </cell>
          <cell r="D681">
            <v>2023217.1300000099</v>
          </cell>
          <cell r="F681" t="str">
            <v>403360WYP</v>
          </cell>
          <cell r="G681" t="str">
            <v>403360</v>
          </cell>
          <cell r="I681">
            <v>35417.790000000998</v>
          </cell>
        </row>
        <row r="682">
          <cell r="A682" t="str">
            <v>403364MT</v>
          </cell>
          <cell r="B682" t="str">
            <v>403364</v>
          </cell>
          <cell r="D682">
            <v>0</v>
          </cell>
          <cell r="F682" t="str">
            <v>403360WYU</v>
          </cell>
          <cell r="G682" t="str">
            <v>403360</v>
          </cell>
          <cell r="I682">
            <v>24295.46</v>
          </cell>
        </row>
        <row r="683">
          <cell r="A683" t="str">
            <v>403364OR</v>
          </cell>
          <cell r="B683" t="str">
            <v>403364</v>
          </cell>
          <cell r="D683">
            <v>12267480.26</v>
          </cell>
          <cell r="F683" t="str">
            <v>403361CA</v>
          </cell>
          <cell r="G683" t="str">
            <v>403361</v>
          </cell>
          <cell r="I683">
            <v>29414.13</v>
          </cell>
        </row>
        <row r="684">
          <cell r="A684" t="str">
            <v>403364UT</v>
          </cell>
          <cell r="B684" t="str">
            <v>403364</v>
          </cell>
          <cell r="D684">
            <v>9872739.1299998406</v>
          </cell>
          <cell r="F684" t="str">
            <v>403361ID</v>
          </cell>
          <cell r="G684" t="str">
            <v>403361</v>
          </cell>
          <cell r="I684">
            <v>14588.11</v>
          </cell>
        </row>
        <row r="685">
          <cell r="A685" t="str">
            <v>403364WA</v>
          </cell>
          <cell r="B685" t="str">
            <v>403364</v>
          </cell>
          <cell r="D685">
            <v>4096500.55999998</v>
          </cell>
          <cell r="F685" t="str">
            <v>403361OR</v>
          </cell>
          <cell r="G685" t="str">
            <v>403361</v>
          </cell>
          <cell r="I685">
            <v>227808.43999999901</v>
          </cell>
        </row>
        <row r="686">
          <cell r="A686" t="str">
            <v>403364WYP</v>
          </cell>
          <cell r="B686" t="str">
            <v>403364</v>
          </cell>
          <cell r="D686">
            <v>3103291.4000000102</v>
          </cell>
          <cell r="F686" t="str">
            <v>403361UT</v>
          </cell>
          <cell r="G686" t="str">
            <v>403361</v>
          </cell>
          <cell r="I686">
            <v>464523.79999999597</v>
          </cell>
        </row>
        <row r="687">
          <cell r="A687" t="str">
            <v>403364WYU</v>
          </cell>
          <cell r="B687" t="str">
            <v>403364</v>
          </cell>
          <cell r="D687">
            <v>664673.05000000505</v>
          </cell>
          <cell r="F687" t="str">
            <v>403361WA</v>
          </cell>
          <cell r="G687" t="str">
            <v>403361</v>
          </cell>
          <cell r="I687">
            <v>37300.65</v>
          </cell>
        </row>
        <row r="688">
          <cell r="A688" t="str">
            <v>403365CA</v>
          </cell>
          <cell r="B688" t="str">
            <v>403365</v>
          </cell>
          <cell r="D688">
            <v>787678.23999999801</v>
          </cell>
          <cell r="F688" t="str">
            <v>403361WYP</v>
          </cell>
          <cell r="G688" t="str">
            <v>403361</v>
          </cell>
          <cell r="I688">
            <v>114913.480000002</v>
          </cell>
        </row>
        <row r="689">
          <cell r="A689" t="str">
            <v>403365ID</v>
          </cell>
          <cell r="B689" t="str">
            <v>403365</v>
          </cell>
          <cell r="D689">
            <v>874186.17000001296</v>
          </cell>
          <cell r="F689" t="str">
            <v>403361WYU</v>
          </cell>
          <cell r="G689" t="str">
            <v>403361</v>
          </cell>
          <cell r="I689">
            <v>4066.52</v>
          </cell>
        </row>
        <row r="690">
          <cell r="A690" t="str">
            <v>403365MT</v>
          </cell>
          <cell r="B690" t="str">
            <v>403365</v>
          </cell>
          <cell r="D690">
            <v>0</v>
          </cell>
          <cell r="F690" t="str">
            <v>403362CA</v>
          </cell>
          <cell r="G690" t="str">
            <v>403362</v>
          </cell>
          <cell r="I690">
            <v>309405.08999999496</v>
          </cell>
        </row>
        <row r="691">
          <cell r="A691" t="str">
            <v>403365OR</v>
          </cell>
          <cell r="B691" t="str">
            <v>403365</v>
          </cell>
          <cell r="D691">
            <v>6449625.40999984</v>
          </cell>
          <cell r="F691" t="str">
            <v>403362ID</v>
          </cell>
          <cell r="G691" t="str">
            <v>403362</v>
          </cell>
          <cell r="I691">
            <v>379480.739999994</v>
          </cell>
        </row>
        <row r="692">
          <cell r="A692" t="str">
            <v>403365UT</v>
          </cell>
          <cell r="B692" t="str">
            <v>403365</v>
          </cell>
          <cell r="D692">
            <v>4916517.4600000205</v>
          </cell>
          <cell r="F692" t="str">
            <v>403362OR</v>
          </cell>
          <cell r="G692" t="str">
            <v>403362</v>
          </cell>
          <cell r="I692">
            <v>3863690.6499998597</v>
          </cell>
        </row>
        <row r="693">
          <cell r="A693" t="str">
            <v>403365WA</v>
          </cell>
          <cell r="B693" t="str">
            <v>403365</v>
          </cell>
          <cell r="D693">
            <v>1295827.9399999899</v>
          </cell>
          <cell r="F693" t="str">
            <v>403362UT</v>
          </cell>
          <cell r="G693" t="str">
            <v>403362</v>
          </cell>
          <cell r="I693">
            <v>6226854.9300001403</v>
          </cell>
        </row>
        <row r="694">
          <cell r="A694" t="str">
            <v>403365WYP</v>
          </cell>
          <cell r="B694" t="str">
            <v>403365</v>
          </cell>
          <cell r="D694">
            <v>1804821.15</v>
          </cell>
          <cell r="F694" t="str">
            <v>403362WA</v>
          </cell>
          <cell r="G694" t="str">
            <v>403362</v>
          </cell>
          <cell r="I694">
            <v>1079608.16000004</v>
          </cell>
        </row>
        <row r="695">
          <cell r="A695" t="str">
            <v>403365WYU</v>
          </cell>
          <cell r="B695" t="str">
            <v>403365</v>
          </cell>
          <cell r="D695">
            <v>242868.869999997</v>
          </cell>
          <cell r="F695" t="str">
            <v>403362WYP</v>
          </cell>
          <cell r="G695" t="str">
            <v>403362</v>
          </cell>
          <cell r="I695">
            <v>2041033.67000004</v>
          </cell>
        </row>
        <row r="696">
          <cell r="A696" t="str">
            <v>403366CA</v>
          </cell>
          <cell r="B696" t="str">
            <v>403366</v>
          </cell>
          <cell r="D696">
            <v>366440.81999999902</v>
          </cell>
          <cell r="F696" t="str">
            <v>403362WYU</v>
          </cell>
          <cell r="G696" t="str">
            <v>403362</v>
          </cell>
          <cell r="I696">
            <v>126012.83000000101</v>
          </cell>
        </row>
        <row r="697">
          <cell r="A697" t="str">
            <v>403366ID</v>
          </cell>
          <cell r="B697" t="str">
            <v>403366</v>
          </cell>
          <cell r="D697">
            <v>150502.34999999899</v>
          </cell>
          <cell r="F697" t="str">
            <v>403363UT</v>
          </cell>
          <cell r="G697" t="str">
            <v>403363</v>
          </cell>
          <cell r="I697">
            <v>142101.1</v>
          </cell>
        </row>
        <row r="698">
          <cell r="A698" t="str">
            <v>403366MT</v>
          </cell>
          <cell r="B698" t="str">
            <v>403366</v>
          </cell>
          <cell r="D698">
            <v>0</v>
          </cell>
          <cell r="F698" t="str">
            <v>403364CA</v>
          </cell>
          <cell r="G698" t="str">
            <v>403364</v>
          </cell>
          <cell r="I698">
            <v>1659983.70000001</v>
          </cell>
        </row>
        <row r="699">
          <cell r="A699" t="str">
            <v>403366OR</v>
          </cell>
          <cell r="B699" t="str">
            <v>403366</v>
          </cell>
          <cell r="D699">
            <v>2096756.3500000101</v>
          </cell>
          <cell r="F699" t="str">
            <v>403364ID</v>
          </cell>
          <cell r="G699" t="str">
            <v>403364</v>
          </cell>
          <cell r="I699">
            <v>2023217.1300000099</v>
          </cell>
        </row>
        <row r="700">
          <cell r="A700" t="str">
            <v>403366UT</v>
          </cell>
          <cell r="B700" t="str">
            <v>403366</v>
          </cell>
          <cell r="D700">
            <v>3172407.1699999198</v>
          </cell>
          <cell r="F700" t="str">
            <v>403364MT</v>
          </cell>
          <cell r="G700" t="str">
            <v>403364</v>
          </cell>
          <cell r="I700">
            <v>0</v>
          </cell>
        </row>
        <row r="701">
          <cell r="A701" t="str">
            <v>403366WA</v>
          </cell>
          <cell r="B701" t="str">
            <v>403366</v>
          </cell>
          <cell r="D701">
            <v>238309.37</v>
          </cell>
          <cell r="F701" t="str">
            <v>403364OR</v>
          </cell>
          <cell r="G701" t="str">
            <v>403364</v>
          </cell>
          <cell r="I701">
            <v>12267480.26</v>
          </cell>
        </row>
        <row r="702">
          <cell r="A702" t="str">
            <v>403366WYP</v>
          </cell>
          <cell r="B702" t="str">
            <v>403366</v>
          </cell>
          <cell r="D702">
            <v>242695.22999999899</v>
          </cell>
          <cell r="F702" t="str">
            <v>403364UT</v>
          </cell>
          <cell r="G702" t="str">
            <v>403364</v>
          </cell>
          <cell r="I702">
            <v>9872739.1299998406</v>
          </cell>
        </row>
        <row r="703">
          <cell r="A703" t="str">
            <v>403366WYU</v>
          </cell>
          <cell r="B703" t="str">
            <v>403366</v>
          </cell>
          <cell r="D703">
            <v>85898.89</v>
          </cell>
          <cell r="F703" t="str">
            <v>403364WA</v>
          </cell>
          <cell r="G703" t="str">
            <v>403364</v>
          </cell>
          <cell r="I703">
            <v>4096500.55999998</v>
          </cell>
        </row>
        <row r="704">
          <cell r="A704" t="str">
            <v>403367CA</v>
          </cell>
          <cell r="B704" t="str">
            <v>403367</v>
          </cell>
          <cell r="D704">
            <v>339568.33</v>
          </cell>
          <cell r="F704" t="str">
            <v>403364WYP</v>
          </cell>
          <cell r="G704" t="str">
            <v>403364</v>
          </cell>
          <cell r="I704">
            <v>3103291.4000000102</v>
          </cell>
        </row>
        <row r="705">
          <cell r="A705" t="str">
            <v>403367ID</v>
          </cell>
          <cell r="B705" t="str">
            <v>403367</v>
          </cell>
          <cell r="D705">
            <v>448897.82999999699</v>
          </cell>
          <cell r="F705" t="str">
            <v>403364WYU</v>
          </cell>
          <cell r="G705" t="str">
            <v>403364</v>
          </cell>
          <cell r="I705">
            <v>664673.05000000505</v>
          </cell>
        </row>
        <row r="706">
          <cell r="A706" t="str">
            <v>403367MT</v>
          </cell>
          <cell r="B706" t="str">
            <v>403367</v>
          </cell>
          <cell r="D706">
            <v>0</v>
          </cell>
          <cell r="F706" t="str">
            <v>403365CA</v>
          </cell>
          <cell r="G706" t="str">
            <v>403365</v>
          </cell>
          <cell r="I706">
            <v>787678.23999999801</v>
          </cell>
        </row>
        <row r="707">
          <cell r="A707" t="str">
            <v>403367OR</v>
          </cell>
          <cell r="B707" t="str">
            <v>403367</v>
          </cell>
          <cell r="D707">
            <v>3014906.2800000398</v>
          </cell>
          <cell r="F707" t="str">
            <v>403365ID</v>
          </cell>
          <cell r="G707" t="str">
            <v>403365</v>
          </cell>
          <cell r="I707">
            <v>874186.17000001296</v>
          </cell>
        </row>
        <row r="708">
          <cell r="A708" t="str">
            <v>403367UT</v>
          </cell>
          <cell r="B708" t="str">
            <v>403367</v>
          </cell>
          <cell r="D708">
            <v>8273907.5199999399</v>
          </cell>
          <cell r="F708" t="str">
            <v>403365MT</v>
          </cell>
          <cell r="G708" t="str">
            <v>403365</v>
          </cell>
          <cell r="I708">
            <v>0</v>
          </cell>
        </row>
        <row r="709">
          <cell r="A709" t="str">
            <v>403367WA</v>
          </cell>
          <cell r="B709" t="str">
            <v>403367</v>
          </cell>
          <cell r="D709">
            <v>415186.510000001</v>
          </cell>
          <cell r="F709" t="str">
            <v>403365OR</v>
          </cell>
          <cell r="G709" t="str">
            <v>403365</v>
          </cell>
          <cell r="I709">
            <v>6449625.40999984</v>
          </cell>
        </row>
        <row r="710">
          <cell r="A710" t="str">
            <v>403367WYP</v>
          </cell>
          <cell r="B710" t="str">
            <v>403367</v>
          </cell>
          <cell r="D710">
            <v>567518.74999999895</v>
          </cell>
          <cell r="F710" t="str">
            <v>403365UT</v>
          </cell>
          <cell r="G710" t="str">
            <v>403365</v>
          </cell>
          <cell r="I710">
            <v>4916517.4600000205</v>
          </cell>
        </row>
        <row r="711">
          <cell r="A711" t="str">
            <v>403367WYU</v>
          </cell>
          <cell r="B711" t="str">
            <v>403367</v>
          </cell>
          <cell r="D711">
            <v>372307.349999998</v>
          </cell>
          <cell r="F711" t="str">
            <v>403365WA</v>
          </cell>
          <cell r="G711" t="str">
            <v>403365</v>
          </cell>
          <cell r="I711">
            <v>1295827.9399999899</v>
          </cell>
        </row>
        <row r="712">
          <cell r="A712" t="str">
            <v>403368CA</v>
          </cell>
          <cell r="B712" t="str">
            <v>403368</v>
          </cell>
          <cell r="D712">
            <v>1577621.5999999801</v>
          </cell>
          <cell r="F712" t="str">
            <v>403365WYP</v>
          </cell>
          <cell r="G712" t="str">
            <v>403365</v>
          </cell>
          <cell r="I712">
            <v>1804821.15</v>
          </cell>
        </row>
        <row r="713">
          <cell r="A713" t="str">
            <v>403368ID</v>
          </cell>
          <cell r="B713" t="str">
            <v>403368</v>
          </cell>
          <cell r="D713">
            <v>1339853.23000001</v>
          </cell>
          <cell r="F713" t="str">
            <v>403365WYU</v>
          </cell>
          <cell r="G713" t="str">
            <v>403365</v>
          </cell>
          <cell r="I713">
            <v>242868.869999997</v>
          </cell>
        </row>
        <row r="714">
          <cell r="A714" t="str">
            <v>403368MT</v>
          </cell>
          <cell r="B714" t="str">
            <v>403368</v>
          </cell>
          <cell r="D714">
            <v>0</v>
          </cell>
          <cell r="F714" t="str">
            <v>403366CA</v>
          </cell>
          <cell r="G714" t="str">
            <v>403366</v>
          </cell>
          <cell r="I714">
            <v>366440.81999999902</v>
          </cell>
        </row>
        <row r="715">
          <cell r="A715" t="str">
            <v>403368OR</v>
          </cell>
          <cell r="B715" t="str">
            <v>403368</v>
          </cell>
          <cell r="D715">
            <v>8936606.0999999903</v>
          </cell>
          <cell r="F715" t="str">
            <v>403366ID</v>
          </cell>
          <cell r="G715" t="str">
            <v>403366</v>
          </cell>
          <cell r="I715">
            <v>150502.34999999899</v>
          </cell>
        </row>
        <row r="716">
          <cell r="A716" t="str">
            <v>403368UT</v>
          </cell>
          <cell r="B716" t="str">
            <v>403368</v>
          </cell>
          <cell r="D716">
            <v>7461975.9899999397</v>
          </cell>
          <cell r="F716" t="str">
            <v>403366MT</v>
          </cell>
          <cell r="G716" t="str">
            <v>403366</v>
          </cell>
          <cell r="I716">
            <v>0</v>
          </cell>
        </row>
        <row r="717">
          <cell r="A717" t="str">
            <v>403368WA</v>
          </cell>
          <cell r="B717" t="str">
            <v>403368</v>
          </cell>
          <cell r="D717">
            <v>1773653.84</v>
          </cell>
          <cell r="F717" t="str">
            <v>403366OR</v>
          </cell>
          <cell r="G717" t="str">
            <v>403366</v>
          </cell>
          <cell r="I717">
            <v>2096756.3500000101</v>
          </cell>
        </row>
        <row r="718">
          <cell r="A718" t="str">
            <v>403368WYP</v>
          </cell>
          <cell r="B718" t="str">
            <v>403368</v>
          </cell>
          <cell r="D718">
            <v>1478798.71</v>
          </cell>
          <cell r="F718" t="str">
            <v>403366UT</v>
          </cell>
          <cell r="G718" t="str">
            <v>403366</v>
          </cell>
          <cell r="I718">
            <v>3172407.1699999198</v>
          </cell>
        </row>
        <row r="719">
          <cell r="A719" t="str">
            <v>403368WYU</v>
          </cell>
          <cell r="B719" t="str">
            <v>403368</v>
          </cell>
          <cell r="D719">
            <v>234414.05000000101</v>
          </cell>
          <cell r="F719" t="str">
            <v>403366WA</v>
          </cell>
          <cell r="G719" t="str">
            <v>403366</v>
          </cell>
          <cell r="I719">
            <v>238309.37</v>
          </cell>
        </row>
        <row r="720">
          <cell r="A720" t="str">
            <v>403369CA</v>
          </cell>
          <cell r="B720" t="str">
            <v>403369</v>
          </cell>
          <cell r="D720">
            <v>399471.82000000402</v>
          </cell>
          <cell r="F720" t="str">
            <v>403366WYP</v>
          </cell>
          <cell r="G720" t="str">
            <v>403366</v>
          </cell>
          <cell r="I720">
            <v>242695.22999999899</v>
          </cell>
        </row>
        <row r="721">
          <cell r="A721" t="str">
            <v>403369ID</v>
          </cell>
          <cell r="B721" t="str">
            <v>403369</v>
          </cell>
          <cell r="D721">
            <v>509638.48999999597</v>
          </cell>
          <cell r="F721" t="str">
            <v>403366WYU</v>
          </cell>
          <cell r="G721" t="str">
            <v>403366</v>
          </cell>
          <cell r="I721">
            <v>85898.89</v>
          </cell>
        </row>
        <row r="722">
          <cell r="A722" t="str">
            <v>403369OR</v>
          </cell>
          <cell r="B722" t="str">
            <v>403369</v>
          </cell>
          <cell r="D722">
            <v>3384683.4499999401</v>
          </cell>
          <cell r="F722" t="str">
            <v>403367CA</v>
          </cell>
          <cell r="G722" t="str">
            <v>403367</v>
          </cell>
          <cell r="I722">
            <v>339568.33</v>
          </cell>
        </row>
        <row r="723">
          <cell r="A723" t="str">
            <v>403369UT</v>
          </cell>
          <cell r="B723" t="str">
            <v>403369</v>
          </cell>
          <cell r="D723">
            <v>3687485.6399999098</v>
          </cell>
          <cell r="F723" t="str">
            <v>403367ID</v>
          </cell>
          <cell r="G723" t="str">
            <v>403367</v>
          </cell>
          <cell r="I723">
            <v>448897.82999999699</v>
          </cell>
        </row>
        <row r="724">
          <cell r="A724" t="str">
            <v>403369WA</v>
          </cell>
          <cell r="B724" t="str">
            <v>403369</v>
          </cell>
          <cell r="D724">
            <v>806520.63999999303</v>
          </cell>
          <cell r="F724" t="str">
            <v>403367MT</v>
          </cell>
          <cell r="G724" t="str">
            <v>403367</v>
          </cell>
          <cell r="I724">
            <v>0</v>
          </cell>
        </row>
        <row r="725">
          <cell r="A725" t="str">
            <v>403369WYP</v>
          </cell>
          <cell r="B725" t="str">
            <v>403369</v>
          </cell>
          <cell r="D725">
            <v>629688.28999999596</v>
          </cell>
          <cell r="F725" t="str">
            <v>403367OR</v>
          </cell>
          <cell r="G725" t="str">
            <v>403367</v>
          </cell>
          <cell r="I725">
            <v>3014906.2800000398</v>
          </cell>
        </row>
        <row r="726">
          <cell r="A726" t="str">
            <v>403369WYU</v>
          </cell>
          <cell r="B726" t="str">
            <v>403369</v>
          </cell>
          <cell r="D726">
            <v>137190.239999999</v>
          </cell>
          <cell r="F726" t="str">
            <v>403367UT</v>
          </cell>
          <cell r="G726" t="str">
            <v>403367</v>
          </cell>
          <cell r="I726">
            <v>8273907.5199999399</v>
          </cell>
        </row>
        <row r="727">
          <cell r="A727" t="str">
            <v>403370CA</v>
          </cell>
          <cell r="B727" t="str">
            <v>403370</v>
          </cell>
          <cell r="D727">
            <v>137755.87</v>
          </cell>
          <cell r="F727" t="str">
            <v>403367WA</v>
          </cell>
          <cell r="G727" t="str">
            <v>403367</v>
          </cell>
          <cell r="I727">
            <v>415186.510000001</v>
          </cell>
        </row>
        <row r="728">
          <cell r="A728" t="str">
            <v>403370ID</v>
          </cell>
          <cell r="B728" t="str">
            <v>403370</v>
          </cell>
          <cell r="D728">
            <v>457446.09</v>
          </cell>
          <cell r="F728" t="str">
            <v>403367WYP</v>
          </cell>
          <cell r="G728" t="str">
            <v>403367</v>
          </cell>
          <cell r="I728">
            <v>567518.74999999895</v>
          </cell>
        </row>
        <row r="729">
          <cell r="A729" t="str">
            <v>403370MT</v>
          </cell>
          <cell r="B729" t="str">
            <v>403370</v>
          </cell>
          <cell r="D729">
            <v>0</v>
          </cell>
          <cell r="F729" t="str">
            <v>403367WYU</v>
          </cell>
          <cell r="G729" t="str">
            <v>403367</v>
          </cell>
          <cell r="I729">
            <v>372307.349999998</v>
          </cell>
        </row>
        <row r="730">
          <cell r="A730" t="str">
            <v>403370OR</v>
          </cell>
          <cell r="B730" t="str">
            <v>403370</v>
          </cell>
          <cell r="D730">
            <v>2100863.74999998</v>
          </cell>
          <cell r="F730" t="str">
            <v>403368CA</v>
          </cell>
          <cell r="G730" t="str">
            <v>403368</v>
          </cell>
          <cell r="I730">
            <v>1577621.5999999801</v>
          </cell>
        </row>
        <row r="731">
          <cell r="A731" t="str">
            <v>403370UT</v>
          </cell>
          <cell r="B731" t="str">
            <v>403370</v>
          </cell>
          <cell r="D731">
            <v>2803596.1899999799</v>
          </cell>
          <cell r="F731" t="str">
            <v>403368ID</v>
          </cell>
          <cell r="G731" t="str">
            <v>403368</v>
          </cell>
          <cell r="I731">
            <v>1339853.23000001</v>
          </cell>
        </row>
        <row r="732">
          <cell r="A732" t="str">
            <v>403370WA</v>
          </cell>
          <cell r="B732" t="str">
            <v>403370</v>
          </cell>
          <cell r="D732">
            <v>483092.81000000099</v>
          </cell>
          <cell r="F732" t="str">
            <v>403368MT</v>
          </cell>
          <cell r="G732" t="str">
            <v>403368</v>
          </cell>
          <cell r="I732">
            <v>0</v>
          </cell>
        </row>
        <row r="733">
          <cell r="A733" t="str">
            <v>403370WYP</v>
          </cell>
          <cell r="B733" t="str">
            <v>403370</v>
          </cell>
          <cell r="D733">
            <v>392246.08999999898</v>
          </cell>
          <cell r="F733" t="str">
            <v>403368OR</v>
          </cell>
          <cell r="G733" t="str">
            <v>403368</v>
          </cell>
          <cell r="I733">
            <v>8936606.0999999903</v>
          </cell>
        </row>
        <row r="734">
          <cell r="A734" t="str">
            <v>403370WYU</v>
          </cell>
          <cell r="B734" t="str">
            <v>403370</v>
          </cell>
          <cell r="D734">
            <v>90561.99</v>
          </cell>
          <cell r="F734" t="str">
            <v>403368UT</v>
          </cell>
          <cell r="G734" t="str">
            <v>403368</v>
          </cell>
          <cell r="I734">
            <v>7461975.9899999397</v>
          </cell>
        </row>
        <row r="735">
          <cell r="A735" t="str">
            <v>403371CA</v>
          </cell>
          <cell r="B735" t="str">
            <v>403371</v>
          </cell>
          <cell r="D735">
            <v>12925.62</v>
          </cell>
          <cell r="F735" t="str">
            <v>403368WA</v>
          </cell>
          <cell r="G735" t="str">
            <v>403368</v>
          </cell>
          <cell r="I735">
            <v>1773653.84</v>
          </cell>
        </row>
        <row r="736">
          <cell r="A736" t="str">
            <v>403371ID</v>
          </cell>
          <cell r="B736" t="str">
            <v>403371</v>
          </cell>
          <cell r="D736">
            <v>7245.65</v>
          </cell>
          <cell r="F736" t="str">
            <v>403368WYP</v>
          </cell>
          <cell r="G736" t="str">
            <v>403368</v>
          </cell>
          <cell r="I736">
            <v>1478798.71</v>
          </cell>
        </row>
        <row r="737">
          <cell r="A737" t="str">
            <v>403371MT</v>
          </cell>
          <cell r="B737" t="str">
            <v>403371</v>
          </cell>
          <cell r="D737">
            <v>0</v>
          </cell>
          <cell r="F737" t="str">
            <v>403368WYU</v>
          </cell>
          <cell r="G737" t="str">
            <v>403368</v>
          </cell>
          <cell r="I737">
            <v>234414.05000000101</v>
          </cell>
        </row>
        <row r="738">
          <cell r="A738" t="str">
            <v>403371OR</v>
          </cell>
          <cell r="B738" t="str">
            <v>403371</v>
          </cell>
          <cell r="D738">
            <v>96219.199999998003</v>
          </cell>
          <cell r="F738" t="str">
            <v>403369CA</v>
          </cell>
          <cell r="G738" t="str">
            <v>403369</v>
          </cell>
          <cell r="I738">
            <v>399471.82000000402</v>
          </cell>
        </row>
        <row r="739">
          <cell r="A739" t="str">
            <v>403371UT</v>
          </cell>
          <cell r="B739" t="str">
            <v>403371</v>
          </cell>
          <cell r="D739">
            <v>209733.57999999501</v>
          </cell>
          <cell r="F739" t="str">
            <v>403369ID</v>
          </cell>
          <cell r="G739" t="str">
            <v>403369</v>
          </cell>
          <cell r="I739">
            <v>509638.48999999597</v>
          </cell>
        </row>
        <row r="740">
          <cell r="A740" t="str">
            <v>403371WA</v>
          </cell>
          <cell r="B740" t="str">
            <v>403371</v>
          </cell>
          <cell r="D740">
            <v>19422.7</v>
          </cell>
          <cell r="F740" t="str">
            <v>403369OR</v>
          </cell>
          <cell r="G740" t="str">
            <v>403369</v>
          </cell>
          <cell r="I740">
            <v>3384683.4499999401</v>
          </cell>
        </row>
        <row r="741">
          <cell r="A741" t="str">
            <v>403371WYP</v>
          </cell>
          <cell r="B741" t="str">
            <v>403371</v>
          </cell>
          <cell r="D741">
            <v>28946.73</v>
          </cell>
          <cell r="F741" t="str">
            <v>403369UT</v>
          </cell>
          <cell r="G741" t="str">
            <v>403369</v>
          </cell>
          <cell r="I741">
            <v>3687485.6399999098</v>
          </cell>
        </row>
        <row r="742">
          <cell r="A742" t="str">
            <v>403371WYU</v>
          </cell>
          <cell r="B742" t="str">
            <v>403371</v>
          </cell>
          <cell r="D742">
            <v>5357.55</v>
          </cell>
          <cell r="F742" t="str">
            <v>403369WA</v>
          </cell>
          <cell r="G742" t="str">
            <v>403369</v>
          </cell>
          <cell r="I742">
            <v>806520.63999999303</v>
          </cell>
        </row>
        <row r="743">
          <cell r="A743" t="str">
            <v>403372ID</v>
          </cell>
          <cell r="B743" t="str">
            <v>403372</v>
          </cell>
          <cell r="D743">
            <v>126.86</v>
          </cell>
          <cell r="F743" t="str">
            <v>403369WYP</v>
          </cell>
          <cell r="G743" t="str">
            <v>403369</v>
          </cell>
          <cell r="I743">
            <v>629688.28999999596</v>
          </cell>
        </row>
        <row r="744">
          <cell r="A744" t="str">
            <v>403372UT</v>
          </cell>
          <cell r="B744" t="str">
            <v>403372</v>
          </cell>
          <cell r="D744">
            <v>1165.83</v>
          </cell>
          <cell r="F744" t="str">
            <v>403369WYU</v>
          </cell>
          <cell r="G744" t="str">
            <v>403369</v>
          </cell>
          <cell r="I744">
            <v>137190.239999999</v>
          </cell>
        </row>
        <row r="745">
          <cell r="A745" t="str">
            <v>403373CA</v>
          </cell>
          <cell r="B745" t="str">
            <v>403373</v>
          </cell>
          <cell r="D745">
            <v>27850.35</v>
          </cell>
          <cell r="F745" t="str">
            <v>403370CA</v>
          </cell>
          <cell r="G745" t="str">
            <v>403370</v>
          </cell>
          <cell r="I745">
            <v>137755.87</v>
          </cell>
        </row>
        <row r="746">
          <cell r="A746" t="str">
            <v>403373ID</v>
          </cell>
          <cell r="B746" t="str">
            <v>403373</v>
          </cell>
          <cell r="D746">
            <v>31804</v>
          </cell>
          <cell r="F746" t="str">
            <v>403370ID</v>
          </cell>
          <cell r="G746" t="str">
            <v>403370</v>
          </cell>
          <cell r="I746">
            <v>457446.09</v>
          </cell>
        </row>
        <row r="747">
          <cell r="A747" t="str">
            <v>403373MT</v>
          </cell>
          <cell r="B747" t="str">
            <v>403373</v>
          </cell>
          <cell r="D747">
            <v>0</v>
          </cell>
          <cell r="F747" t="str">
            <v>403370MT</v>
          </cell>
          <cell r="G747" t="str">
            <v>403370</v>
          </cell>
          <cell r="I747">
            <v>0</v>
          </cell>
        </row>
        <row r="748">
          <cell r="A748" t="str">
            <v>403373OR</v>
          </cell>
          <cell r="B748" t="str">
            <v>403373</v>
          </cell>
          <cell r="D748">
            <v>543575.290000004</v>
          </cell>
          <cell r="F748" t="str">
            <v>403370OR</v>
          </cell>
          <cell r="G748" t="str">
            <v>403370</v>
          </cell>
          <cell r="I748">
            <v>2100863.74999998</v>
          </cell>
        </row>
        <row r="749">
          <cell r="A749" t="str">
            <v>403373UT</v>
          </cell>
          <cell r="B749" t="str">
            <v>403373</v>
          </cell>
          <cell r="D749">
            <v>1400105.26999995</v>
          </cell>
          <cell r="F749" t="str">
            <v>403370UT</v>
          </cell>
          <cell r="G749" t="str">
            <v>403370</v>
          </cell>
          <cell r="I749">
            <v>2803596.1899999799</v>
          </cell>
        </row>
        <row r="750">
          <cell r="A750" t="str">
            <v>403373WA</v>
          </cell>
          <cell r="B750" t="str">
            <v>403373</v>
          </cell>
          <cell r="D750">
            <v>112962.379999999</v>
          </cell>
          <cell r="F750" t="str">
            <v>403370WA</v>
          </cell>
          <cell r="G750" t="str">
            <v>403370</v>
          </cell>
          <cell r="I750">
            <v>483092.81000000099</v>
          </cell>
        </row>
        <row r="751">
          <cell r="A751" t="str">
            <v>403373WYP</v>
          </cell>
          <cell r="B751" t="str">
            <v>403373</v>
          </cell>
          <cell r="D751">
            <v>165644.899999999</v>
          </cell>
          <cell r="F751" t="str">
            <v>403370WYP</v>
          </cell>
          <cell r="G751" t="str">
            <v>403370</v>
          </cell>
          <cell r="I751">
            <v>392246.08999999898</v>
          </cell>
        </row>
        <row r="752">
          <cell r="A752" t="str">
            <v>403373WYU</v>
          </cell>
          <cell r="B752" t="str">
            <v>403373</v>
          </cell>
          <cell r="D752">
            <v>55827.37</v>
          </cell>
          <cell r="F752" t="str">
            <v>403370WYU</v>
          </cell>
          <cell r="G752" t="str">
            <v>403370</v>
          </cell>
          <cell r="I752">
            <v>90561.99</v>
          </cell>
        </row>
        <row r="753">
          <cell r="A753" t="str">
            <v>403GPCA</v>
          </cell>
          <cell r="B753" t="str">
            <v>403GP</v>
          </cell>
          <cell r="D753">
            <v>247309.509999993</v>
          </cell>
          <cell r="F753" t="str">
            <v>403371CA</v>
          </cell>
          <cell r="G753" t="str">
            <v>403371</v>
          </cell>
          <cell r="I753">
            <v>12925.62</v>
          </cell>
        </row>
        <row r="754">
          <cell r="A754" t="str">
            <v>403GPCN</v>
          </cell>
          <cell r="B754" t="str">
            <v>403GP</v>
          </cell>
          <cell r="D754">
            <v>1339978.28</v>
          </cell>
          <cell r="F754" t="str">
            <v>403371ID</v>
          </cell>
          <cell r="G754" t="str">
            <v>403371</v>
          </cell>
          <cell r="I754">
            <v>7245.65</v>
          </cell>
        </row>
        <row r="755">
          <cell r="A755" t="str">
            <v>403GPDGP</v>
          </cell>
          <cell r="B755" t="str">
            <v>403GP</v>
          </cell>
          <cell r="D755">
            <v>474746.04999999702</v>
          </cell>
          <cell r="F755" t="str">
            <v>403371MT</v>
          </cell>
          <cell r="G755" t="str">
            <v>403371</v>
          </cell>
          <cell r="I755">
            <v>0</v>
          </cell>
        </row>
        <row r="756">
          <cell r="A756" t="str">
            <v>403GPDGU</v>
          </cell>
          <cell r="B756" t="str">
            <v>403GP</v>
          </cell>
          <cell r="D756">
            <v>824141.54</v>
          </cell>
          <cell r="F756" t="str">
            <v>403371OR</v>
          </cell>
          <cell r="G756" t="str">
            <v>403371</v>
          </cell>
          <cell r="I756">
            <v>96219.199999998003</v>
          </cell>
        </row>
        <row r="757">
          <cell r="A757" t="str">
            <v>403GPID</v>
          </cell>
          <cell r="B757" t="str">
            <v>403GP</v>
          </cell>
          <cell r="D757">
            <v>869008.379999939</v>
          </cell>
          <cell r="F757" t="str">
            <v>403371UT</v>
          </cell>
          <cell r="G757" t="str">
            <v>403371</v>
          </cell>
          <cell r="I757">
            <v>209733.57999999501</v>
          </cell>
        </row>
        <row r="758">
          <cell r="A758" t="str">
            <v>403GPOR</v>
          </cell>
          <cell r="B758" t="str">
            <v>403GP</v>
          </cell>
          <cell r="D758">
            <v>4420450.0200001504</v>
          </cell>
          <cell r="F758" t="str">
            <v>403371WA</v>
          </cell>
          <cell r="G758" t="str">
            <v>403371</v>
          </cell>
          <cell r="I758">
            <v>19422.7</v>
          </cell>
        </row>
        <row r="759">
          <cell r="A759" t="str">
            <v>403GPSE</v>
          </cell>
          <cell r="B759" t="str">
            <v>403GP</v>
          </cell>
          <cell r="D759">
            <v>33855.800000000003</v>
          </cell>
          <cell r="F759" t="str">
            <v>403371WYP</v>
          </cell>
          <cell r="G759" t="str">
            <v>403371</v>
          </cell>
          <cell r="I759">
            <v>28946.73</v>
          </cell>
        </row>
        <row r="760">
          <cell r="A760" t="str">
            <v>403GPSG</v>
          </cell>
          <cell r="B760" t="str">
            <v>403GP</v>
          </cell>
          <cell r="D760">
            <v>4821660.4899995597</v>
          </cell>
          <cell r="F760" t="str">
            <v>403371WYU</v>
          </cell>
          <cell r="G760" t="str">
            <v>403371</v>
          </cell>
          <cell r="I760">
            <v>5357.55</v>
          </cell>
        </row>
        <row r="761">
          <cell r="A761" t="str">
            <v>403GPSO</v>
          </cell>
          <cell r="B761" t="str">
            <v>403GP</v>
          </cell>
          <cell r="D761">
            <v>18253418.090000201</v>
          </cell>
          <cell r="F761" t="str">
            <v>403372ID</v>
          </cell>
          <cell r="G761" t="str">
            <v>403372</v>
          </cell>
          <cell r="I761">
            <v>126.86</v>
          </cell>
        </row>
        <row r="762">
          <cell r="A762" t="str">
            <v>403GPSSGCH</v>
          </cell>
          <cell r="B762" t="str">
            <v>403GP</v>
          </cell>
          <cell r="D762">
            <v>184405.320000001</v>
          </cell>
          <cell r="F762" t="str">
            <v>403372UT</v>
          </cell>
          <cell r="G762" t="str">
            <v>403372</v>
          </cell>
          <cell r="I762">
            <v>1165.83</v>
          </cell>
        </row>
        <row r="763">
          <cell r="A763" t="str">
            <v>403GPSSGCT</v>
          </cell>
          <cell r="B763" t="str">
            <v>403GP</v>
          </cell>
          <cell r="D763">
            <v>14779.68</v>
          </cell>
          <cell r="F763" t="str">
            <v>403373CA</v>
          </cell>
          <cell r="G763" t="str">
            <v>403373</v>
          </cell>
          <cell r="I763">
            <v>27850.35</v>
          </cell>
        </row>
        <row r="764">
          <cell r="A764" t="str">
            <v>403GPUT</v>
          </cell>
          <cell r="B764" t="str">
            <v>403GP</v>
          </cell>
          <cell r="D764">
            <v>4044923.2199997101</v>
          </cell>
          <cell r="F764" t="str">
            <v>403373ID</v>
          </cell>
          <cell r="G764" t="str">
            <v>403373</v>
          </cell>
          <cell r="I764">
            <v>31804</v>
          </cell>
        </row>
        <row r="765">
          <cell r="A765" t="str">
            <v>403GPWA</v>
          </cell>
          <cell r="B765" t="str">
            <v>403GP</v>
          </cell>
          <cell r="D765">
            <v>1345699.3800000299</v>
          </cell>
          <cell r="F765" t="str">
            <v>403373MT</v>
          </cell>
          <cell r="G765" t="str">
            <v>403373</v>
          </cell>
          <cell r="I765">
            <v>0</v>
          </cell>
        </row>
        <row r="766">
          <cell r="A766" t="str">
            <v>403GPWYP</v>
          </cell>
          <cell r="B766" t="str">
            <v>403GP</v>
          </cell>
          <cell r="D766">
            <v>1718012.1899999101</v>
          </cell>
          <cell r="F766" t="str">
            <v>403373OR</v>
          </cell>
          <cell r="G766" t="str">
            <v>403373</v>
          </cell>
          <cell r="I766">
            <v>543575.290000004</v>
          </cell>
        </row>
        <row r="767">
          <cell r="A767" t="str">
            <v>403GPWYU</v>
          </cell>
          <cell r="B767" t="str">
            <v>403GP</v>
          </cell>
          <cell r="D767">
            <v>354384.88999997702</v>
          </cell>
          <cell r="F767" t="str">
            <v>403373UT</v>
          </cell>
          <cell r="G767" t="str">
            <v>403373</v>
          </cell>
          <cell r="I767">
            <v>1400105.26999995</v>
          </cell>
        </row>
        <row r="768">
          <cell r="A768" t="str">
            <v>403HPDGP</v>
          </cell>
          <cell r="B768" t="str">
            <v>403HP</v>
          </cell>
          <cell r="D768">
            <v>5125230.9700000398</v>
          </cell>
          <cell r="F768" t="str">
            <v>403373WA</v>
          </cell>
          <cell r="G768" t="str">
            <v>403373</v>
          </cell>
          <cell r="I768">
            <v>112962.379999999</v>
          </cell>
        </row>
        <row r="769">
          <cell r="A769" t="str">
            <v>403HPDGU</v>
          </cell>
          <cell r="B769" t="str">
            <v>403HP</v>
          </cell>
          <cell r="D769">
            <v>1212848.5600000101</v>
          </cell>
          <cell r="F769" t="str">
            <v>403373WYP</v>
          </cell>
          <cell r="G769" t="str">
            <v>403373</v>
          </cell>
          <cell r="I769">
            <v>165644.899999999</v>
          </cell>
        </row>
        <row r="770">
          <cell r="A770" t="str">
            <v>403HPSG-P</v>
          </cell>
          <cell r="B770" t="str">
            <v>403HP</v>
          </cell>
          <cell r="D770">
            <v>5345032.68999987</v>
          </cell>
          <cell r="F770" t="str">
            <v>403373WYU</v>
          </cell>
          <cell r="G770" t="str">
            <v>403373</v>
          </cell>
          <cell r="I770">
            <v>55827.37</v>
          </cell>
        </row>
        <row r="771">
          <cell r="A771" t="str">
            <v>403HPSG-U</v>
          </cell>
          <cell r="B771" t="str">
            <v>403HP</v>
          </cell>
          <cell r="D771">
            <v>1486260.3899999501</v>
          </cell>
          <cell r="F771" t="str">
            <v>403GPCA</v>
          </cell>
          <cell r="G771" t="str">
            <v>403GP</v>
          </cell>
          <cell r="I771">
            <v>247309.509999993</v>
          </cell>
        </row>
        <row r="772">
          <cell r="A772" t="str">
            <v>403OPDGU</v>
          </cell>
          <cell r="B772" t="str">
            <v>403OP</v>
          </cell>
          <cell r="D772">
            <v>40730.910000000003</v>
          </cell>
          <cell r="F772" t="str">
            <v>403GPCN</v>
          </cell>
          <cell r="G772" t="str">
            <v>403GP</v>
          </cell>
          <cell r="I772">
            <v>1339978.28</v>
          </cell>
        </row>
        <row r="773">
          <cell r="A773" t="str">
            <v>403OPSG</v>
          </cell>
          <cell r="B773" t="str">
            <v>403OP</v>
          </cell>
          <cell r="D773">
            <v>22160711.9199997</v>
          </cell>
          <cell r="F773" t="str">
            <v>403GPDGP</v>
          </cell>
          <cell r="G773" t="str">
            <v>403GP</v>
          </cell>
          <cell r="I773">
            <v>474746.04999999702</v>
          </cell>
        </row>
        <row r="774">
          <cell r="A774" t="str">
            <v>403OPSSGCT</v>
          </cell>
          <cell r="B774" t="str">
            <v>403OP</v>
          </cell>
          <cell r="D774">
            <v>3172392.28000001</v>
          </cell>
          <cell r="F774" t="str">
            <v>403GPDGU</v>
          </cell>
          <cell r="G774" t="str">
            <v>403GP</v>
          </cell>
          <cell r="I774">
            <v>824141.54</v>
          </cell>
        </row>
        <row r="775">
          <cell r="A775" t="str">
            <v>403SPDGP</v>
          </cell>
          <cell r="B775" t="str">
            <v>403SP</v>
          </cell>
          <cell r="D775">
            <v>37795528.110000297</v>
          </cell>
          <cell r="F775" t="str">
            <v>403GPID</v>
          </cell>
          <cell r="G775" t="str">
            <v>403GP</v>
          </cell>
          <cell r="I775">
            <v>869008.379999939</v>
          </cell>
        </row>
        <row r="776">
          <cell r="A776" t="str">
            <v>403SPDGU</v>
          </cell>
          <cell r="B776" t="str">
            <v>403SP</v>
          </cell>
          <cell r="D776">
            <v>40799838.469999097</v>
          </cell>
          <cell r="F776" t="str">
            <v>403GPOR</v>
          </cell>
          <cell r="G776" t="str">
            <v>403GP</v>
          </cell>
          <cell r="I776">
            <v>4420450.0200001504</v>
          </cell>
        </row>
        <row r="777">
          <cell r="A777" t="str">
            <v>403SPSG</v>
          </cell>
          <cell r="B777" t="str">
            <v>403SP</v>
          </cell>
          <cell r="D777">
            <v>55940357.809998602</v>
          </cell>
          <cell r="F777" t="str">
            <v>403GPSE</v>
          </cell>
          <cell r="G777" t="str">
            <v>403GP</v>
          </cell>
          <cell r="I777">
            <v>33855.800000000003</v>
          </cell>
        </row>
        <row r="778">
          <cell r="A778" t="str">
            <v>403SPSSGCH</v>
          </cell>
          <cell r="B778" t="str">
            <v>403SP</v>
          </cell>
          <cell r="D778">
            <v>9023375.6599999499</v>
          </cell>
          <cell r="F778" t="str">
            <v>403GPSG</v>
          </cell>
          <cell r="G778" t="str">
            <v>403GP</v>
          </cell>
          <cell r="I778">
            <v>4821660.4899995597</v>
          </cell>
        </row>
        <row r="779">
          <cell r="A779" t="str">
            <v>403TPDGP</v>
          </cell>
          <cell r="B779" t="str">
            <v>403TP</v>
          </cell>
          <cell r="D779">
            <v>12311592.3700001</v>
          </cell>
          <cell r="F779" t="str">
            <v>403GPSO</v>
          </cell>
          <cell r="G779" t="str">
            <v>403GP</v>
          </cell>
          <cell r="I779">
            <v>18253418.090000201</v>
          </cell>
        </row>
        <row r="780">
          <cell r="A780" t="str">
            <v>403TPDGU</v>
          </cell>
          <cell r="B780" t="str">
            <v>403TP</v>
          </cell>
          <cell r="D780">
            <v>13383224.449999001</v>
          </cell>
          <cell r="F780" t="str">
            <v>403GPSSGCH</v>
          </cell>
          <cell r="G780" t="str">
            <v>403GP</v>
          </cell>
          <cell r="I780">
            <v>184405.320000001</v>
          </cell>
        </row>
        <row r="781">
          <cell r="A781" t="str">
            <v>403TPSG</v>
          </cell>
          <cell r="B781" t="str">
            <v>403TP</v>
          </cell>
          <cell r="D781">
            <v>30696066.890000097</v>
          </cell>
          <cell r="F781" t="str">
            <v>403GPSSGCT</v>
          </cell>
          <cell r="G781" t="str">
            <v>403GP</v>
          </cell>
          <cell r="I781">
            <v>14779.68</v>
          </cell>
        </row>
        <row r="782">
          <cell r="A782" t="str">
            <v>404GPCA</v>
          </cell>
          <cell r="B782" t="str">
            <v>404GP</v>
          </cell>
          <cell r="D782">
            <v>57441.3</v>
          </cell>
          <cell r="F782" t="str">
            <v>403GPUT</v>
          </cell>
          <cell r="G782" t="str">
            <v>403GP</v>
          </cell>
          <cell r="I782">
            <v>4044923.2199997101</v>
          </cell>
        </row>
        <row r="783">
          <cell r="A783" t="str">
            <v>404GPCN</v>
          </cell>
          <cell r="B783" t="str">
            <v>404GP</v>
          </cell>
          <cell r="D783">
            <v>203325.47999999899</v>
          </cell>
          <cell r="F783" t="str">
            <v>403GPWA</v>
          </cell>
          <cell r="G783" t="str">
            <v>403GP</v>
          </cell>
          <cell r="I783">
            <v>1345699.3800000299</v>
          </cell>
        </row>
        <row r="784">
          <cell r="A784" t="str">
            <v>404GPOR</v>
          </cell>
          <cell r="B784" t="str">
            <v>404GP</v>
          </cell>
          <cell r="D784">
            <v>642170.81999999704</v>
          </cell>
          <cell r="F784" t="str">
            <v>403GPWYP</v>
          </cell>
          <cell r="G784" t="str">
            <v>403GP</v>
          </cell>
          <cell r="I784">
            <v>1718012.1899999101</v>
          </cell>
        </row>
        <row r="785">
          <cell r="A785" t="str">
            <v>404GPSO</v>
          </cell>
          <cell r="B785" t="str">
            <v>404GP</v>
          </cell>
          <cell r="D785">
            <v>1915976.96000002</v>
          </cell>
          <cell r="F785" t="str">
            <v>403GPWYU</v>
          </cell>
          <cell r="G785" t="str">
            <v>403GP</v>
          </cell>
          <cell r="I785">
            <v>354384.88999997702</v>
          </cell>
        </row>
        <row r="786">
          <cell r="A786" t="str">
            <v>404GPUT</v>
          </cell>
          <cell r="B786" t="str">
            <v>404GP</v>
          </cell>
          <cell r="D786">
            <v>724.57</v>
          </cell>
          <cell r="F786" t="str">
            <v>403HPDGP</v>
          </cell>
          <cell r="G786" t="str">
            <v>403HP</v>
          </cell>
          <cell r="I786">
            <v>5125230.9700000398</v>
          </cell>
        </row>
        <row r="787">
          <cell r="A787" t="str">
            <v>404GPWA</v>
          </cell>
          <cell r="B787" t="str">
            <v>404GP</v>
          </cell>
          <cell r="D787">
            <v>64284.91</v>
          </cell>
          <cell r="F787" t="str">
            <v>403HPDGU</v>
          </cell>
          <cell r="G787" t="str">
            <v>403HP</v>
          </cell>
          <cell r="I787">
            <v>1212848.5600000101</v>
          </cell>
        </row>
        <row r="788">
          <cell r="A788" t="str">
            <v>404GPWYP</v>
          </cell>
          <cell r="B788" t="str">
            <v>404GP</v>
          </cell>
          <cell r="D788">
            <v>238023.99999999799</v>
          </cell>
          <cell r="F788" t="str">
            <v>403HPSG-P</v>
          </cell>
          <cell r="G788" t="str">
            <v>403HP</v>
          </cell>
          <cell r="I788">
            <v>5345032.68999987</v>
          </cell>
        </row>
        <row r="789">
          <cell r="A789" t="str">
            <v>404GPWYU</v>
          </cell>
          <cell r="B789" t="str">
            <v>404GP</v>
          </cell>
          <cell r="D789">
            <v>1712.54</v>
          </cell>
          <cell r="F789" t="str">
            <v>403HPSG-U</v>
          </cell>
          <cell r="G789" t="str">
            <v>403HP</v>
          </cell>
          <cell r="I789">
            <v>1486260.3899999501</v>
          </cell>
        </row>
        <row r="790">
          <cell r="A790" t="str">
            <v>404HPDGP</v>
          </cell>
          <cell r="B790" t="str">
            <v>404HP</v>
          </cell>
          <cell r="D790">
            <v>0</v>
          </cell>
          <cell r="F790" t="str">
            <v>403OPDGU</v>
          </cell>
          <cell r="G790" t="str">
            <v>403OP</v>
          </cell>
          <cell r="I790">
            <v>40730.910000000003</v>
          </cell>
        </row>
        <row r="791">
          <cell r="A791" t="str">
            <v>404HPSG-P</v>
          </cell>
          <cell r="B791" t="str">
            <v>404HP</v>
          </cell>
          <cell r="D791">
            <v>2239.66</v>
          </cell>
          <cell r="F791" t="str">
            <v>403OPSG</v>
          </cell>
          <cell r="G791" t="str">
            <v>403OP</v>
          </cell>
          <cell r="I791">
            <v>22160711.9199997</v>
          </cell>
        </row>
        <row r="792">
          <cell r="A792" t="str">
            <v>404HPSG-U</v>
          </cell>
          <cell r="B792" t="str">
            <v>404HP</v>
          </cell>
          <cell r="D792">
            <v>37992.43</v>
          </cell>
          <cell r="F792" t="str">
            <v>403OPSSGCT</v>
          </cell>
          <cell r="G792" t="str">
            <v>403OP</v>
          </cell>
          <cell r="I792">
            <v>3172392.28000001</v>
          </cell>
        </row>
        <row r="793">
          <cell r="A793" t="str">
            <v>404IPCN</v>
          </cell>
          <cell r="B793" t="str">
            <v>404IP</v>
          </cell>
          <cell r="D793">
            <v>4667692.0799999703</v>
          </cell>
          <cell r="F793" t="str">
            <v>403SPDGP</v>
          </cell>
          <cell r="G793" t="str">
            <v>403SP</v>
          </cell>
          <cell r="I793">
            <v>37795528.110000297</v>
          </cell>
        </row>
        <row r="794">
          <cell r="A794" t="str">
            <v>404IPDGP</v>
          </cell>
          <cell r="B794" t="str">
            <v>404IP</v>
          </cell>
          <cell r="D794">
            <v>0</v>
          </cell>
          <cell r="F794" t="str">
            <v>403SPDGU</v>
          </cell>
          <cell r="G794" t="str">
            <v>403SP</v>
          </cell>
          <cell r="I794">
            <v>40799838.469999097</v>
          </cell>
        </row>
        <row r="795">
          <cell r="A795" t="str">
            <v>404IPDGU</v>
          </cell>
          <cell r="B795" t="str">
            <v>404IP</v>
          </cell>
          <cell r="D795">
            <v>18380.099999999999</v>
          </cell>
          <cell r="F795" t="str">
            <v>403SPSG</v>
          </cell>
          <cell r="G795" t="str">
            <v>403SP</v>
          </cell>
          <cell r="I795">
            <v>55940357.809998602</v>
          </cell>
        </row>
        <row r="796">
          <cell r="A796" t="str">
            <v>404IPID</v>
          </cell>
          <cell r="B796" t="str">
            <v>404IP</v>
          </cell>
          <cell r="D796">
            <v>20217.28</v>
          </cell>
          <cell r="F796" t="str">
            <v>403SPSSGCH</v>
          </cell>
          <cell r="G796" t="str">
            <v>403SP</v>
          </cell>
          <cell r="I796">
            <v>9023375.6599999499</v>
          </cell>
        </row>
        <row r="797">
          <cell r="A797" t="str">
            <v>404IPOR</v>
          </cell>
          <cell r="B797" t="str">
            <v>404IP</v>
          </cell>
          <cell r="D797">
            <v>14342.68</v>
          </cell>
          <cell r="F797" t="str">
            <v>403TPDGP</v>
          </cell>
          <cell r="G797" t="str">
            <v>403TP</v>
          </cell>
          <cell r="I797">
            <v>12311592.3700001</v>
          </cell>
        </row>
        <row r="798">
          <cell r="A798" t="str">
            <v>404IPSE</v>
          </cell>
          <cell r="B798" t="str">
            <v>404IP</v>
          </cell>
          <cell r="D798">
            <v>3247.92</v>
          </cell>
          <cell r="F798" t="str">
            <v>403TPDGU</v>
          </cell>
          <cell r="G798" t="str">
            <v>403TP</v>
          </cell>
          <cell r="I798">
            <v>13383224.449999001</v>
          </cell>
        </row>
        <row r="799">
          <cell r="A799" t="str">
            <v>404IPSG</v>
          </cell>
          <cell r="B799" t="str">
            <v>404IP</v>
          </cell>
          <cell r="D799">
            <v>6375894.3500001496</v>
          </cell>
          <cell r="F799" t="str">
            <v>403TPSG</v>
          </cell>
          <cell r="G799" t="str">
            <v>403TP</v>
          </cell>
          <cell r="I799">
            <v>30696066.890000101</v>
          </cell>
        </row>
        <row r="800">
          <cell r="A800" t="str">
            <v>404IPSG-P</v>
          </cell>
          <cell r="B800" t="str">
            <v>404IP</v>
          </cell>
          <cell r="D800">
            <v>2388647.9000000102</v>
          </cell>
          <cell r="F800" t="str">
            <v>404GPCA</v>
          </cell>
          <cell r="G800" t="str">
            <v>404GP</v>
          </cell>
          <cell r="I800">
            <v>57441.3</v>
          </cell>
        </row>
        <row r="801">
          <cell r="A801" t="str">
            <v>404IPSG-U</v>
          </cell>
          <cell r="B801" t="str">
            <v>404IP</v>
          </cell>
          <cell r="D801">
            <v>329957.840000002</v>
          </cell>
          <cell r="F801" t="str">
            <v>404GPCN</v>
          </cell>
          <cell r="G801" t="str">
            <v>404GP</v>
          </cell>
          <cell r="I801">
            <v>203325.47999999899</v>
          </cell>
        </row>
        <row r="802">
          <cell r="A802" t="str">
            <v>404IPSO</v>
          </cell>
          <cell r="B802" t="str">
            <v>404IP</v>
          </cell>
          <cell r="D802">
            <v>30687950.2799985</v>
          </cell>
          <cell r="F802" t="str">
            <v>404GPOR</v>
          </cell>
          <cell r="G802" t="str">
            <v>404GP</v>
          </cell>
          <cell r="I802">
            <v>642170.81999999704</v>
          </cell>
        </row>
        <row r="803">
          <cell r="A803" t="str">
            <v>404IPSSGCH</v>
          </cell>
          <cell r="B803" t="str">
            <v>404IP</v>
          </cell>
          <cell r="D803">
            <v>5777.16</v>
          </cell>
          <cell r="F803" t="str">
            <v>404GPSO</v>
          </cell>
          <cell r="G803" t="str">
            <v>404GP</v>
          </cell>
          <cell r="I803">
            <v>1915976.96000002</v>
          </cell>
        </row>
        <row r="804">
          <cell r="A804" t="str">
            <v>404IPUT</v>
          </cell>
          <cell r="B804" t="str">
            <v>404IP</v>
          </cell>
          <cell r="D804">
            <v>1631.06</v>
          </cell>
          <cell r="F804" t="str">
            <v>404GPUT</v>
          </cell>
          <cell r="G804" t="str">
            <v>404GP</v>
          </cell>
          <cell r="I804">
            <v>724.57</v>
          </cell>
        </row>
        <row r="805">
          <cell r="A805" t="str">
            <v>404IPWA</v>
          </cell>
          <cell r="B805" t="str">
            <v>404IP</v>
          </cell>
          <cell r="D805">
            <v>500.75</v>
          </cell>
          <cell r="F805" t="str">
            <v>404GPWA</v>
          </cell>
          <cell r="G805" t="str">
            <v>404GP</v>
          </cell>
          <cell r="I805">
            <v>64284.91</v>
          </cell>
        </row>
        <row r="806">
          <cell r="A806" t="str">
            <v>404IPWYP</v>
          </cell>
          <cell r="B806" t="str">
            <v>404IP</v>
          </cell>
          <cell r="D806">
            <v>9694.1200000000008</v>
          </cell>
          <cell r="F806" t="str">
            <v>404GPWYP</v>
          </cell>
          <cell r="G806" t="str">
            <v>404GP</v>
          </cell>
          <cell r="I806">
            <v>238023.99999999799</v>
          </cell>
        </row>
        <row r="807">
          <cell r="A807" t="str">
            <v>404OPSSGCT</v>
          </cell>
          <cell r="B807" t="str">
            <v>404OP</v>
          </cell>
          <cell r="D807">
            <v>284181.820000001</v>
          </cell>
          <cell r="F807" t="str">
            <v>404GPWYU</v>
          </cell>
          <cell r="G807" t="str">
            <v>404GP</v>
          </cell>
          <cell r="I807">
            <v>1712.54</v>
          </cell>
        </row>
        <row r="808">
          <cell r="A808" t="str">
            <v>406SG</v>
          </cell>
          <cell r="B808" t="str">
            <v>406</v>
          </cell>
          <cell r="D808">
            <v>5479352.9300000099</v>
          </cell>
          <cell r="F808" t="str">
            <v>404HPDGP</v>
          </cell>
          <cell r="G808" t="str">
            <v>404HP</v>
          </cell>
          <cell r="I808">
            <v>0</v>
          </cell>
        </row>
        <row r="809">
          <cell r="A809" t="str">
            <v>407OR</v>
          </cell>
          <cell r="B809" t="str">
            <v>407</v>
          </cell>
          <cell r="D809">
            <v>0</v>
          </cell>
          <cell r="F809" t="str">
            <v>404HPSG-P</v>
          </cell>
          <cell r="G809" t="str">
            <v>404HP</v>
          </cell>
          <cell r="I809">
            <v>2239.66</v>
          </cell>
        </row>
        <row r="810">
          <cell r="A810" t="str">
            <v>407OTHER</v>
          </cell>
          <cell r="B810" t="str">
            <v>407</v>
          </cell>
          <cell r="D810">
            <v>9006244</v>
          </cell>
          <cell r="F810" t="str">
            <v>404HPSG-U</v>
          </cell>
          <cell r="G810" t="str">
            <v>404HP</v>
          </cell>
          <cell r="I810">
            <v>37992.43</v>
          </cell>
        </row>
        <row r="811">
          <cell r="A811" t="str">
            <v>407SG</v>
          </cell>
          <cell r="B811" t="str">
            <v>407</v>
          </cell>
          <cell r="D811">
            <v>333104.640000001</v>
          </cell>
          <cell r="F811" t="str">
            <v>404IPCN</v>
          </cell>
          <cell r="G811" t="str">
            <v>404IP</v>
          </cell>
          <cell r="I811">
            <v>4667692.0799999703</v>
          </cell>
        </row>
        <row r="812">
          <cell r="A812" t="str">
            <v>407SG-P</v>
          </cell>
          <cell r="B812" t="str">
            <v>407</v>
          </cell>
          <cell r="D812">
            <v>156025.54</v>
          </cell>
          <cell r="F812" t="str">
            <v>404IPDGP</v>
          </cell>
          <cell r="G812" t="str">
            <v>404IP</v>
          </cell>
          <cell r="I812">
            <v>0</v>
          </cell>
        </row>
        <row r="813">
          <cell r="A813" t="str">
            <v>407TROJP</v>
          </cell>
          <cell r="B813" t="str">
            <v>407</v>
          </cell>
          <cell r="D813">
            <v>1674863.03999999</v>
          </cell>
          <cell r="F813" t="str">
            <v>404IPDGU</v>
          </cell>
          <cell r="G813" t="str">
            <v>404IP</v>
          </cell>
          <cell r="I813">
            <v>18380.099999999999</v>
          </cell>
        </row>
        <row r="814">
          <cell r="A814" t="str">
            <v>407WA</v>
          </cell>
          <cell r="B814" t="str">
            <v>407</v>
          </cell>
          <cell r="D814">
            <v>0</v>
          </cell>
          <cell r="F814" t="str">
            <v>404IPID</v>
          </cell>
          <cell r="G814" t="str">
            <v>404IP</v>
          </cell>
          <cell r="I814">
            <v>20217.28</v>
          </cell>
        </row>
        <row r="815">
          <cell r="A815" t="str">
            <v>408CA</v>
          </cell>
          <cell r="B815" t="str">
            <v>408</v>
          </cell>
          <cell r="D815">
            <v>930684.36</v>
          </cell>
          <cell r="F815" t="str">
            <v>404IPOR</v>
          </cell>
          <cell r="G815" t="str">
            <v>404IP</v>
          </cell>
          <cell r="I815">
            <v>14342.68</v>
          </cell>
        </row>
        <row r="816">
          <cell r="A816" t="str">
            <v>408GPS</v>
          </cell>
          <cell r="B816" t="str">
            <v>408</v>
          </cell>
          <cell r="D816">
            <v>71176714.070000306</v>
          </cell>
          <cell r="F816" t="str">
            <v>404IPSE</v>
          </cell>
          <cell r="G816" t="str">
            <v>404IP</v>
          </cell>
          <cell r="I816">
            <v>3247.92</v>
          </cell>
        </row>
        <row r="817">
          <cell r="A817" t="str">
            <v>408OR</v>
          </cell>
          <cell r="B817" t="str">
            <v>408</v>
          </cell>
          <cell r="D817">
            <v>19493109.490000099</v>
          </cell>
          <cell r="F817" t="str">
            <v>404IPSG</v>
          </cell>
          <cell r="G817" t="str">
            <v>404IP</v>
          </cell>
          <cell r="I817">
            <v>6375894.3500001496</v>
          </cell>
        </row>
        <row r="818">
          <cell r="A818" t="str">
            <v>408SE</v>
          </cell>
          <cell r="B818" t="str">
            <v>408</v>
          </cell>
          <cell r="D818">
            <v>399896.52999999898</v>
          </cell>
          <cell r="F818" t="str">
            <v>404IPSG-P</v>
          </cell>
          <cell r="G818" t="str">
            <v>404IP</v>
          </cell>
          <cell r="I818">
            <v>2388647.9000000102</v>
          </cell>
        </row>
        <row r="819">
          <cell r="A819" t="str">
            <v>408SO</v>
          </cell>
          <cell r="B819" t="str">
            <v>408</v>
          </cell>
          <cell r="D819">
            <v>8434660.8699999899</v>
          </cell>
          <cell r="F819" t="str">
            <v>404IPSG-U</v>
          </cell>
          <cell r="G819" t="str">
            <v>404IP</v>
          </cell>
          <cell r="I819">
            <v>329957.840000002</v>
          </cell>
        </row>
        <row r="820">
          <cell r="A820" t="str">
            <v>408UT</v>
          </cell>
          <cell r="B820" t="str">
            <v>408</v>
          </cell>
          <cell r="D820">
            <v>-136514.39000000001</v>
          </cell>
          <cell r="F820" t="str">
            <v>404IPSO</v>
          </cell>
          <cell r="G820" t="str">
            <v>404IP</v>
          </cell>
          <cell r="I820">
            <v>30687950.2799985</v>
          </cell>
        </row>
        <row r="821">
          <cell r="A821" t="str">
            <v>408WA</v>
          </cell>
          <cell r="B821" t="str">
            <v>408</v>
          </cell>
          <cell r="D821">
            <v>5237.7700000000004</v>
          </cell>
          <cell r="F821" t="str">
            <v>404IPSSGCH</v>
          </cell>
          <cell r="G821" t="str">
            <v>404IP</v>
          </cell>
          <cell r="I821">
            <v>5777.16</v>
          </cell>
        </row>
        <row r="822">
          <cell r="A822" t="str">
            <v>408WYP</v>
          </cell>
          <cell r="B822" t="str">
            <v>408</v>
          </cell>
          <cell r="D822">
            <v>1321101.7</v>
          </cell>
          <cell r="F822" t="str">
            <v>404IPUT</v>
          </cell>
          <cell r="G822" t="str">
            <v>404IP</v>
          </cell>
          <cell r="I822">
            <v>1631.06</v>
          </cell>
        </row>
        <row r="823">
          <cell r="A823" t="str">
            <v>41010BADDEBT</v>
          </cell>
          <cell r="B823">
            <v>41010</v>
          </cell>
          <cell r="D823">
            <v>44507.995548999999</v>
          </cell>
          <cell r="F823" t="str">
            <v>404IPWA</v>
          </cell>
          <cell r="G823" t="str">
            <v>404IP</v>
          </cell>
          <cell r="I823">
            <v>500.75</v>
          </cell>
        </row>
        <row r="824">
          <cell r="A824" t="str">
            <v>41010CA</v>
          </cell>
          <cell r="B824">
            <v>41010</v>
          </cell>
          <cell r="D824">
            <v>10708759</v>
          </cell>
          <cell r="F824" t="str">
            <v>404IPWYP</v>
          </cell>
          <cell r="G824" t="str">
            <v>404IP</v>
          </cell>
          <cell r="I824">
            <v>9694.1200000000008</v>
          </cell>
        </row>
        <row r="825">
          <cell r="A825" t="str">
            <v>41010CN</v>
          </cell>
          <cell r="B825">
            <v>41010</v>
          </cell>
          <cell r="D825">
            <v>17863</v>
          </cell>
          <cell r="F825" t="str">
            <v>404OPSSGCT</v>
          </cell>
          <cell r="G825" t="str">
            <v>404OP</v>
          </cell>
          <cell r="I825">
            <v>284181.820000001</v>
          </cell>
        </row>
        <row r="826">
          <cell r="A826" t="str">
            <v>41010DGP</v>
          </cell>
          <cell r="B826">
            <v>41010</v>
          </cell>
          <cell r="D826">
            <v>1828</v>
          </cell>
          <cell r="F826" t="str">
            <v>406SG</v>
          </cell>
          <cell r="G826" t="str">
            <v>406</v>
          </cell>
          <cell r="I826">
            <v>5479352.9300000099</v>
          </cell>
        </row>
        <row r="827">
          <cell r="A827" t="str">
            <v>41010FERC</v>
          </cell>
          <cell r="B827">
            <v>41010</v>
          </cell>
          <cell r="D827">
            <v>690553</v>
          </cell>
          <cell r="F827" t="str">
            <v>407OR</v>
          </cell>
          <cell r="G827" t="str">
            <v>407</v>
          </cell>
          <cell r="I827">
            <v>0</v>
          </cell>
        </row>
        <row r="828">
          <cell r="A828" t="str">
            <v>41010GPS</v>
          </cell>
          <cell r="B828">
            <v>41010</v>
          </cell>
          <cell r="D828">
            <v>6977422</v>
          </cell>
          <cell r="F828" t="str">
            <v>407OTHER</v>
          </cell>
          <cell r="G828" t="str">
            <v>407</v>
          </cell>
          <cell r="I828">
            <v>9006244</v>
          </cell>
        </row>
        <row r="829">
          <cell r="A829" t="str">
            <v>41010ID</v>
          </cell>
          <cell r="B829">
            <v>41010</v>
          </cell>
          <cell r="D829">
            <v>11273050</v>
          </cell>
          <cell r="F829" t="str">
            <v>407SG</v>
          </cell>
          <cell r="G829" t="str">
            <v>407</v>
          </cell>
          <cell r="I829">
            <v>333104.640000001</v>
          </cell>
        </row>
        <row r="830">
          <cell r="A830" t="str">
            <v>41010OR</v>
          </cell>
          <cell r="B830">
            <v>41010</v>
          </cell>
          <cell r="D830">
            <v>93067704.999999985</v>
          </cell>
          <cell r="F830" t="str">
            <v>407SG-P</v>
          </cell>
          <cell r="G830" t="str">
            <v>407</v>
          </cell>
          <cell r="I830">
            <v>156025.54</v>
          </cell>
        </row>
        <row r="831">
          <cell r="A831" t="str">
            <v>41010OTHER</v>
          </cell>
          <cell r="B831">
            <v>41010</v>
          </cell>
          <cell r="D831">
            <v>1796363</v>
          </cell>
          <cell r="F831" t="str">
            <v>407TROJP</v>
          </cell>
          <cell r="G831" t="str">
            <v>407</v>
          </cell>
          <cell r="I831">
            <v>1674863.03999999</v>
          </cell>
        </row>
        <row r="832">
          <cell r="A832" t="str">
            <v>41010SE</v>
          </cell>
          <cell r="B832">
            <v>41010</v>
          </cell>
          <cell r="D832">
            <v>12333572.999999998</v>
          </cell>
          <cell r="F832" t="str">
            <v>407WA</v>
          </cell>
          <cell r="G832" t="str">
            <v>407</v>
          </cell>
          <cell r="I832">
            <v>0</v>
          </cell>
        </row>
        <row r="833">
          <cell r="A833" t="str">
            <v>41010SG</v>
          </cell>
          <cell r="B833">
            <v>41010</v>
          </cell>
          <cell r="D833">
            <v>1951863.1951870001</v>
          </cell>
          <cell r="F833" t="str">
            <v>408CA</v>
          </cell>
          <cell r="G833" t="str">
            <v>408</v>
          </cell>
          <cell r="I833">
            <v>930684.36</v>
          </cell>
        </row>
        <row r="834">
          <cell r="A834" t="str">
            <v>41010SNP</v>
          </cell>
          <cell r="B834">
            <v>41010</v>
          </cell>
          <cell r="D834">
            <v>23979.997601999999</v>
          </cell>
          <cell r="F834" t="str">
            <v>408GPS</v>
          </cell>
          <cell r="G834" t="str">
            <v>408</v>
          </cell>
          <cell r="I834">
            <v>71176714.070000306</v>
          </cell>
        </row>
        <row r="835">
          <cell r="A835" t="str">
            <v>41010SNPD</v>
          </cell>
          <cell r="B835">
            <v>41010</v>
          </cell>
          <cell r="D835">
            <v>46618</v>
          </cell>
          <cell r="F835" t="str">
            <v>408OR</v>
          </cell>
          <cell r="G835" t="str">
            <v>408</v>
          </cell>
          <cell r="I835">
            <v>19493109.490000099</v>
          </cell>
        </row>
        <row r="836">
          <cell r="A836" t="str">
            <v>41010SO</v>
          </cell>
          <cell r="B836">
            <v>41010</v>
          </cell>
          <cell r="D836">
            <v>30018717</v>
          </cell>
          <cell r="F836" t="str">
            <v>408SE</v>
          </cell>
          <cell r="G836" t="str">
            <v>408</v>
          </cell>
          <cell r="I836">
            <v>399896.52999999898</v>
          </cell>
        </row>
        <row r="837">
          <cell r="A837" t="str">
            <v>41010TROJD</v>
          </cell>
          <cell r="B837">
            <v>41010</v>
          </cell>
          <cell r="D837">
            <v>10994</v>
          </cell>
          <cell r="F837" t="str">
            <v>408SO</v>
          </cell>
          <cell r="G837" t="str">
            <v>408</v>
          </cell>
          <cell r="I837">
            <v>8434660.8699999899</v>
          </cell>
        </row>
        <row r="838">
          <cell r="A838" t="str">
            <v>41010UT</v>
          </cell>
          <cell r="B838">
            <v>41010</v>
          </cell>
          <cell r="D838">
            <v>92228647</v>
          </cell>
          <cell r="F838" t="str">
            <v>408UT</v>
          </cell>
          <cell r="G838" t="str">
            <v>408</v>
          </cell>
          <cell r="I838">
            <v>-136514.39000000001</v>
          </cell>
        </row>
        <row r="839">
          <cell r="A839" t="str">
            <v>41010WA</v>
          </cell>
          <cell r="B839">
            <v>41010</v>
          </cell>
          <cell r="D839">
            <v>20604614</v>
          </cell>
          <cell r="F839" t="str">
            <v>408WA</v>
          </cell>
          <cell r="G839" t="str">
            <v>408</v>
          </cell>
          <cell r="I839">
            <v>5237.7700000000004</v>
          </cell>
        </row>
        <row r="840">
          <cell r="A840" t="str">
            <v>41010WYP</v>
          </cell>
          <cell r="B840">
            <v>41010</v>
          </cell>
          <cell r="D840">
            <v>37454176.999999993</v>
          </cell>
          <cell r="F840" t="str">
            <v>408WYP</v>
          </cell>
          <cell r="G840" t="str">
            <v>408</v>
          </cell>
          <cell r="I840">
            <v>1321101.7</v>
          </cell>
        </row>
        <row r="841">
          <cell r="A841" t="str">
            <v>41010WYU</v>
          </cell>
          <cell r="B841">
            <v>41010</v>
          </cell>
          <cell r="D841">
            <v>1479527</v>
          </cell>
          <cell r="F841" t="str">
            <v>41010BADDEBT</v>
          </cell>
          <cell r="G841">
            <v>41010</v>
          </cell>
          <cell r="I841">
            <v>44507.995548999999</v>
          </cell>
        </row>
        <row r="842">
          <cell r="A842" t="str">
            <v>41110BADDEBT</v>
          </cell>
          <cell r="B842">
            <v>41110</v>
          </cell>
          <cell r="D842">
            <v>0</v>
          </cell>
          <cell r="F842" t="str">
            <v>41010CA</v>
          </cell>
          <cell r="G842">
            <v>41010</v>
          </cell>
          <cell r="I842">
            <v>10708759</v>
          </cell>
        </row>
        <row r="843">
          <cell r="A843" t="str">
            <v>41110CA</v>
          </cell>
          <cell r="B843">
            <v>41110</v>
          </cell>
          <cell r="D843">
            <v>-9019495</v>
          </cell>
          <cell r="F843" t="str">
            <v>41010CN</v>
          </cell>
          <cell r="G843">
            <v>41010</v>
          </cell>
          <cell r="I843">
            <v>17863</v>
          </cell>
        </row>
        <row r="844">
          <cell r="A844" t="str">
            <v>41110CN</v>
          </cell>
          <cell r="B844">
            <v>41110</v>
          </cell>
          <cell r="D844">
            <v>0</v>
          </cell>
          <cell r="F844" t="str">
            <v>41010DGP</v>
          </cell>
          <cell r="G844">
            <v>41010</v>
          </cell>
          <cell r="I844">
            <v>1828</v>
          </cell>
        </row>
        <row r="845">
          <cell r="A845" t="str">
            <v>41110DGP</v>
          </cell>
          <cell r="B845">
            <v>41110</v>
          </cell>
          <cell r="D845">
            <v>-297114</v>
          </cell>
          <cell r="F845" t="str">
            <v>41010FERC</v>
          </cell>
          <cell r="G845">
            <v>41010</v>
          </cell>
          <cell r="I845">
            <v>690553</v>
          </cell>
        </row>
        <row r="846">
          <cell r="A846" t="str">
            <v>41110FERC</v>
          </cell>
          <cell r="B846">
            <v>41110</v>
          </cell>
          <cell r="D846">
            <v>-614765</v>
          </cell>
          <cell r="F846" t="str">
            <v>41010GPS</v>
          </cell>
          <cell r="G846">
            <v>41010</v>
          </cell>
          <cell r="I846">
            <v>6977422</v>
          </cell>
        </row>
        <row r="847">
          <cell r="A847" t="str">
            <v>41110GPS</v>
          </cell>
          <cell r="B847">
            <v>41110</v>
          </cell>
          <cell r="D847">
            <v>-112763</v>
          </cell>
          <cell r="F847" t="str">
            <v>41010ID</v>
          </cell>
          <cell r="G847">
            <v>41010</v>
          </cell>
          <cell r="I847">
            <v>11273050</v>
          </cell>
        </row>
        <row r="848">
          <cell r="A848" t="str">
            <v>41110ID</v>
          </cell>
          <cell r="B848">
            <v>41110</v>
          </cell>
          <cell r="D848">
            <v>-9895566</v>
          </cell>
          <cell r="F848" t="str">
            <v>41010OR</v>
          </cell>
          <cell r="G848">
            <v>41010</v>
          </cell>
          <cell r="I848">
            <v>93067704.999999985</v>
          </cell>
        </row>
        <row r="849">
          <cell r="A849" t="str">
            <v>41110OR</v>
          </cell>
          <cell r="B849">
            <v>41110</v>
          </cell>
          <cell r="D849">
            <v>-82315852</v>
          </cell>
          <cell r="F849" t="str">
            <v>41010OTHER</v>
          </cell>
          <cell r="G849">
            <v>41010</v>
          </cell>
          <cell r="I849">
            <v>1796363</v>
          </cell>
        </row>
        <row r="850">
          <cell r="A850" t="str">
            <v>41110OTHER</v>
          </cell>
          <cell r="B850">
            <v>41110</v>
          </cell>
          <cell r="D850">
            <v>-3509097</v>
          </cell>
          <cell r="F850" t="str">
            <v>41010SE</v>
          </cell>
          <cell r="G850">
            <v>41010</v>
          </cell>
          <cell r="I850">
            <v>12333572.999999998</v>
          </cell>
        </row>
        <row r="851">
          <cell r="A851" t="str">
            <v>41110SE</v>
          </cell>
          <cell r="B851">
            <v>41110</v>
          </cell>
          <cell r="D851">
            <v>-6097659</v>
          </cell>
          <cell r="F851" t="str">
            <v>41010SG</v>
          </cell>
          <cell r="G851">
            <v>41010</v>
          </cell>
          <cell r="I851">
            <v>1951863.1951870001</v>
          </cell>
        </row>
        <row r="852">
          <cell r="A852" t="str">
            <v>41110SG</v>
          </cell>
          <cell r="B852">
            <v>41110</v>
          </cell>
          <cell r="D852">
            <v>-7886614.7886620006</v>
          </cell>
          <cell r="F852" t="str">
            <v>41010SNP</v>
          </cell>
          <cell r="G852">
            <v>41010</v>
          </cell>
          <cell r="I852">
            <v>23979.997601999999</v>
          </cell>
        </row>
        <row r="853">
          <cell r="A853" t="str">
            <v>41110SSGCH</v>
          </cell>
          <cell r="B853">
            <v>41110</v>
          </cell>
          <cell r="D853">
            <v>-267166</v>
          </cell>
          <cell r="F853" t="str">
            <v>41010SNPD</v>
          </cell>
          <cell r="G853">
            <v>41010</v>
          </cell>
          <cell r="I853">
            <v>46618</v>
          </cell>
        </row>
        <row r="854">
          <cell r="A854" t="str">
            <v>41110SNP</v>
          </cell>
          <cell r="B854">
            <v>41110</v>
          </cell>
          <cell r="D854">
            <v>-1338506.8661489999</v>
          </cell>
          <cell r="F854" t="str">
            <v>41010SO</v>
          </cell>
          <cell r="G854">
            <v>41010</v>
          </cell>
          <cell r="I854">
            <v>30018717</v>
          </cell>
        </row>
        <row r="855">
          <cell r="A855" t="str">
            <v>41110SNPD</v>
          </cell>
          <cell r="B855">
            <v>41110</v>
          </cell>
          <cell r="D855">
            <v>-682368</v>
          </cell>
          <cell r="F855" t="str">
            <v>41010TROJD</v>
          </cell>
          <cell r="G855">
            <v>41010</v>
          </cell>
          <cell r="I855">
            <v>10994</v>
          </cell>
        </row>
        <row r="856">
          <cell r="A856" t="str">
            <v>41110SO</v>
          </cell>
          <cell r="B856">
            <v>41110</v>
          </cell>
          <cell r="D856">
            <v>-46077559</v>
          </cell>
          <cell r="F856" t="str">
            <v>41010UT</v>
          </cell>
          <cell r="G856">
            <v>41010</v>
          </cell>
          <cell r="I856">
            <v>92228647</v>
          </cell>
        </row>
        <row r="857">
          <cell r="A857" t="str">
            <v>41110TROJD</v>
          </cell>
          <cell r="B857">
            <v>41110</v>
          </cell>
          <cell r="D857">
            <v>-337380</v>
          </cell>
          <cell r="F857" t="str">
            <v>41010WA</v>
          </cell>
          <cell r="G857">
            <v>41010</v>
          </cell>
          <cell r="I857">
            <v>20604614</v>
          </cell>
        </row>
        <row r="858">
          <cell r="A858" t="str">
            <v>41110UT</v>
          </cell>
          <cell r="B858">
            <v>41110</v>
          </cell>
          <cell r="D858">
            <v>-82070233.999999985</v>
          </cell>
          <cell r="F858" t="str">
            <v>41010WYP</v>
          </cell>
          <cell r="G858">
            <v>41010</v>
          </cell>
          <cell r="I858">
            <v>37454176.999999993</v>
          </cell>
        </row>
        <row r="859">
          <cell r="A859" t="str">
            <v>41110WA</v>
          </cell>
          <cell r="B859">
            <v>41110</v>
          </cell>
          <cell r="D859">
            <v>-18112353.000000004</v>
          </cell>
          <cell r="F859" t="str">
            <v>41010WYU</v>
          </cell>
          <cell r="G859">
            <v>41010</v>
          </cell>
          <cell r="I859">
            <v>1479527</v>
          </cell>
        </row>
        <row r="860">
          <cell r="A860" t="str">
            <v>41110WYP</v>
          </cell>
          <cell r="B860">
            <v>41110</v>
          </cell>
          <cell r="D860">
            <v>-32057026</v>
          </cell>
          <cell r="F860" t="str">
            <v>41110BADDEBT</v>
          </cell>
          <cell r="G860">
            <v>41110</v>
          </cell>
          <cell r="I860">
            <v>0</v>
          </cell>
        </row>
        <row r="861">
          <cell r="A861" t="str">
            <v>41110WYU</v>
          </cell>
          <cell r="B861">
            <v>41110</v>
          </cell>
          <cell r="D861">
            <v>-1260115</v>
          </cell>
          <cell r="F861" t="str">
            <v>41110CA</v>
          </cell>
          <cell r="G861">
            <v>41110</v>
          </cell>
          <cell r="I861">
            <v>-9019495</v>
          </cell>
        </row>
        <row r="862">
          <cell r="A862" t="str">
            <v>41140DGU</v>
          </cell>
          <cell r="B862" t="str">
            <v>41140</v>
          </cell>
          <cell r="D862">
            <v>-5854860</v>
          </cell>
          <cell r="F862" t="str">
            <v>41110CN</v>
          </cell>
          <cell r="G862">
            <v>41110</v>
          </cell>
          <cell r="I862">
            <v>0</v>
          </cell>
        </row>
        <row r="863">
          <cell r="A863" t="str">
            <v>41170SG-P</v>
          </cell>
          <cell r="B863" t="str">
            <v>41170</v>
          </cell>
          <cell r="D863">
            <v>0</v>
          </cell>
          <cell r="F863" t="str">
            <v>41110DGP</v>
          </cell>
          <cell r="G863">
            <v>41110</v>
          </cell>
          <cell r="I863">
            <v>-297114</v>
          </cell>
        </row>
        <row r="864">
          <cell r="A864" t="str">
            <v>4118SE</v>
          </cell>
          <cell r="B864" t="str">
            <v>4118</v>
          </cell>
          <cell r="D864">
            <v>-8947548.1300000008</v>
          </cell>
          <cell r="F864" t="str">
            <v>41110FERC</v>
          </cell>
          <cell r="G864">
            <v>41110</v>
          </cell>
          <cell r="I864">
            <v>-614765</v>
          </cell>
        </row>
        <row r="865">
          <cell r="A865" t="str">
            <v>419SNP</v>
          </cell>
          <cell r="B865" t="str">
            <v>419</v>
          </cell>
          <cell r="D865">
            <v>-28231166.969999898</v>
          </cell>
          <cell r="F865" t="str">
            <v>41110GPS</v>
          </cell>
          <cell r="G865">
            <v>41110</v>
          </cell>
          <cell r="I865">
            <v>-112763</v>
          </cell>
        </row>
        <row r="866">
          <cell r="A866" t="str">
            <v>421CA</v>
          </cell>
          <cell r="B866" t="str">
            <v>421</v>
          </cell>
          <cell r="D866">
            <v>0</v>
          </cell>
          <cell r="F866" t="str">
            <v>41110ID</v>
          </cell>
          <cell r="G866">
            <v>41110</v>
          </cell>
          <cell r="I866">
            <v>-9895566</v>
          </cell>
        </row>
        <row r="867">
          <cell r="A867" t="str">
            <v>421CN</v>
          </cell>
          <cell r="B867" t="str">
            <v>421</v>
          </cell>
          <cell r="D867">
            <v>44168.92</v>
          </cell>
          <cell r="F867" t="str">
            <v>41110OR</v>
          </cell>
          <cell r="G867">
            <v>41110</v>
          </cell>
          <cell r="I867">
            <v>-82315852</v>
          </cell>
        </row>
        <row r="868">
          <cell r="A868" t="str">
            <v>421DGP</v>
          </cell>
          <cell r="B868" t="str">
            <v>421</v>
          </cell>
          <cell r="D868">
            <v>253.1</v>
          </cell>
          <cell r="F868" t="str">
            <v>41110OTHER</v>
          </cell>
          <cell r="G868">
            <v>41110</v>
          </cell>
          <cell r="I868">
            <v>-3509097</v>
          </cell>
        </row>
        <row r="869">
          <cell r="A869" t="str">
            <v>421DGU</v>
          </cell>
          <cell r="B869" t="str">
            <v>421</v>
          </cell>
          <cell r="D869">
            <v>0</v>
          </cell>
          <cell r="F869" t="str">
            <v>41110SE</v>
          </cell>
          <cell r="G869">
            <v>41110</v>
          </cell>
          <cell r="I869">
            <v>-6097659</v>
          </cell>
        </row>
        <row r="870">
          <cell r="A870" t="str">
            <v>421OR</v>
          </cell>
          <cell r="B870" t="str">
            <v>421</v>
          </cell>
          <cell r="D870">
            <v>2881.55</v>
          </cell>
          <cell r="F870" t="str">
            <v>41110SG</v>
          </cell>
          <cell r="G870">
            <v>41110</v>
          </cell>
          <cell r="I870">
            <v>-7886614.7886620006</v>
          </cell>
        </row>
        <row r="871">
          <cell r="A871" t="str">
            <v>421OTHER</v>
          </cell>
          <cell r="B871" t="str">
            <v>421</v>
          </cell>
          <cell r="D871">
            <v>0</v>
          </cell>
          <cell r="F871" t="str">
            <v>41110SSGCH</v>
          </cell>
          <cell r="G871">
            <v>41110</v>
          </cell>
          <cell r="I871">
            <v>-267166</v>
          </cell>
        </row>
        <row r="872">
          <cell r="A872" t="str">
            <v>421SG</v>
          </cell>
          <cell r="B872" t="str">
            <v>421</v>
          </cell>
          <cell r="D872">
            <v>-192619.570000001</v>
          </cell>
          <cell r="F872" t="str">
            <v>41110SNP</v>
          </cell>
          <cell r="G872">
            <v>41110</v>
          </cell>
          <cell r="I872">
            <v>-1338506.8661489999</v>
          </cell>
        </row>
        <row r="873">
          <cell r="A873" t="str">
            <v>421SO</v>
          </cell>
          <cell r="B873" t="str">
            <v>421</v>
          </cell>
          <cell r="D873">
            <v>2593326.35</v>
          </cell>
          <cell r="F873" t="str">
            <v>41110SNPD</v>
          </cell>
          <cell r="G873">
            <v>41110</v>
          </cell>
          <cell r="I873">
            <v>-682368</v>
          </cell>
        </row>
        <row r="874">
          <cell r="A874" t="str">
            <v>421UT</v>
          </cell>
          <cell r="B874" t="str">
            <v>421</v>
          </cell>
          <cell r="D874">
            <v>-711689.42</v>
          </cell>
          <cell r="F874" t="str">
            <v>41110SO</v>
          </cell>
          <cell r="G874">
            <v>41110</v>
          </cell>
          <cell r="I874">
            <v>-46077559</v>
          </cell>
        </row>
        <row r="875">
          <cell r="A875" t="str">
            <v>421WA</v>
          </cell>
          <cell r="B875" t="str">
            <v>421</v>
          </cell>
          <cell r="D875">
            <v>-10770.09</v>
          </cell>
          <cell r="F875" t="str">
            <v>41110TROJD</v>
          </cell>
          <cell r="G875">
            <v>41110</v>
          </cell>
          <cell r="I875">
            <v>-337380</v>
          </cell>
        </row>
        <row r="876">
          <cell r="A876" t="str">
            <v>421WYP</v>
          </cell>
          <cell r="B876" t="str">
            <v>421</v>
          </cell>
          <cell r="D876">
            <v>527.47</v>
          </cell>
          <cell r="F876" t="str">
            <v>41110UT</v>
          </cell>
          <cell r="G876">
            <v>41110</v>
          </cell>
          <cell r="I876">
            <v>-82070233.999999985</v>
          </cell>
        </row>
        <row r="877">
          <cell r="A877" t="str">
            <v>427SNP</v>
          </cell>
          <cell r="B877" t="str">
            <v>427</v>
          </cell>
          <cell r="D877">
            <v>259660775.81999901</v>
          </cell>
          <cell r="F877" t="str">
            <v>41110WA</v>
          </cell>
          <cell r="G877">
            <v>41110</v>
          </cell>
          <cell r="I877">
            <v>-18112353.000000004</v>
          </cell>
        </row>
        <row r="878">
          <cell r="A878" t="str">
            <v>428SNP</v>
          </cell>
          <cell r="B878" t="str">
            <v>428</v>
          </cell>
          <cell r="D878">
            <v>8083800.5199999902</v>
          </cell>
          <cell r="F878" t="str">
            <v>41110WYP</v>
          </cell>
          <cell r="G878">
            <v>41110</v>
          </cell>
          <cell r="I878">
            <v>-32057026</v>
          </cell>
        </row>
        <row r="879">
          <cell r="A879" t="str">
            <v>429SNP</v>
          </cell>
          <cell r="B879" t="str">
            <v>429</v>
          </cell>
          <cell r="D879">
            <v>-86967.48</v>
          </cell>
          <cell r="F879" t="str">
            <v>41110WYU</v>
          </cell>
          <cell r="G879">
            <v>41110</v>
          </cell>
          <cell r="I879">
            <v>-1260115</v>
          </cell>
        </row>
        <row r="880">
          <cell r="A880" t="str">
            <v>431SNP</v>
          </cell>
          <cell r="B880" t="str">
            <v>431</v>
          </cell>
          <cell r="D880">
            <v>27700404.620000299</v>
          </cell>
          <cell r="F880" t="str">
            <v>41140DGU</v>
          </cell>
          <cell r="G880" t="str">
            <v>41140</v>
          </cell>
          <cell r="I880">
            <v>-5854860</v>
          </cell>
        </row>
        <row r="881">
          <cell r="A881" t="str">
            <v>432SNP</v>
          </cell>
          <cell r="B881" t="str">
            <v>432</v>
          </cell>
          <cell r="D881">
            <v>-29342231.869996998</v>
          </cell>
          <cell r="F881" t="str">
            <v>41170SG-P</v>
          </cell>
          <cell r="G881" t="str">
            <v>41170</v>
          </cell>
          <cell r="I881">
            <v>0</v>
          </cell>
        </row>
        <row r="882">
          <cell r="A882" t="str">
            <v>440CA</v>
          </cell>
          <cell r="B882" t="str">
            <v>440</v>
          </cell>
          <cell r="D882">
            <v>35929855.649999902</v>
          </cell>
          <cell r="F882" t="str">
            <v>4118SE</v>
          </cell>
          <cell r="G882" t="str">
            <v>4118</v>
          </cell>
          <cell r="I882">
            <v>-8947548.1300000008</v>
          </cell>
        </row>
        <row r="883">
          <cell r="A883" t="str">
            <v>440ID</v>
          </cell>
          <cell r="B883" t="str">
            <v>440</v>
          </cell>
          <cell r="D883">
            <v>42564688.969999902</v>
          </cell>
          <cell r="F883" t="str">
            <v>419SNP</v>
          </cell>
          <cell r="G883" t="str">
            <v>419</v>
          </cell>
          <cell r="I883">
            <v>-28231166.969999898</v>
          </cell>
        </row>
        <row r="884">
          <cell r="A884" t="str">
            <v>440OR</v>
          </cell>
          <cell r="B884" t="str">
            <v>440</v>
          </cell>
          <cell r="D884">
            <v>419533576.619995</v>
          </cell>
          <cell r="F884" t="str">
            <v>421CA</v>
          </cell>
          <cell r="G884" t="str">
            <v>421</v>
          </cell>
          <cell r="I884">
            <v>0</v>
          </cell>
        </row>
        <row r="885">
          <cell r="A885" t="str">
            <v>440UT</v>
          </cell>
          <cell r="B885" t="str">
            <v>440</v>
          </cell>
          <cell r="D885">
            <v>490496976.82000399</v>
          </cell>
          <cell r="F885" t="str">
            <v>421CN</v>
          </cell>
          <cell r="G885" t="str">
            <v>421</v>
          </cell>
          <cell r="I885">
            <v>44168.92</v>
          </cell>
        </row>
        <row r="886">
          <cell r="A886" t="str">
            <v>440WA</v>
          </cell>
          <cell r="B886" t="str">
            <v>440</v>
          </cell>
          <cell r="D886">
            <v>91980419.839999899</v>
          </cell>
          <cell r="F886" t="str">
            <v>421DGP</v>
          </cell>
          <cell r="G886" t="str">
            <v>421</v>
          </cell>
          <cell r="I886">
            <v>253.1</v>
          </cell>
        </row>
        <row r="887">
          <cell r="A887" t="str">
            <v>440WYP</v>
          </cell>
          <cell r="B887" t="str">
            <v>440</v>
          </cell>
          <cell r="D887">
            <v>66703554.779999897</v>
          </cell>
          <cell r="F887" t="str">
            <v>421DGU</v>
          </cell>
          <cell r="G887" t="str">
            <v>421</v>
          </cell>
          <cell r="I887">
            <v>0</v>
          </cell>
        </row>
        <row r="888">
          <cell r="A888" t="str">
            <v>440WYU</v>
          </cell>
          <cell r="B888" t="str">
            <v>440</v>
          </cell>
          <cell r="D888">
            <v>9396382.8800000399</v>
          </cell>
          <cell r="F888" t="str">
            <v>421OR</v>
          </cell>
          <cell r="G888" t="str">
            <v>421</v>
          </cell>
          <cell r="I888">
            <v>2881.55</v>
          </cell>
        </row>
        <row r="889">
          <cell r="A889" t="str">
            <v>442CA</v>
          </cell>
          <cell r="B889" t="str">
            <v>442</v>
          </cell>
          <cell r="D889">
            <v>32317717.3300003</v>
          </cell>
          <cell r="F889" t="str">
            <v>421OTHER</v>
          </cell>
          <cell r="G889" t="str">
            <v>421</v>
          </cell>
          <cell r="I889">
            <v>0</v>
          </cell>
        </row>
        <row r="890">
          <cell r="A890" t="str">
            <v>442ID</v>
          </cell>
          <cell r="B890" t="str">
            <v>442</v>
          </cell>
          <cell r="D890">
            <v>120344148.269998</v>
          </cell>
          <cell r="F890" t="str">
            <v>421SG</v>
          </cell>
          <cell r="G890" t="str">
            <v>421</v>
          </cell>
          <cell r="I890">
            <v>-192619.570000001</v>
          </cell>
        </row>
        <row r="891">
          <cell r="A891" t="str">
            <v>442OR</v>
          </cell>
          <cell r="B891" t="str">
            <v>442</v>
          </cell>
          <cell r="D891">
            <v>453675061.21999502</v>
          </cell>
          <cell r="F891" t="str">
            <v>421SO</v>
          </cell>
          <cell r="G891" t="str">
            <v>421</v>
          </cell>
          <cell r="I891">
            <v>2593326.35</v>
          </cell>
        </row>
        <row r="892">
          <cell r="A892" t="str">
            <v>442UT</v>
          </cell>
          <cell r="B892" t="str">
            <v>442</v>
          </cell>
          <cell r="D892">
            <v>766787473.50998902</v>
          </cell>
          <cell r="F892" t="str">
            <v>421UT</v>
          </cell>
          <cell r="G892" t="str">
            <v>421</v>
          </cell>
          <cell r="I892">
            <v>-711689.42</v>
          </cell>
        </row>
        <row r="893">
          <cell r="A893" t="str">
            <v>442WA</v>
          </cell>
          <cell r="B893" t="str">
            <v>442</v>
          </cell>
          <cell r="D893">
            <v>128457808.68000001</v>
          </cell>
          <cell r="F893" t="str">
            <v>421WA</v>
          </cell>
          <cell r="G893" t="str">
            <v>421</v>
          </cell>
          <cell r="I893">
            <v>-10770.09</v>
          </cell>
        </row>
        <row r="894">
          <cell r="A894" t="str">
            <v>442WYP</v>
          </cell>
          <cell r="B894" t="str">
            <v>442</v>
          </cell>
          <cell r="D894">
            <v>294761425.45999497</v>
          </cell>
          <cell r="F894" t="str">
            <v>421WYP</v>
          </cell>
          <cell r="G894" t="str">
            <v>421</v>
          </cell>
          <cell r="I894">
            <v>527.47</v>
          </cell>
        </row>
        <row r="895">
          <cell r="A895" t="str">
            <v>442WYU</v>
          </cell>
          <cell r="B895" t="str">
            <v>442</v>
          </cell>
          <cell r="D895">
            <v>38521593.340000004</v>
          </cell>
          <cell r="F895" t="str">
            <v>427SNP</v>
          </cell>
          <cell r="G895" t="str">
            <v>427</v>
          </cell>
          <cell r="I895">
            <v>259660775.81999901</v>
          </cell>
        </row>
        <row r="896">
          <cell r="A896" t="str">
            <v>444CA</v>
          </cell>
          <cell r="B896" t="str">
            <v>444</v>
          </cell>
          <cell r="D896">
            <v>316574.14</v>
          </cell>
          <cell r="F896" t="str">
            <v>428SNP</v>
          </cell>
          <cell r="G896" t="str">
            <v>428</v>
          </cell>
          <cell r="I896">
            <v>8083800.5199999902</v>
          </cell>
        </row>
        <row r="897">
          <cell r="A897" t="str">
            <v>444ID</v>
          </cell>
          <cell r="B897" t="str">
            <v>444</v>
          </cell>
          <cell r="D897">
            <v>262188.71000000101</v>
          </cell>
          <cell r="F897" t="str">
            <v>429SNP</v>
          </cell>
          <cell r="G897" t="str">
            <v>429</v>
          </cell>
          <cell r="I897">
            <v>-86967.48</v>
          </cell>
        </row>
        <row r="898">
          <cell r="A898" t="str">
            <v>444OR</v>
          </cell>
          <cell r="B898" t="str">
            <v>444</v>
          </cell>
          <cell r="D898">
            <v>4920515.8499999996</v>
          </cell>
          <cell r="F898" t="str">
            <v>431SNP</v>
          </cell>
          <cell r="G898" t="str">
            <v>431</v>
          </cell>
          <cell r="I898">
            <v>27700404.620000299</v>
          </cell>
        </row>
        <row r="899">
          <cell r="A899" t="str">
            <v>444UT</v>
          </cell>
          <cell r="B899" t="str">
            <v>444</v>
          </cell>
          <cell r="D899">
            <v>9581348.0800000299</v>
          </cell>
          <cell r="F899" t="str">
            <v>432SNP</v>
          </cell>
          <cell r="G899" t="str">
            <v>432</v>
          </cell>
          <cell r="I899">
            <v>-29342231.869996998</v>
          </cell>
        </row>
        <row r="900">
          <cell r="A900" t="str">
            <v>444WA</v>
          </cell>
          <cell r="B900" t="str">
            <v>444</v>
          </cell>
          <cell r="D900">
            <v>1042201.44</v>
          </cell>
          <cell r="F900" t="str">
            <v>440CA</v>
          </cell>
          <cell r="G900" t="str">
            <v>440</v>
          </cell>
          <cell r="I900">
            <v>35929855.649999902</v>
          </cell>
        </row>
        <row r="901">
          <cell r="A901" t="str">
            <v>444WYP</v>
          </cell>
          <cell r="B901" t="str">
            <v>444</v>
          </cell>
          <cell r="D901">
            <v>1573077.45</v>
          </cell>
          <cell r="F901" t="str">
            <v>440ID</v>
          </cell>
          <cell r="G901" t="str">
            <v>440</v>
          </cell>
          <cell r="I901">
            <v>42564688.969999902</v>
          </cell>
        </row>
        <row r="902">
          <cell r="A902" t="str">
            <v>444WYU</v>
          </cell>
          <cell r="B902" t="str">
            <v>444</v>
          </cell>
          <cell r="D902">
            <v>542622.4</v>
          </cell>
          <cell r="F902" t="str">
            <v>440OR</v>
          </cell>
          <cell r="G902" t="str">
            <v>440</v>
          </cell>
          <cell r="I902">
            <v>419533576.619995</v>
          </cell>
        </row>
        <row r="903">
          <cell r="A903" t="str">
            <v>445UT</v>
          </cell>
          <cell r="B903" t="str">
            <v>445</v>
          </cell>
          <cell r="D903">
            <v>17060572.4599999</v>
          </cell>
          <cell r="F903" t="str">
            <v>440UT</v>
          </cell>
          <cell r="G903" t="str">
            <v>440</v>
          </cell>
          <cell r="I903">
            <v>490496976.82000399</v>
          </cell>
        </row>
        <row r="904">
          <cell r="A904" t="str">
            <v>447FERC</v>
          </cell>
          <cell r="B904" t="str">
            <v>447</v>
          </cell>
          <cell r="D904">
            <v>6884618.2500000102</v>
          </cell>
          <cell r="F904" t="str">
            <v>440WA</v>
          </cell>
          <cell r="G904" t="str">
            <v>440</v>
          </cell>
          <cell r="I904">
            <v>91980419.839999899</v>
          </cell>
        </row>
        <row r="905">
          <cell r="A905" t="str">
            <v>447NPCSE</v>
          </cell>
          <cell r="B905" t="str">
            <v>447NPC</v>
          </cell>
          <cell r="D905">
            <v>-169491.64</v>
          </cell>
          <cell r="F905" t="str">
            <v>440WYP</v>
          </cell>
          <cell r="G905" t="str">
            <v>440</v>
          </cell>
          <cell r="I905">
            <v>66703554.779999897</v>
          </cell>
        </row>
        <row r="906">
          <cell r="A906" t="str">
            <v>447NPCSG</v>
          </cell>
          <cell r="B906" t="str">
            <v>447NPC</v>
          </cell>
          <cell r="D906">
            <v>777610587.75999296</v>
          </cell>
          <cell r="F906" t="str">
            <v>440WYU</v>
          </cell>
          <cell r="G906" t="str">
            <v>440</v>
          </cell>
          <cell r="I906">
            <v>9396382.8800000399</v>
          </cell>
        </row>
        <row r="907">
          <cell r="A907" t="str">
            <v>447OR</v>
          </cell>
          <cell r="B907" t="str">
            <v>447</v>
          </cell>
          <cell r="D907">
            <v>917619.59000000195</v>
          </cell>
          <cell r="F907" t="str">
            <v>442CA</v>
          </cell>
          <cell r="G907" t="str">
            <v>442</v>
          </cell>
          <cell r="I907">
            <v>32317717.3300003</v>
          </cell>
        </row>
        <row r="908">
          <cell r="A908" t="str">
            <v>447WYP</v>
          </cell>
          <cell r="B908" t="str">
            <v>447</v>
          </cell>
          <cell r="D908">
            <v>31405.09</v>
          </cell>
          <cell r="F908" t="str">
            <v>442ID</v>
          </cell>
          <cell r="G908" t="str">
            <v>442</v>
          </cell>
          <cell r="I908">
            <v>120344148.269998</v>
          </cell>
        </row>
        <row r="909">
          <cell r="A909" t="str">
            <v>449UT</v>
          </cell>
          <cell r="B909" t="str">
            <v>449</v>
          </cell>
          <cell r="D909">
            <v>2.64</v>
          </cell>
          <cell r="F909" t="str">
            <v>442OR</v>
          </cell>
          <cell r="G909" t="str">
            <v>442</v>
          </cell>
          <cell r="I909">
            <v>453675061.21999502</v>
          </cell>
        </row>
        <row r="910">
          <cell r="A910" t="str">
            <v>450CA</v>
          </cell>
          <cell r="B910" t="str">
            <v>450</v>
          </cell>
          <cell r="D910">
            <v>167659.099999998</v>
          </cell>
          <cell r="F910" t="str">
            <v>442UT</v>
          </cell>
          <cell r="G910" t="str">
            <v>442</v>
          </cell>
          <cell r="I910">
            <v>766787473.50998902</v>
          </cell>
        </row>
        <row r="911">
          <cell r="A911" t="str">
            <v>450ID</v>
          </cell>
          <cell r="B911" t="str">
            <v>450</v>
          </cell>
          <cell r="D911">
            <v>244600.739999999</v>
          </cell>
          <cell r="F911" t="str">
            <v>442WA</v>
          </cell>
          <cell r="G911" t="str">
            <v>442</v>
          </cell>
          <cell r="I911">
            <v>128457808.68000001</v>
          </cell>
        </row>
        <row r="912">
          <cell r="A912" t="str">
            <v>450OR</v>
          </cell>
          <cell r="B912" t="str">
            <v>450</v>
          </cell>
          <cell r="D912">
            <v>2323980.9399999799</v>
          </cell>
          <cell r="F912" t="str">
            <v>442WYP</v>
          </cell>
          <cell r="G912" t="str">
            <v>442</v>
          </cell>
          <cell r="I912">
            <v>294761425.45999497</v>
          </cell>
        </row>
        <row r="913">
          <cell r="A913" t="str">
            <v>450UT</v>
          </cell>
          <cell r="B913" t="str">
            <v>450</v>
          </cell>
          <cell r="D913">
            <v>2484205.9899999602</v>
          </cell>
          <cell r="F913" t="str">
            <v>442WYU</v>
          </cell>
          <cell r="G913" t="str">
            <v>442</v>
          </cell>
          <cell r="I913">
            <v>38521593.340000004</v>
          </cell>
        </row>
        <row r="914">
          <cell r="A914" t="str">
            <v>450WA</v>
          </cell>
          <cell r="B914" t="str">
            <v>450</v>
          </cell>
          <cell r="D914">
            <v>480281.16000000201</v>
          </cell>
          <cell r="F914" t="str">
            <v>444CA</v>
          </cell>
          <cell r="G914" t="str">
            <v>444</v>
          </cell>
          <cell r="I914">
            <v>316574.14</v>
          </cell>
        </row>
        <row r="915">
          <cell r="A915" t="str">
            <v>450WYP</v>
          </cell>
          <cell r="B915" t="str">
            <v>450</v>
          </cell>
          <cell r="D915">
            <v>406654.07999999297</v>
          </cell>
          <cell r="F915" t="str">
            <v>444ID</v>
          </cell>
          <cell r="G915" t="str">
            <v>444</v>
          </cell>
          <cell r="I915">
            <v>262188.71000000101</v>
          </cell>
        </row>
        <row r="916">
          <cell r="A916" t="str">
            <v>450WYU</v>
          </cell>
          <cell r="B916" t="str">
            <v>450</v>
          </cell>
          <cell r="D916">
            <v>72987.5</v>
          </cell>
          <cell r="F916" t="str">
            <v>444OR</v>
          </cell>
          <cell r="G916" t="str">
            <v>444</v>
          </cell>
          <cell r="I916">
            <v>4920515.8499999996</v>
          </cell>
        </row>
        <row r="917">
          <cell r="A917" t="str">
            <v>451CA</v>
          </cell>
          <cell r="B917" t="str">
            <v>451</v>
          </cell>
          <cell r="D917">
            <v>79861.429999999993</v>
          </cell>
          <cell r="F917" t="str">
            <v>444UT</v>
          </cell>
          <cell r="G917" t="str">
            <v>444</v>
          </cell>
          <cell r="I917">
            <v>9581348.0800000299</v>
          </cell>
        </row>
        <row r="918">
          <cell r="A918" t="str">
            <v>451ID</v>
          </cell>
          <cell r="B918" t="str">
            <v>451</v>
          </cell>
          <cell r="D918">
            <v>133812.890000001</v>
          </cell>
          <cell r="F918" t="str">
            <v>444WA</v>
          </cell>
          <cell r="G918" t="str">
            <v>444</v>
          </cell>
          <cell r="I918">
            <v>1042201.44</v>
          </cell>
        </row>
        <row r="919">
          <cell r="A919" t="str">
            <v>451MT</v>
          </cell>
          <cell r="B919" t="str">
            <v>451</v>
          </cell>
          <cell r="D919">
            <v>0</v>
          </cell>
          <cell r="F919" t="str">
            <v>444WYP</v>
          </cell>
          <cell r="G919" t="str">
            <v>444</v>
          </cell>
          <cell r="I919">
            <v>1573077.45</v>
          </cell>
        </row>
        <row r="920">
          <cell r="A920" t="str">
            <v>451OR</v>
          </cell>
          <cell r="B920" t="str">
            <v>451</v>
          </cell>
          <cell r="D920">
            <v>1779928.5000000501</v>
          </cell>
          <cell r="F920" t="str">
            <v>444WYU</v>
          </cell>
          <cell r="G920" t="str">
            <v>444</v>
          </cell>
          <cell r="I920">
            <v>542622.4</v>
          </cell>
        </row>
        <row r="921">
          <cell r="A921" t="str">
            <v>451OTHER</v>
          </cell>
          <cell r="B921" t="str">
            <v>451</v>
          </cell>
          <cell r="D921">
            <v>2.99</v>
          </cell>
          <cell r="F921" t="str">
            <v>445UT</v>
          </cell>
          <cell r="G921" t="str">
            <v>445</v>
          </cell>
          <cell r="I921">
            <v>17060572.4599999</v>
          </cell>
        </row>
        <row r="922">
          <cell r="A922" t="str">
            <v>451SO</v>
          </cell>
          <cell r="B922" t="str">
            <v>451</v>
          </cell>
          <cell r="D922">
            <v>26536.91</v>
          </cell>
          <cell r="F922" t="str">
            <v>447FERC</v>
          </cell>
          <cell r="G922" t="str">
            <v>447</v>
          </cell>
          <cell r="I922">
            <v>6884618.2500000102</v>
          </cell>
        </row>
        <row r="923">
          <cell r="A923" t="str">
            <v>451UT</v>
          </cell>
          <cell r="B923" t="str">
            <v>451</v>
          </cell>
          <cell r="D923">
            <v>4539976.7199999904</v>
          </cell>
          <cell r="F923" t="str">
            <v>447NPCSE</v>
          </cell>
          <cell r="G923" t="str">
            <v>447NPC</v>
          </cell>
          <cell r="I923">
            <v>-169491.64</v>
          </cell>
        </row>
        <row r="924">
          <cell r="A924" t="str">
            <v>451WA</v>
          </cell>
          <cell r="B924" t="str">
            <v>451</v>
          </cell>
          <cell r="D924">
            <v>244621.990000002</v>
          </cell>
          <cell r="F924" t="str">
            <v>447NPCSG</v>
          </cell>
          <cell r="G924" t="str">
            <v>447NPC</v>
          </cell>
          <cell r="I924">
            <v>777610587.75999296</v>
          </cell>
        </row>
        <row r="925">
          <cell r="A925" t="str">
            <v>451WYP</v>
          </cell>
          <cell r="B925" t="str">
            <v>451</v>
          </cell>
          <cell r="D925">
            <v>324091.34999999998</v>
          </cell>
          <cell r="F925" t="str">
            <v>447OR</v>
          </cell>
          <cell r="G925" t="str">
            <v>447</v>
          </cell>
          <cell r="I925">
            <v>917619.59000000195</v>
          </cell>
        </row>
        <row r="926">
          <cell r="A926" t="str">
            <v>451WYU</v>
          </cell>
          <cell r="B926" t="str">
            <v>451</v>
          </cell>
          <cell r="D926">
            <v>122337.210000001</v>
          </cell>
          <cell r="F926" t="str">
            <v>447WYP</v>
          </cell>
          <cell r="G926" t="str">
            <v>447</v>
          </cell>
          <cell r="I926">
            <v>31405.09</v>
          </cell>
        </row>
        <row r="927">
          <cell r="A927" t="str">
            <v>453SG</v>
          </cell>
          <cell r="B927" t="str">
            <v>453</v>
          </cell>
          <cell r="D927">
            <v>38377.61</v>
          </cell>
          <cell r="F927" t="str">
            <v>449UT</v>
          </cell>
          <cell r="G927" t="str">
            <v>449</v>
          </cell>
          <cell r="I927">
            <v>2.64</v>
          </cell>
        </row>
        <row r="928">
          <cell r="A928" t="str">
            <v>454CA</v>
          </cell>
          <cell r="B928" t="str">
            <v>454</v>
          </cell>
          <cell r="D928">
            <v>528777.97999999498</v>
          </cell>
          <cell r="F928" t="str">
            <v>450CA</v>
          </cell>
          <cell r="G928" t="str">
            <v>450</v>
          </cell>
          <cell r="I928">
            <v>167659.099999998</v>
          </cell>
        </row>
        <row r="929">
          <cell r="A929" t="str">
            <v>454ID</v>
          </cell>
          <cell r="B929" t="str">
            <v>454</v>
          </cell>
          <cell r="D929">
            <v>398242.86</v>
          </cell>
          <cell r="F929" t="str">
            <v>450ID</v>
          </cell>
          <cell r="G929" t="str">
            <v>450</v>
          </cell>
          <cell r="I929">
            <v>244600.739999999</v>
          </cell>
        </row>
        <row r="930">
          <cell r="A930" t="str">
            <v>454OR</v>
          </cell>
          <cell r="B930" t="str">
            <v>454</v>
          </cell>
          <cell r="D930">
            <v>5664464.4799999604</v>
          </cell>
          <cell r="F930" t="str">
            <v>450OR</v>
          </cell>
          <cell r="G930" t="str">
            <v>450</v>
          </cell>
          <cell r="I930">
            <v>2323980.9399999799</v>
          </cell>
        </row>
        <row r="931">
          <cell r="A931" t="str">
            <v>454SG</v>
          </cell>
          <cell r="B931" t="str">
            <v>454</v>
          </cell>
          <cell r="D931">
            <v>5052708.88</v>
          </cell>
          <cell r="F931" t="str">
            <v>450UT</v>
          </cell>
          <cell r="G931" t="str">
            <v>450</v>
          </cell>
          <cell r="I931">
            <v>2484205.9899999602</v>
          </cell>
        </row>
        <row r="932">
          <cell r="A932" t="str">
            <v>454SO</v>
          </cell>
          <cell r="B932" t="str">
            <v>454</v>
          </cell>
          <cell r="D932">
            <v>550678.4</v>
          </cell>
          <cell r="F932" t="str">
            <v>450WA</v>
          </cell>
          <cell r="G932" t="str">
            <v>450</v>
          </cell>
          <cell r="I932">
            <v>480281.16000000201</v>
          </cell>
        </row>
        <row r="933">
          <cell r="A933" t="str">
            <v>454UT</v>
          </cell>
          <cell r="B933" t="str">
            <v>454</v>
          </cell>
          <cell r="D933">
            <v>5649803.0200000098</v>
          </cell>
          <cell r="F933" t="str">
            <v>450WYP</v>
          </cell>
          <cell r="G933" t="str">
            <v>450</v>
          </cell>
          <cell r="I933">
            <v>406654.07999999297</v>
          </cell>
        </row>
        <row r="934">
          <cell r="A934" t="str">
            <v>454WA</v>
          </cell>
          <cell r="B934" t="str">
            <v>454</v>
          </cell>
          <cell r="D934">
            <v>1233713.99999998</v>
          </cell>
          <cell r="F934" t="str">
            <v>450WYU</v>
          </cell>
          <cell r="G934" t="str">
            <v>450</v>
          </cell>
          <cell r="I934">
            <v>72987.5</v>
          </cell>
        </row>
        <row r="935">
          <cell r="A935" t="str">
            <v>454WYP</v>
          </cell>
          <cell r="B935" t="str">
            <v>454</v>
          </cell>
          <cell r="D935">
            <v>480041.62000000197</v>
          </cell>
          <cell r="F935" t="str">
            <v>451CA</v>
          </cell>
          <cell r="G935" t="str">
            <v>451</v>
          </cell>
          <cell r="I935">
            <v>79861.429999999993</v>
          </cell>
        </row>
        <row r="936">
          <cell r="A936" t="str">
            <v>454WYU</v>
          </cell>
          <cell r="B936" t="str">
            <v>454</v>
          </cell>
          <cell r="D936">
            <v>14978.74</v>
          </cell>
          <cell r="F936" t="str">
            <v>451ID</v>
          </cell>
          <cell r="G936" t="str">
            <v>451</v>
          </cell>
          <cell r="I936">
            <v>133812.890000001</v>
          </cell>
        </row>
        <row r="937">
          <cell r="A937" t="str">
            <v>456CA</v>
          </cell>
          <cell r="B937" t="str">
            <v>456</v>
          </cell>
          <cell r="D937">
            <v>0</v>
          </cell>
          <cell r="F937" t="str">
            <v>451MT</v>
          </cell>
          <cell r="G937" t="str">
            <v>451</v>
          </cell>
          <cell r="I937">
            <v>0</v>
          </cell>
        </row>
        <row r="938">
          <cell r="A938" t="str">
            <v>456ID</v>
          </cell>
          <cell r="B938" t="str">
            <v>456</v>
          </cell>
          <cell r="D938">
            <v>2300.31</v>
          </cell>
          <cell r="F938" t="str">
            <v>451OR</v>
          </cell>
          <cell r="G938" t="str">
            <v>451</v>
          </cell>
          <cell r="I938">
            <v>1779928.5000000501</v>
          </cell>
        </row>
        <row r="939">
          <cell r="A939" t="str">
            <v>456OR</v>
          </cell>
          <cell r="B939" t="str">
            <v>456</v>
          </cell>
          <cell r="D939">
            <v>8909100.5999999698</v>
          </cell>
          <cell r="F939" t="str">
            <v>451OTHER</v>
          </cell>
          <cell r="G939" t="str">
            <v>451</v>
          </cell>
          <cell r="I939">
            <v>2.99</v>
          </cell>
        </row>
        <row r="940">
          <cell r="A940" t="str">
            <v>456OTHER</v>
          </cell>
          <cell r="B940" t="str">
            <v>456</v>
          </cell>
          <cell r="D940">
            <v>26983711.980000298</v>
          </cell>
          <cell r="F940" t="str">
            <v>451SO</v>
          </cell>
          <cell r="G940" t="str">
            <v>451</v>
          </cell>
          <cell r="I940">
            <v>26536.91</v>
          </cell>
        </row>
        <row r="941">
          <cell r="A941" t="str">
            <v>456SE</v>
          </cell>
          <cell r="B941" t="str">
            <v>456</v>
          </cell>
          <cell r="D941">
            <v>12650761.829999899</v>
          </cell>
          <cell r="F941" t="str">
            <v>451UT</v>
          </cell>
          <cell r="G941" t="str">
            <v>451</v>
          </cell>
          <cell r="I941">
            <v>4539976.7199999904</v>
          </cell>
        </row>
        <row r="942">
          <cell r="A942" t="str">
            <v>456SG</v>
          </cell>
          <cell r="B942" t="str">
            <v>456</v>
          </cell>
          <cell r="D942">
            <v>66492045.120000303</v>
          </cell>
          <cell r="F942" t="str">
            <v>451WA</v>
          </cell>
          <cell r="G942" t="str">
            <v>451</v>
          </cell>
          <cell r="I942">
            <v>244621.990000002</v>
          </cell>
        </row>
        <row r="943">
          <cell r="A943" t="str">
            <v>456SO</v>
          </cell>
          <cell r="B943" t="str">
            <v>456</v>
          </cell>
          <cell r="D943">
            <v>238555.71</v>
          </cell>
          <cell r="F943" t="str">
            <v>451WYP</v>
          </cell>
          <cell r="G943" t="str">
            <v>451</v>
          </cell>
          <cell r="I943">
            <v>324091.34999999998</v>
          </cell>
        </row>
        <row r="944">
          <cell r="A944" t="str">
            <v>456UT</v>
          </cell>
          <cell r="B944" t="str">
            <v>456</v>
          </cell>
          <cell r="D944">
            <v>-869865.97000001103</v>
          </cell>
          <cell r="F944" t="str">
            <v>451WYU</v>
          </cell>
          <cell r="G944" t="str">
            <v>451</v>
          </cell>
          <cell r="I944">
            <v>122337.210000001</v>
          </cell>
        </row>
        <row r="945">
          <cell r="A945" t="str">
            <v>456WA</v>
          </cell>
          <cell r="B945" t="str">
            <v>456</v>
          </cell>
          <cell r="D945">
            <v>517930.12</v>
          </cell>
          <cell r="F945" t="str">
            <v>453SG</v>
          </cell>
          <cell r="G945" t="str">
            <v>453</v>
          </cell>
          <cell r="I945">
            <v>38377.61</v>
          </cell>
        </row>
        <row r="946">
          <cell r="A946" t="str">
            <v>456WYP</v>
          </cell>
          <cell r="B946" t="str">
            <v>456</v>
          </cell>
          <cell r="D946">
            <v>187425.93</v>
          </cell>
          <cell r="F946" t="str">
            <v>454CA</v>
          </cell>
          <cell r="G946" t="str">
            <v>454</v>
          </cell>
          <cell r="I946">
            <v>528777.97999999498</v>
          </cell>
        </row>
        <row r="947">
          <cell r="A947" t="str">
            <v>500SNPPS</v>
          </cell>
          <cell r="B947" t="str">
            <v>500</v>
          </cell>
          <cell r="D947">
            <v>19381164.079999901</v>
          </cell>
          <cell r="F947" t="str">
            <v>454ID</v>
          </cell>
          <cell r="G947" t="str">
            <v>454</v>
          </cell>
          <cell r="I947">
            <v>398242.86</v>
          </cell>
        </row>
        <row r="948">
          <cell r="A948" t="str">
            <v>500SSGCH</v>
          </cell>
          <cell r="B948" t="str">
            <v>500</v>
          </cell>
          <cell r="D948">
            <v>1525943.98999999</v>
          </cell>
          <cell r="F948" t="str">
            <v>454OR</v>
          </cell>
          <cell r="G948" t="str">
            <v>454</v>
          </cell>
          <cell r="I948">
            <v>5664464.4799999604</v>
          </cell>
        </row>
        <row r="949">
          <cell r="A949" t="str">
            <v>501NPCSE</v>
          </cell>
          <cell r="B949" t="str">
            <v>501NPC</v>
          </cell>
          <cell r="D949">
            <v>476667520.02000302</v>
          </cell>
          <cell r="F949" t="str">
            <v>454SG</v>
          </cell>
          <cell r="G949" t="str">
            <v>454</v>
          </cell>
          <cell r="I949">
            <v>5052708.88</v>
          </cell>
        </row>
        <row r="950">
          <cell r="A950" t="str">
            <v>501NPCSSECH</v>
          </cell>
          <cell r="B950" t="str">
            <v>501NPC</v>
          </cell>
          <cell r="D950">
            <v>51237919.159999996</v>
          </cell>
          <cell r="F950" t="str">
            <v>454SO</v>
          </cell>
          <cell r="G950" t="str">
            <v>454</v>
          </cell>
          <cell r="I950">
            <v>550678.4</v>
          </cell>
        </row>
        <row r="951">
          <cell r="A951" t="str">
            <v>501SE</v>
          </cell>
          <cell r="B951" t="str">
            <v>501</v>
          </cell>
          <cell r="D951">
            <v>4746497.2899990994</v>
          </cell>
          <cell r="F951" t="str">
            <v>454UT</v>
          </cell>
          <cell r="G951" t="str">
            <v>454</v>
          </cell>
          <cell r="I951">
            <v>5649803.0200000098</v>
          </cell>
        </row>
        <row r="952">
          <cell r="A952" t="str">
            <v>501SSECH</v>
          </cell>
          <cell r="B952" t="str">
            <v>501</v>
          </cell>
          <cell r="D952">
            <v>1628088.55</v>
          </cell>
          <cell r="F952" t="str">
            <v>454WA</v>
          </cell>
          <cell r="G952" t="str">
            <v>454</v>
          </cell>
          <cell r="I952">
            <v>1233713.99999998</v>
          </cell>
        </row>
        <row r="953">
          <cell r="A953" t="str">
            <v>502SNPPS</v>
          </cell>
          <cell r="B953" t="str">
            <v>502</v>
          </cell>
          <cell r="D953">
            <v>29652879.850000199</v>
          </cell>
          <cell r="F953" t="str">
            <v>454WYP</v>
          </cell>
          <cell r="G953" t="str">
            <v>454</v>
          </cell>
          <cell r="I953">
            <v>480041.62000000197</v>
          </cell>
        </row>
        <row r="954">
          <cell r="A954" t="str">
            <v>502SSGCH</v>
          </cell>
          <cell r="B954" t="str">
            <v>502</v>
          </cell>
          <cell r="D954">
            <v>2103507.6299999901</v>
          </cell>
          <cell r="F954" t="str">
            <v>454WYU</v>
          </cell>
          <cell r="G954" t="str">
            <v>454</v>
          </cell>
          <cell r="I954">
            <v>14978.74</v>
          </cell>
        </row>
        <row r="955">
          <cell r="A955" t="str">
            <v>503NPCSE</v>
          </cell>
          <cell r="B955" t="str">
            <v>503NPC</v>
          </cell>
          <cell r="D955">
            <v>4815708.29</v>
          </cell>
          <cell r="F955" t="str">
            <v>456CA</v>
          </cell>
          <cell r="G955" t="str">
            <v>456</v>
          </cell>
          <cell r="I955">
            <v>0</v>
          </cell>
        </row>
        <row r="956">
          <cell r="A956" t="str">
            <v>505SNPPS</v>
          </cell>
          <cell r="B956" t="str">
            <v>505</v>
          </cell>
          <cell r="D956">
            <v>2731459.02999999</v>
          </cell>
          <cell r="F956" t="str">
            <v>456ID</v>
          </cell>
          <cell r="G956" t="str">
            <v>456</v>
          </cell>
          <cell r="I956">
            <v>2300.31</v>
          </cell>
        </row>
        <row r="957">
          <cell r="A957" t="str">
            <v>505SSGCH</v>
          </cell>
          <cell r="B957" t="str">
            <v>505</v>
          </cell>
          <cell r="D957">
            <v>1344659.52</v>
          </cell>
          <cell r="F957" t="str">
            <v>456OR</v>
          </cell>
          <cell r="G957" t="str">
            <v>456</v>
          </cell>
          <cell r="I957">
            <v>8909100.5999999698</v>
          </cell>
        </row>
        <row r="958">
          <cell r="A958" t="str">
            <v>506SNPPS</v>
          </cell>
          <cell r="B958" t="str">
            <v>506</v>
          </cell>
          <cell r="D958">
            <v>38648704.239997998</v>
          </cell>
          <cell r="F958" t="str">
            <v>456OTHER</v>
          </cell>
          <cell r="G958" t="str">
            <v>456</v>
          </cell>
          <cell r="I958">
            <v>26983711.980000298</v>
          </cell>
        </row>
        <row r="959">
          <cell r="A959" t="str">
            <v>506SSGCH</v>
          </cell>
          <cell r="B959" t="str">
            <v>506</v>
          </cell>
          <cell r="D959">
            <v>1716732.82999993</v>
          </cell>
          <cell r="F959" t="str">
            <v>456SE</v>
          </cell>
          <cell r="G959" t="str">
            <v>456</v>
          </cell>
          <cell r="I959">
            <v>12650761.829999899</v>
          </cell>
        </row>
        <row r="960">
          <cell r="A960" t="str">
            <v>507SNPPS</v>
          </cell>
          <cell r="B960" t="str">
            <v>507</v>
          </cell>
          <cell r="D960">
            <v>576804.74999999802</v>
          </cell>
          <cell r="F960" t="str">
            <v>456SG</v>
          </cell>
          <cell r="G960" t="str">
            <v>456</v>
          </cell>
          <cell r="I960">
            <v>66492045.120000303</v>
          </cell>
        </row>
        <row r="961">
          <cell r="A961" t="str">
            <v>507SSGCH</v>
          </cell>
          <cell r="B961" t="str">
            <v>507</v>
          </cell>
          <cell r="D961">
            <v>209992.98</v>
          </cell>
          <cell r="F961" t="str">
            <v>456SO</v>
          </cell>
          <cell r="G961" t="str">
            <v>456</v>
          </cell>
          <cell r="I961">
            <v>238555.71</v>
          </cell>
        </row>
        <row r="962">
          <cell r="A962" t="str">
            <v>510SNPPS</v>
          </cell>
          <cell r="B962" t="str">
            <v>510</v>
          </cell>
          <cell r="D962">
            <v>5028620.3999999696</v>
          </cell>
          <cell r="F962" t="str">
            <v>456UT</v>
          </cell>
          <cell r="G962" t="str">
            <v>456</v>
          </cell>
          <cell r="I962">
            <v>-869865.97000001103</v>
          </cell>
        </row>
        <row r="963">
          <cell r="A963" t="str">
            <v>510SSGCH</v>
          </cell>
          <cell r="B963" t="str">
            <v>510</v>
          </cell>
          <cell r="D963">
            <v>2333522.4099999899</v>
          </cell>
          <cell r="F963" t="str">
            <v>456WA</v>
          </cell>
          <cell r="G963" t="str">
            <v>456</v>
          </cell>
          <cell r="I963">
            <v>517930.12</v>
          </cell>
        </row>
        <row r="964">
          <cell r="A964" t="str">
            <v>511SNPPS</v>
          </cell>
          <cell r="B964" t="str">
            <v>511</v>
          </cell>
          <cell r="D964">
            <v>19455417.1200005</v>
          </cell>
          <cell r="F964" t="str">
            <v>456WYP</v>
          </cell>
          <cell r="G964" t="str">
            <v>456</v>
          </cell>
          <cell r="I964">
            <v>187425.93</v>
          </cell>
        </row>
        <row r="965">
          <cell r="A965" t="str">
            <v>511SSGCH</v>
          </cell>
          <cell r="B965" t="str">
            <v>511</v>
          </cell>
          <cell r="D965">
            <v>839261.80999999598</v>
          </cell>
          <cell r="F965" t="str">
            <v>500SNPPS</v>
          </cell>
          <cell r="G965" t="str">
            <v>500</v>
          </cell>
          <cell r="I965">
            <v>19381164.079999901</v>
          </cell>
        </row>
        <row r="966">
          <cell r="A966" t="str">
            <v>512SNPPS</v>
          </cell>
          <cell r="B966" t="str">
            <v>512</v>
          </cell>
          <cell r="D966">
            <v>93774057.260012299</v>
          </cell>
          <cell r="F966" t="str">
            <v>500SSGCH</v>
          </cell>
          <cell r="G966" t="str">
            <v>500</v>
          </cell>
          <cell r="I966">
            <v>1525943.98999999</v>
          </cell>
        </row>
        <row r="967">
          <cell r="A967" t="str">
            <v>512SSGCH</v>
          </cell>
          <cell r="B967" t="str">
            <v>512</v>
          </cell>
          <cell r="D967">
            <v>2884425.3800001</v>
          </cell>
          <cell r="F967" t="str">
            <v>501NPCSE</v>
          </cell>
          <cell r="G967" t="str">
            <v>501NPC</v>
          </cell>
          <cell r="I967">
            <v>476667520.02000302</v>
          </cell>
        </row>
        <row r="968">
          <cell r="A968" t="str">
            <v>513SNPPS</v>
          </cell>
          <cell r="B968" t="str">
            <v>513</v>
          </cell>
          <cell r="D968">
            <v>32419762.050001599</v>
          </cell>
          <cell r="F968" t="str">
            <v>501NPCSSECH</v>
          </cell>
          <cell r="G968" t="str">
            <v>501NPC</v>
          </cell>
          <cell r="I968">
            <v>51237919.159999996</v>
          </cell>
        </row>
        <row r="969">
          <cell r="A969" t="str">
            <v>513SSGCH</v>
          </cell>
          <cell r="B969" t="str">
            <v>513</v>
          </cell>
          <cell r="D969">
            <v>584531.320000001</v>
          </cell>
          <cell r="F969" t="str">
            <v>501SE</v>
          </cell>
          <cell r="G969" t="str">
            <v>501</v>
          </cell>
          <cell r="I969">
            <v>4746497.2899990994</v>
          </cell>
        </row>
        <row r="970">
          <cell r="A970" t="str">
            <v>514SNPPS</v>
          </cell>
          <cell r="B970" t="str">
            <v>514</v>
          </cell>
          <cell r="D970">
            <v>9450344.7499997597</v>
          </cell>
          <cell r="F970" t="str">
            <v>501SSECH</v>
          </cell>
          <cell r="G970" t="str">
            <v>501</v>
          </cell>
          <cell r="I970">
            <v>1628088.55</v>
          </cell>
        </row>
        <row r="971">
          <cell r="A971" t="str">
            <v>514SSGCH</v>
          </cell>
          <cell r="B971" t="str">
            <v>514</v>
          </cell>
          <cell r="D971">
            <v>2798322.55</v>
          </cell>
          <cell r="F971" t="str">
            <v>502SNPPS</v>
          </cell>
          <cell r="G971" t="str">
            <v>502</v>
          </cell>
          <cell r="I971">
            <v>29652879.850000199</v>
          </cell>
        </row>
        <row r="972">
          <cell r="A972" t="str">
            <v>535SNPPH-P</v>
          </cell>
          <cell r="B972" t="str">
            <v>535</v>
          </cell>
          <cell r="D972">
            <v>4954009.6999999899</v>
          </cell>
          <cell r="F972" t="str">
            <v>502SSGCH</v>
          </cell>
          <cell r="G972" t="str">
            <v>502</v>
          </cell>
          <cell r="I972">
            <v>2103507.6299999901</v>
          </cell>
        </row>
        <row r="973">
          <cell r="A973" t="str">
            <v>535SNPPH-U</v>
          </cell>
          <cell r="B973" t="str">
            <v>535</v>
          </cell>
          <cell r="D973">
            <v>3438832.1400004001</v>
          </cell>
          <cell r="F973" t="str">
            <v>503NPCSE</v>
          </cell>
          <cell r="G973" t="str">
            <v>503NPC</v>
          </cell>
          <cell r="I973">
            <v>4815708.29</v>
          </cell>
        </row>
        <row r="974">
          <cell r="A974" t="str">
            <v>536SNPPH-P</v>
          </cell>
          <cell r="B974" t="str">
            <v>536</v>
          </cell>
          <cell r="D974">
            <v>154742.76999999999</v>
          </cell>
          <cell r="F974" t="str">
            <v>505SNPPS</v>
          </cell>
          <cell r="G974" t="str">
            <v>505</v>
          </cell>
          <cell r="I974">
            <v>2731459.02999999</v>
          </cell>
        </row>
        <row r="975">
          <cell r="A975" t="str">
            <v>536SNPPH-U</v>
          </cell>
          <cell r="B975" t="str">
            <v>536</v>
          </cell>
          <cell r="D975">
            <v>120608</v>
          </cell>
          <cell r="F975" t="str">
            <v>505SSGCH</v>
          </cell>
          <cell r="G975" t="str">
            <v>505</v>
          </cell>
          <cell r="I975">
            <v>1344659.52</v>
          </cell>
        </row>
        <row r="976">
          <cell r="A976" t="str">
            <v>537SNPPH-P</v>
          </cell>
          <cell r="B976" t="str">
            <v>537</v>
          </cell>
          <cell r="D976">
            <v>4181381.8100000401</v>
          </cell>
          <cell r="F976" t="str">
            <v>506SNPPS</v>
          </cell>
          <cell r="G976" t="str">
            <v>506</v>
          </cell>
          <cell r="I976">
            <v>38648704.239997998</v>
          </cell>
        </row>
        <row r="977">
          <cell r="A977" t="str">
            <v>537SNPPH-U</v>
          </cell>
          <cell r="B977" t="str">
            <v>537</v>
          </cell>
          <cell r="D977">
            <v>454238.17999999801</v>
          </cell>
          <cell r="F977" t="str">
            <v>506SSGCH</v>
          </cell>
          <cell r="G977" t="str">
            <v>506</v>
          </cell>
          <cell r="I977">
            <v>1716732.82999993</v>
          </cell>
        </row>
        <row r="978">
          <cell r="A978" t="str">
            <v>538SNPPH-U</v>
          </cell>
          <cell r="B978" t="str">
            <v>538</v>
          </cell>
          <cell r="D978">
            <v>0</v>
          </cell>
          <cell r="F978" t="str">
            <v>507SNPPS</v>
          </cell>
          <cell r="G978" t="str">
            <v>507</v>
          </cell>
          <cell r="I978">
            <v>576804.74999999802</v>
          </cell>
        </row>
        <row r="979">
          <cell r="A979" t="str">
            <v>539SNPPH-P</v>
          </cell>
          <cell r="B979" t="str">
            <v>539</v>
          </cell>
          <cell r="D979">
            <v>10322250.3700011</v>
          </cell>
          <cell r="F979" t="str">
            <v>507SSGCH</v>
          </cell>
          <cell r="G979" t="str">
            <v>507</v>
          </cell>
          <cell r="I979">
            <v>209992.98</v>
          </cell>
        </row>
        <row r="980">
          <cell r="A980" t="str">
            <v>539SNPPH-U</v>
          </cell>
          <cell r="B980" t="str">
            <v>539</v>
          </cell>
          <cell r="D980">
            <v>5664709.3499999996</v>
          </cell>
          <cell r="F980" t="str">
            <v>510SNPPS</v>
          </cell>
          <cell r="G980" t="str">
            <v>510</v>
          </cell>
          <cell r="I980">
            <v>5028620.3999999696</v>
          </cell>
        </row>
        <row r="981">
          <cell r="A981" t="str">
            <v>540SNPPH-P</v>
          </cell>
          <cell r="B981" t="str">
            <v>540</v>
          </cell>
          <cell r="D981">
            <v>79317.41</v>
          </cell>
          <cell r="F981" t="str">
            <v>510SSGCH</v>
          </cell>
          <cell r="G981" t="str">
            <v>510</v>
          </cell>
          <cell r="I981">
            <v>2333522.4099999899</v>
          </cell>
        </row>
        <row r="982">
          <cell r="A982" t="str">
            <v>540SNPPH-U</v>
          </cell>
          <cell r="B982" t="str">
            <v>540</v>
          </cell>
          <cell r="D982">
            <v>14563.06</v>
          </cell>
          <cell r="F982" t="str">
            <v>511SNPPS</v>
          </cell>
          <cell r="G982" t="str">
            <v>511</v>
          </cell>
          <cell r="I982">
            <v>19455417.1200005</v>
          </cell>
        </row>
        <row r="983">
          <cell r="A983" t="str">
            <v>542SNPPH-P</v>
          </cell>
          <cell r="B983" t="str">
            <v>542</v>
          </cell>
          <cell r="D983">
            <v>889393.93000000797</v>
          </cell>
          <cell r="F983" t="str">
            <v>511SSGCH</v>
          </cell>
          <cell r="G983" t="str">
            <v>511</v>
          </cell>
          <cell r="I983">
            <v>839261.80999999598</v>
          </cell>
        </row>
        <row r="984">
          <cell r="A984" t="str">
            <v>542SNPPH-U</v>
          </cell>
          <cell r="B984" t="str">
            <v>542</v>
          </cell>
          <cell r="D984">
            <v>172345.96</v>
          </cell>
          <cell r="F984" t="str">
            <v>512SNPPS</v>
          </cell>
          <cell r="G984" t="str">
            <v>512</v>
          </cell>
          <cell r="I984">
            <v>93774057.260012299</v>
          </cell>
        </row>
        <row r="985">
          <cell r="A985" t="str">
            <v>543SNPPH-P</v>
          </cell>
          <cell r="B985" t="str">
            <v>543</v>
          </cell>
          <cell r="D985">
            <v>821555.75999999198</v>
          </cell>
          <cell r="F985" t="str">
            <v>512SSGCH</v>
          </cell>
          <cell r="G985" t="str">
            <v>512</v>
          </cell>
          <cell r="I985">
            <v>2884425.3800001</v>
          </cell>
        </row>
        <row r="986">
          <cell r="A986" t="str">
            <v>543SNPPH-U</v>
          </cell>
          <cell r="B986" t="str">
            <v>543</v>
          </cell>
          <cell r="D986">
            <v>241907.72000000099</v>
          </cell>
          <cell r="F986" t="str">
            <v>513SNPPS</v>
          </cell>
          <cell r="G986" t="str">
            <v>513</v>
          </cell>
          <cell r="I986">
            <v>32419762.050001599</v>
          </cell>
        </row>
        <row r="987">
          <cell r="A987" t="str">
            <v>544SNPPH-P</v>
          </cell>
          <cell r="B987" t="str">
            <v>544</v>
          </cell>
          <cell r="D987">
            <v>612996.30000000598</v>
          </cell>
          <cell r="F987" t="str">
            <v>513SSGCH</v>
          </cell>
          <cell r="G987" t="str">
            <v>513</v>
          </cell>
          <cell r="I987">
            <v>584531.320000001</v>
          </cell>
        </row>
        <row r="988">
          <cell r="A988" t="str">
            <v>544SNPPH-U</v>
          </cell>
          <cell r="B988" t="str">
            <v>544</v>
          </cell>
          <cell r="D988">
            <v>478383.16999999702</v>
          </cell>
          <cell r="F988" t="str">
            <v>514SNPPS</v>
          </cell>
          <cell r="G988" t="str">
            <v>514</v>
          </cell>
          <cell r="I988">
            <v>9450344.7499997597</v>
          </cell>
        </row>
        <row r="989">
          <cell r="A989" t="str">
            <v>545SNPPH-P</v>
          </cell>
          <cell r="B989" t="str">
            <v>545</v>
          </cell>
          <cell r="D989">
            <v>1708788.3499999701</v>
          </cell>
          <cell r="F989" t="str">
            <v>514SSGCH</v>
          </cell>
          <cell r="G989" t="str">
            <v>514</v>
          </cell>
          <cell r="I989">
            <v>2798322.55</v>
          </cell>
        </row>
        <row r="990">
          <cell r="A990" t="str">
            <v>545SNPPH-U</v>
          </cell>
          <cell r="B990" t="str">
            <v>545</v>
          </cell>
          <cell r="D990">
            <v>611883.03000000503</v>
          </cell>
          <cell r="F990" t="str">
            <v>535SNPPH-P</v>
          </cell>
          <cell r="G990" t="str">
            <v>535</v>
          </cell>
          <cell r="I990">
            <v>4954009.6999999899</v>
          </cell>
        </row>
        <row r="991">
          <cell r="A991" t="str">
            <v>546SNPPO</v>
          </cell>
          <cell r="B991" t="str">
            <v>546</v>
          </cell>
          <cell r="D991">
            <v>1015147.11000005</v>
          </cell>
          <cell r="F991" t="str">
            <v>535SNPPH-U</v>
          </cell>
          <cell r="G991" t="str">
            <v>535</v>
          </cell>
          <cell r="I991">
            <v>3438832.1400004001</v>
          </cell>
        </row>
        <row r="992">
          <cell r="A992" t="str">
            <v>547NPCSE</v>
          </cell>
          <cell r="B992" t="str">
            <v>547NPC</v>
          </cell>
          <cell r="D992">
            <v>175256651.080001</v>
          </cell>
          <cell r="F992" t="str">
            <v>536SNPPH-P</v>
          </cell>
          <cell r="G992" t="str">
            <v>536</v>
          </cell>
          <cell r="I992">
            <v>154742.76999999999</v>
          </cell>
        </row>
        <row r="993">
          <cell r="A993" t="str">
            <v>547NPCSSECT</v>
          </cell>
          <cell r="B993" t="str">
            <v>547NPC</v>
          </cell>
          <cell r="D993">
            <v>49413052.6199999</v>
          </cell>
          <cell r="F993" t="str">
            <v>536SNPPH-U</v>
          </cell>
          <cell r="G993" t="str">
            <v>536</v>
          </cell>
          <cell r="I993">
            <v>120608</v>
          </cell>
        </row>
        <row r="994">
          <cell r="A994" t="str">
            <v>547SSECT</v>
          </cell>
          <cell r="B994" t="str">
            <v>547</v>
          </cell>
          <cell r="D994">
            <v>0</v>
          </cell>
          <cell r="F994" t="str">
            <v>537SNPPH-P</v>
          </cell>
          <cell r="G994" t="str">
            <v>537</v>
          </cell>
          <cell r="I994">
            <v>4181381.8100000401</v>
          </cell>
        </row>
        <row r="995">
          <cell r="A995" t="str">
            <v>548SG</v>
          </cell>
          <cell r="B995" t="str">
            <v>548</v>
          </cell>
          <cell r="D995">
            <v>0</v>
          </cell>
          <cell r="F995" t="str">
            <v>537SNPPH-U</v>
          </cell>
          <cell r="G995" t="str">
            <v>537</v>
          </cell>
          <cell r="I995">
            <v>454238.17999999801</v>
          </cell>
        </row>
        <row r="996">
          <cell r="A996" t="str">
            <v>548SNPPO</v>
          </cell>
          <cell r="B996" t="str">
            <v>548</v>
          </cell>
          <cell r="D996">
            <v>7780822.0700002303</v>
          </cell>
          <cell r="F996" t="str">
            <v>538SNPPH-U</v>
          </cell>
          <cell r="G996" t="str">
            <v>538</v>
          </cell>
          <cell r="I996">
            <v>0</v>
          </cell>
        </row>
        <row r="997">
          <cell r="A997" t="str">
            <v>548SSGCT</v>
          </cell>
          <cell r="B997" t="str">
            <v>548</v>
          </cell>
          <cell r="D997">
            <v>10748777.85</v>
          </cell>
          <cell r="F997" t="str">
            <v>539SNPPH-P</v>
          </cell>
          <cell r="G997" t="str">
            <v>539</v>
          </cell>
          <cell r="I997">
            <v>10322250.3700011</v>
          </cell>
        </row>
        <row r="998">
          <cell r="A998" t="str">
            <v>549SG</v>
          </cell>
          <cell r="B998" t="str">
            <v>549</v>
          </cell>
          <cell r="D998">
            <v>-1.672E-6</v>
          </cell>
          <cell r="F998" t="str">
            <v>539SNPPH-U</v>
          </cell>
          <cell r="G998" t="str">
            <v>539</v>
          </cell>
          <cell r="I998">
            <v>5664709.3499999996</v>
          </cell>
        </row>
        <row r="999">
          <cell r="A999" t="str">
            <v>549SNPPO</v>
          </cell>
          <cell r="B999" t="str">
            <v>549</v>
          </cell>
          <cell r="D999">
            <v>3948149.0199992098</v>
          </cell>
          <cell r="F999" t="str">
            <v>540SNPPH-P</v>
          </cell>
          <cell r="G999" t="str">
            <v>540</v>
          </cell>
          <cell r="I999">
            <v>79317.41</v>
          </cell>
        </row>
        <row r="1000">
          <cell r="A1000" t="str">
            <v>550SNPPO</v>
          </cell>
          <cell r="B1000" t="str">
            <v>550</v>
          </cell>
          <cell r="D1000">
            <v>493628.659999986</v>
          </cell>
          <cell r="F1000" t="str">
            <v>540SNPPH-U</v>
          </cell>
          <cell r="G1000" t="str">
            <v>540</v>
          </cell>
          <cell r="I1000">
            <v>14563.06</v>
          </cell>
        </row>
        <row r="1001">
          <cell r="A1001" t="str">
            <v>550SSGCT</v>
          </cell>
          <cell r="B1001" t="str">
            <v>550</v>
          </cell>
          <cell r="D1001">
            <v>11590986.2899999</v>
          </cell>
          <cell r="F1001" t="str">
            <v>542SNPPH-P</v>
          </cell>
          <cell r="G1001" t="str">
            <v>542</v>
          </cell>
          <cell r="I1001">
            <v>889393.93000000797</v>
          </cell>
        </row>
        <row r="1002">
          <cell r="A1002" t="str">
            <v>552SNPPO</v>
          </cell>
          <cell r="B1002" t="str">
            <v>552</v>
          </cell>
          <cell r="D1002">
            <v>211986.59999999899</v>
          </cell>
          <cell r="F1002" t="str">
            <v>542SNPPH-U</v>
          </cell>
          <cell r="G1002" t="str">
            <v>542</v>
          </cell>
          <cell r="I1002">
            <v>172345.96</v>
          </cell>
        </row>
        <row r="1003">
          <cell r="A1003" t="str">
            <v>552SSGCT</v>
          </cell>
          <cell r="B1003" t="str">
            <v>552</v>
          </cell>
          <cell r="D1003">
            <v>177265.38</v>
          </cell>
          <cell r="F1003" t="str">
            <v>543SNPPH-P</v>
          </cell>
          <cell r="G1003" t="str">
            <v>543</v>
          </cell>
          <cell r="I1003">
            <v>821555.75999999198</v>
          </cell>
        </row>
        <row r="1004">
          <cell r="A1004" t="str">
            <v>553SNPPO</v>
          </cell>
          <cell r="B1004" t="str">
            <v>553</v>
          </cell>
          <cell r="D1004">
            <v>2278176.34999994</v>
          </cell>
          <cell r="F1004" t="str">
            <v>543SNPPH-U</v>
          </cell>
          <cell r="G1004" t="str">
            <v>543</v>
          </cell>
          <cell r="I1004">
            <v>241907.72000000099</v>
          </cell>
        </row>
        <row r="1005">
          <cell r="A1005" t="str">
            <v>553SSGCT</v>
          </cell>
          <cell r="B1005" t="str">
            <v>553</v>
          </cell>
          <cell r="D1005">
            <v>814959.57999998797</v>
          </cell>
          <cell r="F1005" t="str">
            <v>544SNPPH-P</v>
          </cell>
          <cell r="G1005" t="str">
            <v>544</v>
          </cell>
          <cell r="I1005">
            <v>612996.30000000598</v>
          </cell>
        </row>
        <row r="1006">
          <cell r="A1006" t="str">
            <v>554SNPPO</v>
          </cell>
          <cell r="B1006" t="str">
            <v>554</v>
          </cell>
          <cell r="D1006">
            <v>163173.81</v>
          </cell>
          <cell r="F1006" t="str">
            <v>544SNPPH-U</v>
          </cell>
          <cell r="G1006" t="str">
            <v>544</v>
          </cell>
          <cell r="I1006">
            <v>478383.16999999702</v>
          </cell>
        </row>
        <row r="1007">
          <cell r="A1007" t="str">
            <v>554SSGCT</v>
          </cell>
          <cell r="B1007" t="str">
            <v>554</v>
          </cell>
          <cell r="D1007">
            <v>212163.49000000101</v>
          </cell>
          <cell r="F1007" t="str">
            <v>545SNPPH-P</v>
          </cell>
          <cell r="G1007" t="str">
            <v>545</v>
          </cell>
          <cell r="I1007">
            <v>1708788.3499999701</v>
          </cell>
        </row>
        <row r="1008">
          <cell r="A1008" t="str">
            <v>555ID</v>
          </cell>
          <cell r="B1008" t="str">
            <v>555</v>
          </cell>
          <cell r="D1008">
            <v>-19530737.579999998</v>
          </cell>
          <cell r="F1008" t="str">
            <v>545SNPPH-U</v>
          </cell>
          <cell r="G1008" t="str">
            <v>545</v>
          </cell>
          <cell r="I1008">
            <v>611883.03000000503</v>
          </cell>
        </row>
        <row r="1009">
          <cell r="A1009" t="str">
            <v>555NPCSE</v>
          </cell>
          <cell r="B1009" t="str">
            <v>555NPC</v>
          </cell>
          <cell r="D1009">
            <v>147929213.44</v>
          </cell>
          <cell r="F1009" t="str">
            <v>546SNPPO</v>
          </cell>
          <cell r="G1009" t="str">
            <v>546</v>
          </cell>
          <cell r="I1009">
            <v>1015147.11000005</v>
          </cell>
        </row>
        <row r="1010">
          <cell r="A1010" t="str">
            <v>555NPCSG</v>
          </cell>
          <cell r="B1010" t="str">
            <v>555NPC</v>
          </cell>
          <cell r="D1010">
            <v>670495947.88999701</v>
          </cell>
          <cell r="F1010" t="str">
            <v>547NPCSE</v>
          </cell>
          <cell r="G1010" t="str">
            <v>547NPC</v>
          </cell>
          <cell r="I1010">
            <v>175256651.080001</v>
          </cell>
        </row>
        <row r="1011">
          <cell r="A1011" t="str">
            <v>555OR</v>
          </cell>
          <cell r="B1011" t="str">
            <v>555</v>
          </cell>
          <cell r="D1011">
            <v>-41904957.509999998</v>
          </cell>
          <cell r="F1011" t="str">
            <v>547NPCSSECT</v>
          </cell>
          <cell r="G1011" t="str">
            <v>547NPC</v>
          </cell>
          <cell r="I1011">
            <v>49413052.6199999</v>
          </cell>
        </row>
        <row r="1012">
          <cell r="A1012" t="str">
            <v>555WA</v>
          </cell>
          <cell r="B1012" t="str">
            <v>555</v>
          </cell>
          <cell r="D1012">
            <v>-13288769.91</v>
          </cell>
          <cell r="F1012" t="str">
            <v>547SSECT</v>
          </cell>
          <cell r="G1012" t="str">
            <v>547</v>
          </cell>
          <cell r="I1012">
            <v>0</v>
          </cell>
        </row>
        <row r="1013">
          <cell r="A1013" t="str">
            <v>556SG</v>
          </cell>
          <cell r="B1013" t="str">
            <v>556</v>
          </cell>
          <cell r="D1013">
            <v>2828392.7200000398</v>
          </cell>
          <cell r="F1013" t="str">
            <v>548SG</v>
          </cell>
          <cell r="G1013" t="str">
            <v>548</v>
          </cell>
          <cell r="I1013">
            <v>0</v>
          </cell>
        </row>
        <row r="1014">
          <cell r="A1014" t="str">
            <v>557ID</v>
          </cell>
          <cell r="B1014" t="str">
            <v>557</v>
          </cell>
          <cell r="D1014">
            <v>-32973.24</v>
          </cell>
          <cell r="F1014" t="str">
            <v>548SNPPO</v>
          </cell>
          <cell r="G1014" t="str">
            <v>548</v>
          </cell>
          <cell r="I1014">
            <v>7780822.0700002303</v>
          </cell>
        </row>
        <row r="1015">
          <cell r="A1015" t="str">
            <v>557OR</v>
          </cell>
          <cell r="B1015" t="str">
            <v>557</v>
          </cell>
          <cell r="D1015">
            <v>-53813.04</v>
          </cell>
          <cell r="F1015" t="str">
            <v>548SSGCT</v>
          </cell>
          <cell r="G1015" t="str">
            <v>548</v>
          </cell>
          <cell r="I1015">
            <v>10748777.85</v>
          </cell>
        </row>
        <row r="1016">
          <cell r="A1016" t="str">
            <v>557SG</v>
          </cell>
          <cell r="B1016" t="str">
            <v>557</v>
          </cell>
          <cell r="D1016">
            <v>52335732.009990901</v>
          </cell>
          <cell r="F1016" t="str">
            <v>549SG</v>
          </cell>
          <cell r="G1016" t="str">
            <v>549</v>
          </cell>
          <cell r="I1016">
            <v>-1.672E-6</v>
          </cell>
        </row>
        <row r="1017">
          <cell r="A1017" t="str">
            <v>557SGCT</v>
          </cell>
          <cell r="B1017" t="str">
            <v>557</v>
          </cell>
          <cell r="D1017">
            <v>1122425.04</v>
          </cell>
          <cell r="F1017" t="str">
            <v>549SNPPO</v>
          </cell>
          <cell r="G1017" t="str">
            <v>549</v>
          </cell>
          <cell r="I1017">
            <v>3948149.0199992098</v>
          </cell>
        </row>
        <row r="1018">
          <cell r="A1018" t="str">
            <v>557WA</v>
          </cell>
          <cell r="B1018" t="str">
            <v>557</v>
          </cell>
          <cell r="D1018">
            <v>-97006.2</v>
          </cell>
          <cell r="F1018" t="str">
            <v>550SNPPO</v>
          </cell>
          <cell r="G1018" t="str">
            <v>550</v>
          </cell>
          <cell r="I1018">
            <v>493628.659999986</v>
          </cell>
        </row>
        <row r="1019">
          <cell r="A1019" t="str">
            <v>560SNPT</v>
          </cell>
          <cell r="B1019" t="str">
            <v>560</v>
          </cell>
          <cell r="D1019">
            <v>7894400.8100003796</v>
          </cell>
          <cell r="F1019" t="str">
            <v>550SSGCT</v>
          </cell>
          <cell r="G1019" t="str">
            <v>550</v>
          </cell>
          <cell r="I1019">
            <v>11590986.2899999</v>
          </cell>
        </row>
        <row r="1020">
          <cell r="A1020" t="str">
            <v>561SNPT</v>
          </cell>
          <cell r="B1020" t="str">
            <v>561</v>
          </cell>
          <cell r="D1020">
            <v>7814796.7099998398</v>
          </cell>
          <cell r="F1020" t="str">
            <v>552SNPPO</v>
          </cell>
          <cell r="G1020" t="str">
            <v>552</v>
          </cell>
          <cell r="I1020">
            <v>211986.59999999899</v>
          </cell>
        </row>
        <row r="1021">
          <cell r="A1021" t="str">
            <v>562SNPT</v>
          </cell>
          <cell r="B1021" t="str">
            <v>562</v>
          </cell>
          <cell r="D1021">
            <v>372430.76999978698</v>
          </cell>
          <cell r="F1021" t="str">
            <v>552SSGCT</v>
          </cell>
          <cell r="G1021" t="str">
            <v>552</v>
          </cell>
          <cell r="I1021">
            <v>177265.38</v>
          </cell>
        </row>
        <row r="1022">
          <cell r="A1022" t="str">
            <v>563SNPT</v>
          </cell>
          <cell r="B1022" t="str">
            <v>563</v>
          </cell>
          <cell r="D1022">
            <v>2302620.7100000302</v>
          </cell>
          <cell r="F1022" t="str">
            <v>553SNPPO</v>
          </cell>
          <cell r="G1022" t="str">
            <v>553</v>
          </cell>
          <cell r="I1022">
            <v>2278176.34999994</v>
          </cell>
        </row>
        <row r="1023">
          <cell r="A1023" t="str">
            <v>565NPCSE</v>
          </cell>
          <cell r="B1023" t="str">
            <v>565NPC</v>
          </cell>
          <cell r="D1023">
            <v>3542298.86</v>
          </cell>
          <cell r="F1023" t="str">
            <v>553SSGCT</v>
          </cell>
          <cell r="G1023" t="str">
            <v>553</v>
          </cell>
          <cell r="I1023">
            <v>814959.57999998797</v>
          </cell>
        </row>
        <row r="1024">
          <cell r="A1024" t="str">
            <v>565NPCSG</v>
          </cell>
          <cell r="B1024" t="str">
            <v>565NPC</v>
          </cell>
          <cell r="D1024">
            <v>92845115.799999803</v>
          </cell>
          <cell r="F1024" t="str">
            <v>554SNPPO</v>
          </cell>
          <cell r="G1024" t="str">
            <v>554</v>
          </cell>
          <cell r="I1024">
            <v>163173.81</v>
          </cell>
        </row>
        <row r="1025">
          <cell r="A1025" t="str">
            <v>566SNPT</v>
          </cell>
          <cell r="B1025" t="str">
            <v>566</v>
          </cell>
          <cell r="D1025">
            <v>-237277.04999998599</v>
          </cell>
          <cell r="F1025" t="str">
            <v>554SSGCT</v>
          </cell>
          <cell r="G1025" t="str">
            <v>554</v>
          </cell>
          <cell r="I1025">
            <v>212163.49000000101</v>
          </cell>
        </row>
        <row r="1026">
          <cell r="A1026" t="str">
            <v>567SNPT</v>
          </cell>
          <cell r="B1026" t="str">
            <v>567</v>
          </cell>
          <cell r="D1026">
            <v>1334471.9100000199</v>
          </cell>
          <cell r="F1026" t="str">
            <v>555ID</v>
          </cell>
          <cell r="G1026" t="str">
            <v>555</v>
          </cell>
          <cell r="I1026">
            <v>-19530737.579999998</v>
          </cell>
        </row>
        <row r="1027">
          <cell r="A1027" t="str">
            <v>568SNPT</v>
          </cell>
          <cell r="B1027" t="str">
            <v>568</v>
          </cell>
          <cell r="D1027">
            <v>15662.25</v>
          </cell>
          <cell r="F1027" t="str">
            <v>555NPCSE</v>
          </cell>
          <cell r="G1027" t="str">
            <v>555NPC</v>
          </cell>
          <cell r="I1027">
            <v>147929213.44</v>
          </cell>
        </row>
        <row r="1028">
          <cell r="A1028" t="str">
            <v>569SNPT</v>
          </cell>
          <cell r="B1028" t="str">
            <v>569</v>
          </cell>
          <cell r="D1028">
            <v>2988474.65</v>
          </cell>
          <cell r="F1028" t="str">
            <v>555NPCSG</v>
          </cell>
          <cell r="G1028" t="str">
            <v>555NPC</v>
          </cell>
          <cell r="I1028">
            <v>670495947.88999701</v>
          </cell>
        </row>
        <row r="1029">
          <cell r="A1029" t="str">
            <v>570SNPT</v>
          </cell>
          <cell r="B1029" t="str">
            <v>570</v>
          </cell>
          <cell r="D1029">
            <v>10207533.049999701</v>
          </cell>
          <cell r="F1029" t="str">
            <v>555OR</v>
          </cell>
          <cell r="G1029" t="str">
            <v>555</v>
          </cell>
          <cell r="I1029">
            <v>-41904957.509999998</v>
          </cell>
        </row>
        <row r="1030">
          <cell r="A1030" t="str">
            <v>571SNPT</v>
          </cell>
          <cell r="B1030" t="str">
            <v>571</v>
          </cell>
          <cell r="D1030">
            <v>10924342.949997701</v>
          </cell>
          <cell r="F1030" t="str">
            <v>555WA</v>
          </cell>
          <cell r="G1030" t="str">
            <v>555</v>
          </cell>
          <cell r="I1030">
            <v>-13288769.91</v>
          </cell>
        </row>
        <row r="1031">
          <cell r="A1031" t="str">
            <v>572SNPT</v>
          </cell>
          <cell r="B1031" t="str">
            <v>572</v>
          </cell>
          <cell r="D1031">
            <v>0</v>
          </cell>
          <cell r="F1031" t="str">
            <v>556SG</v>
          </cell>
          <cell r="G1031" t="str">
            <v>556</v>
          </cell>
          <cell r="I1031">
            <v>2828392.7200000398</v>
          </cell>
        </row>
        <row r="1032">
          <cell r="A1032" t="str">
            <v>573SNPT</v>
          </cell>
          <cell r="B1032" t="str">
            <v>573</v>
          </cell>
          <cell r="D1032">
            <v>376109.09</v>
          </cell>
          <cell r="F1032" t="str">
            <v>557ID</v>
          </cell>
          <cell r="G1032" t="str">
            <v>557</v>
          </cell>
          <cell r="I1032">
            <v>-32973.24</v>
          </cell>
        </row>
        <row r="1033">
          <cell r="A1033" t="str">
            <v>580CA</v>
          </cell>
          <cell r="B1033" t="str">
            <v>580</v>
          </cell>
          <cell r="D1033">
            <v>43735.88</v>
          </cell>
          <cell r="F1033" t="str">
            <v>557OR</v>
          </cell>
          <cell r="G1033" t="str">
            <v>557</v>
          </cell>
          <cell r="I1033">
            <v>-53813.04</v>
          </cell>
        </row>
        <row r="1034">
          <cell r="A1034" t="str">
            <v>580ID</v>
          </cell>
          <cell r="B1034" t="str">
            <v>580</v>
          </cell>
          <cell r="D1034">
            <v>-7766.55</v>
          </cell>
          <cell r="F1034" t="str">
            <v>557SG</v>
          </cell>
          <cell r="G1034" t="str">
            <v>557</v>
          </cell>
          <cell r="I1034">
            <v>52335732.009990901</v>
          </cell>
        </row>
        <row r="1035">
          <cell r="A1035" t="str">
            <v>580OR</v>
          </cell>
          <cell r="B1035" t="str">
            <v>580</v>
          </cell>
          <cell r="D1035">
            <v>33.11</v>
          </cell>
          <cell r="F1035" t="str">
            <v>557SGCT</v>
          </cell>
          <cell r="G1035" t="str">
            <v>557</v>
          </cell>
          <cell r="I1035">
            <v>1122425.04</v>
          </cell>
        </row>
        <row r="1036">
          <cell r="A1036" t="str">
            <v>580SNPD</v>
          </cell>
          <cell r="B1036" t="str">
            <v>580</v>
          </cell>
          <cell r="D1036">
            <v>23678674.9799986</v>
          </cell>
          <cell r="F1036" t="str">
            <v>557WA</v>
          </cell>
          <cell r="G1036" t="str">
            <v>557</v>
          </cell>
          <cell r="I1036">
            <v>-97006.2</v>
          </cell>
        </row>
        <row r="1037">
          <cell r="A1037" t="str">
            <v>580UT</v>
          </cell>
          <cell r="B1037" t="str">
            <v>580</v>
          </cell>
          <cell r="D1037">
            <v>210803.11999999901</v>
          </cell>
          <cell r="F1037" t="str">
            <v>560SNPT</v>
          </cell>
          <cell r="G1037" t="str">
            <v>560</v>
          </cell>
          <cell r="I1037">
            <v>7894400.8100003796</v>
          </cell>
        </row>
        <row r="1038">
          <cell r="A1038" t="str">
            <v>580WA</v>
          </cell>
          <cell r="B1038" t="str">
            <v>580</v>
          </cell>
          <cell r="D1038">
            <v>52918.89</v>
          </cell>
          <cell r="F1038" t="str">
            <v>561SNPT</v>
          </cell>
          <cell r="G1038" t="str">
            <v>561</v>
          </cell>
          <cell r="I1038">
            <v>7814796.7099998398</v>
          </cell>
        </row>
        <row r="1039">
          <cell r="A1039" t="str">
            <v>580WYP</v>
          </cell>
          <cell r="B1039" t="str">
            <v>580</v>
          </cell>
          <cell r="D1039">
            <v>73627.92</v>
          </cell>
          <cell r="F1039" t="str">
            <v>562SNPT</v>
          </cell>
          <cell r="G1039" t="str">
            <v>562</v>
          </cell>
          <cell r="I1039">
            <v>372430.76999978698</v>
          </cell>
        </row>
        <row r="1040">
          <cell r="A1040" t="str">
            <v>581SNPD</v>
          </cell>
          <cell r="B1040" t="str">
            <v>581</v>
          </cell>
          <cell r="D1040">
            <v>12660038.2399996</v>
          </cell>
          <cell r="F1040" t="str">
            <v>563SNPT</v>
          </cell>
          <cell r="G1040" t="str">
            <v>563</v>
          </cell>
          <cell r="I1040">
            <v>2302620.7100000302</v>
          </cell>
        </row>
        <row r="1041">
          <cell r="A1041" t="str">
            <v>582CA</v>
          </cell>
          <cell r="B1041" t="str">
            <v>582</v>
          </cell>
          <cell r="D1041">
            <v>19794.560000000001</v>
          </cell>
          <cell r="F1041" t="str">
            <v>565NPCSE</v>
          </cell>
          <cell r="G1041" t="str">
            <v>565NPC</v>
          </cell>
          <cell r="I1041">
            <v>3542298.86</v>
          </cell>
        </row>
        <row r="1042">
          <cell r="A1042" t="str">
            <v>582ID</v>
          </cell>
          <cell r="B1042" t="str">
            <v>582</v>
          </cell>
          <cell r="D1042">
            <v>180630.90000000101</v>
          </cell>
          <cell r="F1042" t="str">
            <v>565NPCSG</v>
          </cell>
          <cell r="G1042" t="str">
            <v>565NPC</v>
          </cell>
          <cell r="I1042">
            <v>92845115.799999803</v>
          </cell>
        </row>
        <row r="1043">
          <cell r="A1043" t="str">
            <v>582OR</v>
          </cell>
          <cell r="B1043" t="str">
            <v>582</v>
          </cell>
          <cell r="D1043">
            <v>1029369.88999999</v>
          </cell>
          <cell r="F1043" t="str">
            <v>566SNPT</v>
          </cell>
          <cell r="G1043" t="str">
            <v>566</v>
          </cell>
          <cell r="I1043">
            <v>-237277.04999998599</v>
          </cell>
        </row>
        <row r="1044">
          <cell r="A1044" t="str">
            <v>582SNPD</v>
          </cell>
          <cell r="B1044" t="str">
            <v>582</v>
          </cell>
          <cell r="D1044">
            <v>44004.789999998997</v>
          </cell>
          <cell r="F1044" t="str">
            <v>567SNPT</v>
          </cell>
          <cell r="G1044" t="str">
            <v>567</v>
          </cell>
          <cell r="I1044">
            <v>1334471.9100000199</v>
          </cell>
        </row>
        <row r="1045">
          <cell r="A1045" t="str">
            <v>582UT</v>
          </cell>
          <cell r="B1045" t="str">
            <v>582</v>
          </cell>
          <cell r="D1045">
            <v>1192313.4199999899</v>
          </cell>
          <cell r="F1045" t="str">
            <v>568SNPT</v>
          </cell>
          <cell r="G1045" t="str">
            <v>568</v>
          </cell>
          <cell r="I1045">
            <v>15662.25</v>
          </cell>
        </row>
        <row r="1046">
          <cell r="A1046" t="str">
            <v>582WA</v>
          </cell>
          <cell r="B1046" t="str">
            <v>582</v>
          </cell>
          <cell r="D1046">
            <v>230969.859999999</v>
          </cell>
          <cell r="F1046" t="str">
            <v>569SNPT</v>
          </cell>
          <cell r="G1046" t="str">
            <v>569</v>
          </cell>
          <cell r="I1046">
            <v>2988474.65</v>
          </cell>
        </row>
        <row r="1047">
          <cell r="A1047" t="str">
            <v>582WYP</v>
          </cell>
          <cell r="B1047" t="str">
            <v>582</v>
          </cell>
          <cell r="D1047">
            <v>354664.95999999403</v>
          </cell>
          <cell r="F1047" t="str">
            <v>570SNPT</v>
          </cell>
          <cell r="G1047" t="str">
            <v>570</v>
          </cell>
          <cell r="I1047">
            <v>10207533.049999701</v>
          </cell>
        </row>
        <row r="1048">
          <cell r="A1048" t="str">
            <v>583CA</v>
          </cell>
          <cell r="B1048" t="str">
            <v>583</v>
          </cell>
          <cell r="D1048">
            <v>978907.52000000596</v>
          </cell>
          <cell r="F1048" t="str">
            <v>571SNPT</v>
          </cell>
          <cell r="G1048" t="str">
            <v>571</v>
          </cell>
          <cell r="I1048">
            <v>10924342.949997701</v>
          </cell>
        </row>
        <row r="1049">
          <cell r="A1049" t="str">
            <v>583ID</v>
          </cell>
          <cell r="B1049" t="str">
            <v>583</v>
          </cell>
          <cell r="D1049">
            <v>948912.88999999803</v>
          </cell>
          <cell r="F1049" t="str">
            <v>572SNPT</v>
          </cell>
          <cell r="G1049" t="str">
            <v>572</v>
          </cell>
          <cell r="I1049">
            <v>0</v>
          </cell>
        </row>
        <row r="1050">
          <cell r="A1050" t="str">
            <v>583OR</v>
          </cell>
          <cell r="B1050" t="str">
            <v>583</v>
          </cell>
          <cell r="D1050">
            <v>5937131.9699999904</v>
          </cell>
          <cell r="F1050" t="str">
            <v>573SNPT</v>
          </cell>
          <cell r="G1050" t="str">
            <v>573</v>
          </cell>
          <cell r="I1050">
            <v>376109.09</v>
          </cell>
        </row>
        <row r="1051">
          <cell r="A1051" t="str">
            <v>583SNPD</v>
          </cell>
          <cell r="B1051" t="str">
            <v>583</v>
          </cell>
          <cell r="D1051">
            <v>-782597.74000002805</v>
          </cell>
          <cell r="F1051" t="str">
            <v>580CA</v>
          </cell>
          <cell r="G1051" t="str">
            <v>580</v>
          </cell>
          <cell r="I1051">
            <v>43735.88</v>
          </cell>
        </row>
        <row r="1052">
          <cell r="A1052" t="str">
            <v>583UT</v>
          </cell>
          <cell r="B1052" t="str">
            <v>583</v>
          </cell>
          <cell r="D1052">
            <v>6880514.3100001998</v>
          </cell>
          <cell r="F1052" t="str">
            <v>580ID</v>
          </cell>
          <cell r="G1052" t="str">
            <v>580</v>
          </cell>
          <cell r="I1052">
            <v>-7766.55</v>
          </cell>
        </row>
        <row r="1053">
          <cell r="A1053" t="str">
            <v>583WA</v>
          </cell>
          <cell r="B1053" t="str">
            <v>583</v>
          </cell>
          <cell r="D1053">
            <v>1275715.78</v>
          </cell>
          <cell r="F1053" t="str">
            <v>580OR</v>
          </cell>
          <cell r="G1053" t="str">
            <v>580</v>
          </cell>
          <cell r="I1053">
            <v>33.11</v>
          </cell>
        </row>
        <row r="1054">
          <cell r="A1054" t="str">
            <v>583WYP</v>
          </cell>
          <cell r="B1054" t="str">
            <v>583</v>
          </cell>
          <cell r="D1054">
            <v>1135767.6300000099</v>
          </cell>
          <cell r="F1054" t="str">
            <v>580SNPD</v>
          </cell>
          <cell r="G1054" t="str">
            <v>580</v>
          </cell>
          <cell r="I1054">
            <v>23678674.9799986</v>
          </cell>
        </row>
        <row r="1055">
          <cell r="A1055" t="str">
            <v>583WYU</v>
          </cell>
          <cell r="B1055" t="str">
            <v>583</v>
          </cell>
          <cell r="D1055">
            <v>278029.72999999899</v>
          </cell>
          <cell r="F1055" t="str">
            <v>580UT</v>
          </cell>
          <cell r="G1055" t="str">
            <v>580</v>
          </cell>
          <cell r="I1055">
            <v>210803.11999999901</v>
          </cell>
        </row>
        <row r="1056">
          <cell r="A1056" t="str">
            <v>584CA</v>
          </cell>
          <cell r="B1056" t="str">
            <v>584</v>
          </cell>
          <cell r="D1056">
            <v>54889.29</v>
          </cell>
          <cell r="F1056" t="str">
            <v>580WA</v>
          </cell>
          <cell r="G1056" t="str">
            <v>580</v>
          </cell>
          <cell r="I1056">
            <v>52918.89</v>
          </cell>
        </row>
        <row r="1057">
          <cell r="A1057" t="str">
            <v>584ID</v>
          </cell>
          <cell r="B1057" t="str">
            <v>584</v>
          </cell>
          <cell r="D1057">
            <v>0</v>
          </cell>
          <cell r="F1057" t="str">
            <v>580WYP</v>
          </cell>
          <cell r="G1057" t="str">
            <v>580</v>
          </cell>
          <cell r="I1057">
            <v>73627.92</v>
          </cell>
        </row>
        <row r="1058">
          <cell r="A1058" t="str">
            <v>584OR</v>
          </cell>
          <cell r="B1058" t="str">
            <v>584</v>
          </cell>
          <cell r="D1058">
            <v>642574</v>
          </cell>
          <cell r="F1058" t="str">
            <v>581SNPD</v>
          </cell>
          <cell r="G1058" t="str">
            <v>581</v>
          </cell>
          <cell r="I1058">
            <v>12660038.2399996</v>
          </cell>
        </row>
        <row r="1059">
          <cell r="A1059" t="str">
            <v>584UT</v>
          </cell>
          <cell r="B1059" t="str">
            <v>584</v>
          </cell>
          <cell r="D1059">
            <v>292425.01</v>
          </cell>
          <cell r="F1059" t="str">
            <v>582CA</v>
          </cell>
          <cell r="G1059" t="str">
            <v>582</v>
          </cell>
          <cell r="I1059">
            <v>19794.560000000001</v>
          </cell>
        </row>
        <row r="1060">
          <cell r="A1060" t="str">
            <v>584WA</v>
          </cell>
          <cell r="B1060" t="str">
            <v>584</v>
          </cell>
          <cell r="D1060">
            <v>72967.179999999993</v>
          </cell>
          <cell r="F1060" t="str">
            <v>582ID</v>
          </cell>
          <cell r="G1060" t="str">
            <v>582</v>
          </cell>
          <cell r="I1060">
            <v>180630.90000000101</v>
          </cell>
        </row>
        <row r="1061">
          <cell r="A1061" t="str">
            <v>584WYP</v>
          </cell>
          <cell r="B1061" t="str">
            <v>584</v>
          </cell>
          <cell r="D1061">
            <v>3808.85</v>
          </cell>
          <cell r="F1061" t="str">
            <v>582OR</v>
          </cell>
          <cell r="G1061" t="str">
            <v>582</v>
          </cell>
          <cell r="I1061">
            <v>1029369.88999999</v>
          </cell>
        </row>
        <row r="1062">
          <cell r="A1062" t="str">
            <v>585SNPD</v>
          </cell>
          <cell r="B1062" t="str">
            <v>585</v>
          </cell>
          <cell r="D1062">
            <v>211200.899999999</v>
          </cell>
          <cell r="F1062" t="str">
            <v>582SNPD</v>
          </cell>
          <cell r="G1062" t="str">
            <v>582</v>
          </cell>
          <cell r="I1062">
            <v>44004.789999998997</v>
          </cell>
        </row>
        <row r="1063">
          <cell r="A1063" t="str">
            <v>586CA</v>
          </cell>
          <cell r="B1063" t="str">
            <v>586</v>
          </cell>
          <cell r="D1063">
            <v>198670.19</v>
          </cell>
          <cell r="F1063" t="str">
            <v>582UT</v>
          </cell>
          <cell r="G1063" t="str">
            <v>582</v>
          </cell>
          <cell r="I1063">
            <v>1192313.4199999899</v>
          </cell>
        </row>
        <row r="1064">
          <cell r="A1064" t="str">
            <v>586ID</v>
          </cell>
          <cell r="B1064" t="str">
            <v>586</v>
          </cell>
          <cell r="D1064">
            <v>233110.009999998</v>
          </cell>
          <cell r="F1064" t="str">
            <v>582WA</v>
          </cell>
          <cell r="G1064" t="str">
            <v>582</v>
          </cell>
          <cell r="I1064">
            <v>230969.859999999</v>
          </cell>
        </row>
        <row r="1065">
          <cell r="A1065" t="str">
            <v>586OR</v>
          </cell>
          <cell r="B1065" t="str">
            <v>586</v>
          </cell>
          <cell r="D1065">
            <v>1592308.8799999701</v>
          </cell>
          <cell r="F1065" t="str">
            <v>582WYP</v>
          </cell>
          <cell r="G1065" t="str">
            <v>582</v>
          </cell>
          <cell r="I1065">
            <v>354664.95999999403</v>
          </cell>
        </row>
        <row r="1066">
          <cell r="A1066" t="str">
            <v>586SNPD</v>
          </cell>
          <cell r="B1066" t="str">
            <v>586</v>
          </cell>
          <cell r="D1066">
            <v>1211879.6099999901</v>
          </cell>
          <cell r="F1066" t="str">
            <v>583CA</v>
          </cell>
          <cell r="G1066" t="str">
            <v>583</v>
          </cell>
          <cell r="I1066">
            <v>978907.52000000596</v>
          </cell>
        </row>
        <row r="1067">
          <cell r="A1067" t="str">
            <v>586UT</v>
          </cell>
          <cell r="B1067" t="str">
            <v>586</v>
          </cell>
          <cell r="D1067">
            <v>1310833.54999998</v>
          </cell>
          <cell r="F1067" t="str">
            <v>583ID</v>
          </cell>
          <cell r="G1067" t="str">
            <v>583</v>
          </cell>
          <cell r="I1067">
            <v>948912.88999999803</v>
          </cell>
        </row>
        <row r="1068">
          <cell r="A1068" t="str">
            <v>586WA</v>
          </cell>
          <cell r="B1068" t="str">
            <v>586</v>
          </cell>
          <cell r="D1068">
            <v>406652.18000000197</v>
          </cell>
          <cell r="F1068" t="str">
            <v>583OR</v>
          </cell>
          <cell r="G1068" t="str">
            <v>583</v>
          </cell>
          <cell r="I1068">
            <v>5937131.9699999904</v>
          </cell>
        </row>
        <row r="1069">
          <cell r="A1069" t="str">
            <v>586WYP</v>
          </cell>
          <cell r="B1069" t="str">
            <v>586</v>
          </cell>
          <cell r="D1069">
            <v>304223.36999999802</v>
          </cell>
          <cell r="F1069" t="str">
            <v>583SNPD</v>
          </cell>
          <cell r="G1069" t="str">
            <v>583</v>
          </cell>
          <cell r="I1069">
            <v>-782597.74000002805</v>
          </cell>
        </row>
        <row r="1070">
          <cell r="A1070" t="str">
            <v>586WYU</v>
          </cell>
          <cell r="B1070" t="str">
            <v>586</v>
          </cell>
          <cell r="D1070">
            <v>34921.120000000003</v>
          </cell>
          <cell r="F1070" t="str">
            <v>583UT</v>
          </cell>
          <cell r="G1070" t="str">
            <v>583</v>
          </cell>
          <cell r="I1070">
            <v>6880514.3100001998</v>
          </cell>
        </row>
        <row r="1071">
          <cell r="A1071" t="str">
            <v>587ID</v>
          </cell>
          <cell r="B1071" t="str">
            <v>587</v>
          </cell>
          <cell r="D1071">
            <v>594.12</v>
          </cell>
          <cell r="F1071" t="str">
            <v>583WA</v>
          </cell>
          <cell r="G1071" t="str">
            <v>583</v>
          </cell>
          <cell r="I1071">
            <v>1275715.78</v>
          </cell>
        </row>
        <row r="1072">
          <cell r="A1072" t="str">
            <v>587OR</v>
          </cell>
          <cell r="B1072" t="str">
            <v>587</v>
          </cell>
          <cell r="D1072">
            <v>14.91</v>
          </cell>
          <cell r="F1072" t="str">
            <v>583WYP</v>
          </cell>
          <cell r="G1072" t="str">
            <v>583</v>
          </cell>
          <cell r="I1072">
            <v>1135767.6300000099</v>
          </cell>
        </row>
        <row r="1073">
          <cell r="A1073" t="str">
            <v>587UT</v>
          </cell>
          <cell r="B1073" t="str">
            <v>587</v>
          </cell>
          <cell r="D1073">
            <v>23884.16</v>
          </cell>
          <cell r="F1073" t="str">
            <v>583WYU</v>
          </cell>
          <cell r="G1073" t="str">
            <v>583</v>
          </cell>
          <cell r="I1073">
            <v>278029.72999999899</v>
          </cell>
        </row>
        <row r="1074">
          <cell r="A1074" t="str">
            <v>587WA</v>
          </cell>
          <cell r="B1074" t="str">
            <v>587</v>
          </cell>
          <cell r="D1074">
            <v>2350.6799999999998</v>
          </cell>
          <cell r="F1074" t="str">
            <v>584CA</v>
          </cell>
          <cell r="G1074" t="str">
            <v>584</v>
          </cell>
          <cell r="I1074">
            <v>54889.29</v>
          </cell>
        </row>
        <row r="1075">
          <cell r="A1075" t="str">
            <v>587WYP</v>
          </cell>
          <cell r="B1075" t="str">
            <v>587</v>
          </cell>
          <cell r="D1075">
            <v>7650.35</v>
          </cell>
          <cell r="F1075" t="str">
            <v>584ID</v>
          </cell>
          <cell r="G1075" t="str">
            <v>584</v>
          </cell>
          <cell r="I1075">
            <v>0</v>
          </cell>
        </row>
        <row r="1076">
          <cell r="A1076" t="str">
            <v>588CA</v>
          </cell>
          <cell r="B1076" t="str">
            <v>588</v>
          </cell>
          <cell r="D1076">
            <v>26834.93</v>
          </cell>
          <cell r="F1076" t="str">
            <v>584OR</v>
          </cell>
          <cell r="G1076" t="str">
            <v>584</v>
          </cell>
          <cell r="I1076">
            <v>642574</v>
          </cell>
        </row>
        <row r="1077">
          <cell r="A1077" t="str">
            <v>588ID</v>
          </cell>
          <cell r="B1077" t="str">
            <v>588</v>
          </cell>
          <cell r="D1077">
            <v>281344.94</v>
          </cell>
          <cell r="F1077" t="str">
            <v>584UT</v>
          </cell>
          <cell r="G1077" t="str">
            <v>584</v>
          </cell>
          <cell r="I1077">
            <v>292425.01</v>
          </cell>
        </row>
        <row r="1078">
          <cell r="A1078" t="str">
            <v>588OR</v>
          </cell>
          <cell r="B1078" t="str">
            <v>588</v>
          </cell>
          <cell r="D1078">
            <v>36150.129999992998</v>
          </cell>
          <cell r="F1078" t="str">
            <v>584WA</v>
          </cell>
          <cell r="G1078" t="str">
            <v>584</v>
          </cell>
          <cell r="I1078">
            <v>72967.179999999993</v>
          </cell>
        </row>
        <row r="1079">
          <cell r="A1079" t="str">
            <v>588SNPD</v>
          </cell>
          <cell r="B1079" t="str">
            <v>588</v>
          </cell>
          <cell r="D1079">
            <v>5714653.1999999098</v>
          </cell>
          <cell r="F1079" t="str">
            <v>584WYP</v>
          </cell>
          <cell r="G1079" t="str">
            <v>584</v>
          </cell>
          <cell r="I1079">
            <v>3808.85</v>
          </cell>
        </row>
        <row r="1080">
          <cell r="A1080" t="str">
            <v>588UT</v>
          </cell>
          <cell r="B1080" t="str">
            <v>588</v>
          </cell>
          <cell r="D1080">
            <v>704383.380000017</v>
          </cell>
          <cell r="F1080" t="str">
            <v>585SNPD</v>
          </cell>
          <cell r="G1080" t="str">
            <v>585</v>
          </cell>
          <cell r="I1080">
            <v>211200.899999999</v>
          </cell>
        </row>
        <row r="1081">
          <cell r="A1081" t="str">
            <v>588WA</v>
          </cell>
          <cell r="B1081" t="str">
            <v>588</v>
          </cell>
          <cell r="D1081">
            <v>154154.820000001</v>
          </cell>
          <cell r="F1081" t="str">
            <v>586CA</v>
          </cell>
          <cell r="G1081" t="str">
            <v>586</v>
          </cell>
          <cell r="I1081">
            <v>198670.19</v>
          </cell>
        </row>
        <row r="1082">
          <cell r="A1082" t="str">
            <v>588WYP</v>
          </cell>
          <cell r="B1082" t="str">
            <v>588</v>
          </cell>
          <cell r="D1082">
            <v>205292.24000000101</v>
          </cell>
          <cell r="F1082" t="str">
            <v>586ID</v>
          </cell>
          <cell r="G1082" t="str">
            <v>586</v>
          </cell>
          <cell r="I1082">
            <v>233110.009999998</v>
          </cell>
        </row>
        <row r="1083">
          <cell r="A1083" t="str">
            <v>588WYU</v>
          </cell>
          <cell r="B1083" t="str">
            <v>588</v>
          </cell>
          <cell r="D1083">
            <v>38637.26</v>
          </cell>
          <cell r="F1083" t="str">
            <v>586OR</v>
          </cell>
          <cell r="G1083" t="str">
            <v>586</v>
          </cell>
          <cell r="I1083">
            <v>1592308.8799999701</v>
          </cell>
        </row>
        <row r="1084">
          <cell r="A1084" t="str">
            <v>589CA</v>
          </cell>
          <cell r="B1084" t="str">
            <v>589</v>
          </cell>
          <cell r="D1084">
            <v>166871.11999999901</v>
          </cell>
          <cell r="F1084" t="str">
            <v>586SNPD</v>
          </cell>
          <cell r="G1084" t="str">
            <v>586</v>
          </cell>
          <cell r="I1084">
            <v>1211879.6099999901</v>
          </cell>
        </row>
        <row r="1085">
          <cell r="A1085" t="str">
            <v>589ID</v>
          </cell>
          <cell r="B1085" t="str">
            <v>589</v>
          </cell>
          <cell r="D1085">
            <v>45726.68</v>
          </cell>
          <cell r="F1085" t="str">
            <v>586UT</v>
          </cell>
          <cell r="G1085" t="str">
            <v>586</v>
          </cell>
          <cell r="I1085">
            <v>1310833.54999998</v>
          </cell>
        </row>
        <row r="1086">
          <cell r="A1086" t="str">
            <v>589OR</v>
          </cell>
          <cell r="B1086" t="str">
            <v>589</v>
          </cell>
          <cell r="D1086">
            <v>1830498.30999998</v>
          </cell>
          <cell r="F1086" t="str">
            <v>586WA</v>
          </cell>
          <cell r="G1086" t="str">
            <v>586</v>
          </cell>
          <cell r="I1086">
            <v>406652.18000000197</v>
          </cell>
        </row>
        <row r="1087">
          <cell r="A1087" t="str">
            <v>589SNPD</v>
          </cell>
          <cell r="B1087" t="str">
            <v>589</v>
          </cell>
          <cell r="D1087">
            <v>170413.710000005</v>
          </cell>
          <cell r="F1087" t="str">
            <v>586WYP</v>
          </cell>
          <cell r="G1087" t="str">
            <v>586</v>
          </cell>
          <cell r="I1087">
            <v>304223.36999999802</v>
          </cell>
        </row>
        <row r="1088">
          <cell r="A1088" t="str">
            <v>589UT</v>
          </cell>
          <cell r="B1088" t="str">
            <v>589</v>
          </cell>
          <cell r="D1088">
            <v>373587.77999999298</v>
          </cell>
          <cell r="F1088" t="str">
            <v>586WYU</v>
          </cell>
          <cell r="G1088" t="str">
            <v>586</v>
          </cell>
          <cell r="I1088">
            <v>34921.120000000003</v>
          </cell>
        </row>
        <row r="1089">
          <cell r="A1089" t="str">
            <v>589WA</v>
          </cell>
          <cell r="B1089" t="str">
            <v>589</v>
          </cell>
          <cell r="D1089">
            <v>169820.47000000099</v>
          </cell>
          <cell r="F1089" t="str">
            <v>587ID</v>
          </cell>
          <cell r="G1089" t="str">
            <v>587</v>
          </cell>
          <cell r="I1089">
            <v>594.12</v>
          </cell>
        </row>
        <row r="1090">
          <cell r="A1090" t="str">
            <v>589WYP</v>
          </cell>
          <cell r="B1090" t="str">
            <v>589</v>
          </cell>
          <cell r="D1090">
            <v>649845.69999999995</v>
          </cell>
          <cell r="F1090" t="str">
            <v>587OR</v>
          </cell>
          <cell r="G1090" t="str">
            <v>587</v>
          </cell>
          <cell r="I1090">
            <v>14.91</v>
          </cell>
        </row>
        <row r="1091">
          <cell r="A1091" t="str">
            <v>589WYU</v>
          </cell>
          <cell r="B1091" t="str">
            <v>589</v>
          </cell>
          <cell r="D1091">
            <v>22295.29</v>
          </cell>
          <cell r="F1091" t="str">
            <v>587UT</v>
          </cell>
          <cell r="G1091" t="str">
            <v>587</v>
          </cell>
          <cell r="I1091">
            <v>23884.16</v>
          </cell>
        </row>
        <row r="1092">
          <cell r="A1092" t="str">
            <v>590CA</v>
          </cell>
          <cell r="B1092" t="str">
            <v>590</v>
          </cell>
          <cell r="D1092">
            <v>12474.26</v>
          </cell>
          <cell r="F1092" t="str">
            <v>587WA</v>
          </cell>
          <cell r="G1092" t="str">
            <v>587</v>
          </cell>
          <cell r="I1092">
            <v>2350.6799999999998</v>
          </cell>
        </row>
        <row r="1093">
          <cell r="A1093" t="str">
            <v>590ID</v>
          </cell>
          <cell r="B1093" t="str">
            <v>590</v>
          </cell>
          <cell r="D1093">
            <v>71006.509999999995</v>
          </cell>
          <cell r="F1093" t="str">
            <v>587WYP</v>
          </cell>
          <cell r="G1093" t="str">
            <v>587</v>
          </cell>
          <cell r="I1093">
            <v>7650.35</v>
          </cell>
        </row>
        <row r="1094">
          <cell r="A1094" t="str">
            <v>590OR</v>
          </cell>
          <cell r="B1094" t="str">
            <v>590</v>
          </cell>
          <cell r="D1094">
            <v>156974.290000001</v>
          </cell>
          <cell r="F1094" t="str">
            <v>588CA</v>
          </cell>
          <cell r="G1094" t="str">
            <v>588</v>
          </cell>
          <cell r="I1094">
            <v>26834.93</v>
          </cell>
        </row>
        <row r="1095">
          <cell r="A1095" t="str">
            <v>590SNPD</v>
          </cell>
          <cell r="B1095" t="str">
            <v>590</v>
          </cell>
          <cell r="D1095">
            <v>5090567.2199998396</v>
          </cell>
          <cell r="F1095" t="str">
            <v>588ID</v>
          </cell>
          <cell r="G1095" t="str">
            <v>588</v>
          </cell>
          <cell r="I1095">
            <v>281344.94</v>
          </cell>
        </row>
        <row r="1096">
          <cell r="A1096" t="str">
            <v>590UT</v>
          </cell>
          <cell r="B1096" t="str">
            <v>590</v>
          </cell>
          <cell r="D1096">
            <v>548119.42999999796</v>
          </cell>
          <cell r="F1096" t="str">
            <v>588OR</v>
          </cell>
          <cell r="G1096" t="str">
            <v>588</v>
          </cell>
          <cell r="I1096">
            <v>36150.129999992998</v>
          </cell>
        </row>
        <row r="1097">
          <cell r="A1097" t="str">
            <v>590WA</v>
          </cell>
          <cell r="B1097" t="str">
            <v>590</v>
          </cell>
          <cell r="D1097">
            <v>6945.08</v>
          </cell>
          <cell r="F1097" t="str">
            <v>588SNPD</v>
          </cell>
          <cell r="G1097" t="str">
            <v>588</v>
          </cell>
          <cell r="I1097">
            <v>5714653.1999999098</v>
          </cell>
        </row>
        <row r="1098">
          <cell r="A1098" t="str">
            <v>590WYP</v>
          </cell>
          <cell r="B1098" t="str">
            <v>590</v>
          </cell>
          <cell r="D1098">
            <v>113864</v>
          </cell>
          <cell r="F1098" t="str">
            <v>588UT</v>
          </cell>
          <cell r="G1098" t="str">
            <v>588</v>
          </cell>
          <cell r="I1098">
            <v>704383.380000017</v>
          </cell>
        </row>
        <row r="1099">
          <cell r="A1099" t="str">
            <v>591CA</v>
          </cell>
          <cell r="B1099" t="str">
            <v>591</v>
          </cell>
          <cell r="D1099">
            <v>22475.43</v>
          </cell>
          <cell r="F1099" t="str">
            <v>588WA</v>
          </cell>
          <cell r="G1099" t="str">
            <v>588</v>
          </cell>
          <cell r="I1099">
            <v>154154.820000001</v>
          </cell>
        </row>
        <row r="1100">
          <cell r="A1100" t="str">
            <v>591ID</v>
          </cell>
          <cell r="B1100" t="str">
            <v>591</v>
          </cell>
          <cell r="D1100">
            <v>83215.199999999997</v>
          </cell>
          <cell r="F1100" t="str">
            <v>588WYP</v>
          </cell>
          <cell r="G1100" t="str">
            <v>588</v>
          </cell>
          <cell r="I1100">
            <v>205292.24000000101</v>
          </cell>
        </row>
        <row r="1101">
          <cell r="A1101" t="str">
            <v>591OR</v>
          </cell>
          <cell r="B1101" t="str">
            <v>591</v>
          </cell>
          <cell r="D1101">
            <v>460084.82000000199</v>
          </cell>
          <cell r="F1101" t="str">
            <v>588WYU</v>
          </cell>
          <cell r="G1101" t="str">
            <v>588</v>
          </cell>
          <cell r="I1101">
            <v>38637.26</v>
          </cell>
        </row>
        <row r="1102">
          <cell r="A1102" t="str">
            <v>591SNPD</v>
          </cell>
          <cell r="B1102" t="str">
            <v>591</v>
          </cell>
          <cell r="D1102">
            <v>223831.94</v>
          </cell>
          <cell r="F1102" t="str">
            <v>589CA</v>
          </cell>
          <cell r="G1102" t="str">
            <v>589</v>
          </cell>
          <cell r="I1102">
            <v>166871.11999999901</v>
          </cell>
        </row>
        <row r="1103">
          <cell r="A1103" t="str">
            <v>591UT</v>
          </cell>
          <cell r="B1103" t="str">
            <v>591</v>
          </cell>
          <cell r="D1103">
            <v>774169.41999999795</v>
          </cell>
          <cell r="F1103" t="str">
            <v>589ID</v>
          </cell>
          <cell r="G1103" t="str">
            <v>589</v>
          </cell>
          <cell r="I1103">
            <v>45726.68</v>
          </cell>
        </row>
        <row r="1104">
          <cell r="A1104" t="str">
            <v>591WA</v>
          </cell>
          <cell r="B1104" t="str">
            <v>591</v>
          </cell>
          <cell r="D1104">
            <v>74675.37</v>
          </cell>
          <cell r="F1104" t="str">
            <v>589OR</v>
          </cell>
          <cell r="G1104" t="str">
            <v>589</v>
          </cell>
          <cell r="I1104">
            <v>1830498.30999998</v>
          </cell>
        </row>
        <row r="1105">
          <cell r="A1105" t="str">
            <v>591WYP</v>
          </cell>
          <cell r="B1105" t="str">
            <v>591</v>
          </cell>
          <cell r="D1105">
            <v>166913.38000000099</v>
          </cell>
          <cell r="F1105" t="str">
            <v>589SNPD</v>
          </cell>
          <cell r="G1105" t="str">
            <v>589</v>
          </cell>
          <cell r="I1105">
            <v>170413.710000005</v>
          </cell>
        </row>
        <row r="1106">
          <cell r="A1106" t="str">
            <v>591WYU</v>
          </cell>
          <cell r="B1106" t="str">
            <v>591</v>
          </cell>
          <cell r="D1106">
            <v>30176.959999999999</v>
          </cell>
          <cell r="F1106" t="str">
            <v>589UT</v>
          </cell>
          <cell r="G1106" t="str">
            <v>589</v>
          </cell>
          <cell r="I1106">
            <v>373587.77999999298</v>
          </cell>
        </row>
        <row r="1107">
          <cell r="A1107" t="str">
            <v>592CA</v>
          </cell>
          <cell r="B1107" t="str">
            <v>592</v>
          </cell>
          <cell r="D1107">
            <v>413092.68999999302</v>
          </cell>
          <cell r="F1107" t="str">
            <v>589WA</v>
          </cell>
          <cell r="G1107" t="str">
            <v>589</v>
          </cell>
          <cell r="I1107">
            <v>169820.47000000099</v>
          </cell>
        </row>
        <row r="1108">
          <cell r="A1108" t="str">
            <v>592ID</v>
          </cell>
          <cell r="B1108" t="str">
            <v>592</v>
          </cell>
          <cell r="D1108">
            <v>456067.24000000302</v>
          </cell>
          <cell r="F1108" t="str">
            <v>589WYP</v>
          </cell>
          <cell r="G1108" t="str">
            <v>589</v>
          </cell>
          <cell r="I1108">
            <v>649845.69999999995</v>
          </cell>
        </row>
        <row r="1109">
          <cell r="A1109" t="str">
            <v>592OR</v>
          </cell>
          <cell r="B1109" t="str">
            <v>592</v>
          </cell>
          <cell r="D1109">
            <v>3072846.2799999001</v>
          </cell>
          <cell r="F1109" t="str">
            <v>589WYU</v>
          </cell>
          <cell r="G1109" t="str">
            <v>589</v>
          </cell>
          <cell r="I1109">
            <v>22295.29</v>
          </cell>
        </row>
        <row r="1110">
          <cell r="A1110" t="str">
            <v>592SNPD</v>
          </cell>
          <cell r="B1110" t="str">
            <v>592</v>
          </cell>
          <cell r="D1110">
            <v>2337127.92</v>
          </cell>
          <cell r="F1110" t="str">
            <v>590CA</v>
          </cell>
          <cell r="G1110" t="str">
            <v>590</v>
          </cell>
          <cell r="I1110">
            <v>12474.26</v>
          </cell>
        </row>
        <row r="1111">
          <cell r="A1111" t="str">
            <v>592UT</v>
          </cell>
          <cell r="B1111" t="str">
            <v>592</v>
          </cell>
          <cell r="D1111">
            <v>3668149.9799999399</v>
          </cell>
          <cell r="F1111" t="str">
            <v>590ID</v>
          </cell>
          <cell r="G1111" t="str">
            <v>590</v>
          </cell>
          <cell r="I1111">
            <v>71006.509999999995</v>
          </cell>
        </row>
        <row r="1112">
          <cell r="A1112" t="str">
            <v>592WA</v>
          </cell>
          <cell r="B1112" t="str">
            <v>592</v>
          </cell>
          <cell r="D1112">
            <v>742906.23000000801</v>
          </cell>
          <cell r="F1112" t="str">
            <v>590OR</v>
          </cell>
          <cell r="G1112" t="str">
            <v>590</v>
          </cell>
          <cell r="I1112">
            <v>156974.290000001</v>
          </cell>
        </row>
        <row r="1113">
          <cell r="A1113" t="str">
            <v>592WYP</v>
          </cell>
          <cell r="B1113" t="str">
            <v>592</v>
          </cell>
          <cell r="D1113">
            <v>1435331.53999998</v>
          </cell>
          <cell r="F1113" t="str">
            <v>590SNPD</v>
          </cell>
          <cell r="G1113" t="str">
            <v>590</v>
          </cell>
          <cell r="I1113">
            <v>5090567.2199998396</v>
          </cell>
        </row>
        <row r="1114">
          <cell r="A1114" t="str">
            <v>592WYU</v>
          </cell>
          <cell r="B1114" t="str">
            <v>592</v>
          </cell>
          <cell r="D1114">
            <v>233.28</v>
          </cell>
          <cell r="F1114" t="str">
            <v>590UT</v>
          </cell>
          <cell r="G1114" t="str">
            <v>590</v>
          </cell>
          <cell r="I1114">
            <v>548119.42999999796</v>
          </cell>
        </row>
        <row r="1115">
          <cell r="A1115" t="str">
            <v>593CA</v>
          </cell>
          <cell r="B1115" t="str">
            <v>593</v>
          </cell>
          <cell r="D1115">
            <v>6954975.4499998996</v>
          </cell>
          <cell r="F1115" t="str">
            <v>590WA</v>
          </cell>
          <cell r="G1115" t="str">
            <v>590</v>
          </cell>
          <cell r="I1115">
            <v>6945.08</v>
          </cell>
        </row>
        <row r="1116">
          <cell r="A1116" t="str">
            <v>593ID</v>
          </cell>
          <cell r="B1116" t="str">
            <v>593</v>
          </cell>
          <cell r="D1116">
            <v>5349721.8800021401</v>
          </cell>
          <cell r="F1116" t="str">
            <v>590WYP</v>
          </cell>
          <cell r="G1116" t="str">
            <v>590</v>
          </cell>
          <cell r="I1116">
            <v>113864</v>
          </cell>
        </row>
        <row r="1117">
          <cell r="A1117" t="str">
            <v>593MT</v>
          </cell>
          <cell r="B1117" t="str">
            <v>593</v>
          </cell>
          <cell r="D1117">
            <v>0</v>
          </cell>
          <cell r="F1117" t="str">
            <v>591CA</v>
          </cell>
          <cell r="G1117" t="str">
            <v>591</v>
          </cell>
          <cell r="I1117">
            <v>22475.43</v>
          </cell>
        </row>
        <row r="1118">
          <cell r="A1118" t="str">
            <v>593OR</v>
          </cell>
          <cell r="B1118" t="str">
            <v>593</v>
          </cell>
          <cell r="D1118">
            <v>27348102.560000598</v>
          </cell>
          <cell r="F1118" t="str">
            <v>591ID</v>
          </cell>
          <cell r="G1118" t="str">
            <v>591</v>
          </cell>
          <cell r="I1118">
            <v>83215.199999999997</v>
          </cell>
        </row>
        <row r="1119">
          <cell r="A1119" t="str">
            <v>593SNPD</v>
          </cell>
          <cell r="B1119" t="str">
            <v>593</v>
          </cell>
          <cell r="D1119">
            <v>7697860.9000000497</v>
          </cell>
          <cell r="F1119" t="str">
            <v>591OR</v>
          </cell>
          <cell r="G1119" t="str">
            <v>591</v>
          </cell>
          <cell r="I1119">
            <v>460084.82000000199</v>
          </cell>
        </row>
        <row r="1120">
          <cell r="A1120" t="str">
            <v>593UT</v>
          </cell>
          <cell r="B1120" t="str">
            <v>593</v>
          </cell>
          <cell r="D1120">
            <v>35433869.459996901</v>
          </cell>
          <cell r="F1120" t="str">
            <v>591SNPD</v>
          </cell>
          <cell r="G1120" t="str">
            <v>591</v>
          </cell>
          <cell r="I1120">
            <v>223831.94</v>
          </cell>
        </row>
        <row r="1121">
          <cell r="A1121" t="str">
            <v>593WA</v>
          </cell>
          <cell r="B1121" t="str">
            <v>593</v>
          </cell>
          <cell r="D1121">
            <v>4461686.3899999503</v>
          </cell>
          <cell r="F1121" t="str">
            <v>591UT</v>
          </cell>
          <cell r="G1121" t="str">
            <v>591</v>
          </cell>
          <cell r="I1121">
            <v>774169.41999999795</v>
          </cell>
        </row>
        <row r="1122">
          <cell r="A1122" t="str">
            <v>593WYP</v>
          </cell>
          <cell r="B1122" t="str">
            <v>593</v>
          </cell>
          <cell r="D1122">
            <v>5259986.0999987796</v>
          </cell>
          <cell r="F1122" t="str">
            <v>591WA</v>
          </cell>
          <cell r="G1122" t="str">
            <v>591</v>
          </cell>
          <cell r="I1122">
            <v>74675.37</v>
          </cell>
        </row>
        <row r="1123">
          <cell r="A1123" t="str">
            <v>593WYU</v>
          </cell>
          <cell r="B1123" t="str">
            <v>593</v>
          </cell>
          <cell r="D1123">
            <v>755038.49000001897</v>
          </cell>
          <cell r="F1123" t="str">
            <v>591WYP</v>
          </cell>
          <cell r="G1123" t="str">
            <v>591</v>
          </cell>
          <cell r="I1123">
            <v>166913.38000000099</v>
          </cell>
        </row>
        <row r="1124">
          <cell r="A1124" t="str">
            <v>594CA</v>
          </cell>
          <cell r="B1124" t="str">
            <v>594</v>
          </cell>
          <cell r="D1124">
            <v>753782.520000002</v>
          </cell>
          <cell r="F1124" t="str">
            <v>591WYU</v>
          </cell>
          <cell r="G1124" t="str">
            <v>591</v>
          </cell>
          <cell r="I1124">
            <v>30176.959999999999</v>
          </cell>
        </row>
        <row r="1125">
          <cell r="A1125" t="str">
            <v>594ID</v>
          </cell>
          <cell r="B1125" t="str">
            <v>594</v>
          </cell>
          <cell r="D1125">
            <v>700170.29999997397</v>
          </cell>
          <cell r="F1125" t="str">
            <v>592CA</v>
          </cell>
          <cell r="G1125" t="str">
            <v>592</v>
          </cell>
          <cell r="I1125">
            <v>413092.68999999302</v>
          </cell>
        </row>
        <row r="1126">
          <cell r="A1126" t="str">
            <v>594OR</v>
          </cell>
          <cell r="B1126" t="str">
            <v>594</v>
          </cell>
          <cell r="D1126">
            <v>5305313.3599999798</v>
          </cell>
          <cell r="F1126" t="str">
            <v>592ID</v>
          </cell>
          <cell r="G1126" t="str">
            <v>592</v>
          </cell>
          <cell r="I1126">
            <v>456067.24000000302</v>
          </cell>
        </row>
        <row r="1127">
          <cell r="A1127" t="str">
            <v>594SNPD</v>
          </cell>
          <cell r="B1127" t="str">
            <v>594</v>
          </cell>
          <cell r="D1127">
            <v>106326.12</v>
          </cell>
          <cell r="F1127" t="str">
            <v>592OR</v>
          </cell>
          <cell r="G1127" t="str">
            <v>592</v>
          </cell>
          <cell r="I1127">
            <v>3072846.2799999001</v>
          </cell>
        </row>
        <row r="1128">
          <cell r="A1128" t="str">
            <v>594UT</v>
          </cell>
          <cell r="B1128" t="str">
            <v>594</v>
          </cell>
          <cell r="D1128">
            <v>12326587.170000499</v>
          </cell>
          <cell r="F1128" t="str">
            <v>592SNPD</v>
          </cell>
          <cell r="G1128" t="str">
            <v>592</v>
          </cell>
          <cell r="I1128">
            <v>2337127.92</v>
          </cell>
        </row>
        <row r="1129">
          <cell r="A1129" t="str">
            <v>594WA</v>
          </cell>
          <cell r="B1129" t="str">
            <v>594</v>
          </cell>
          <cell r="D1129">
            <v>989915.77000000898</v>
          </cell>
          <cell r="F1129" t="str">
            <v>592UT</v>
          </cell>
          <cell r="G1129" t="str">
            <v>592</v>
          </cell>
          <cell r="I1129">
            <v>3668149.9799999399</v>
          </cell>
        </row>
        <row r="1130">
          <cell r="A1130" t="str">
            <v>594WYP</v>
          </cell>
          <cell r="B1130" t="str">
            <v>594</v>
          </cell>
          <cell r="D1130">
            <v>1668849.1799999899</v>
          </cell>
          <cell r="F1130" t="str">
            <v>592WA</v>
          </cell>
          <cell r="G1130" t="str">
            <v>592</v>
          </cell>
          <cell r="I1130">
            <v>742906.23000000801</v>
          </cell>
        </row>
        <row r="1131">
          <cell r="A1131" t="str">
            <v>594WYU</v>
          </cell>
          <cell r="B1131" t="str">
            <v>594</v>
          </cell>
          <cell r="D1131">
            <v>237715.550000002</v>
          </cell>
          <cell r="F1131" t="str">
            <v>592WYP</v>
          </cell>
          <cell r="G1131" t="str">
            <v>592</v>
          </cell>
          <cell r="I1131">
            <v>1435331.53999998</v>
          </cell>
        </row>
        <row r="1132">
          <cell r="A1132" t="str">
            <v>595ID</v>
          </cell>
          <cell r="B1132" t="str">
            <v>595</v>
          </cell>
          <cell r="D1132">
            <v>-356.65</v>
          </cell>
          <cell r="F1132" t="str">
            <v>592WYU</v>
          </cell>
          <cell r="G1132" t="str">
            <v>592</v>
          </cell>
          <cell r="I1132">
            <v>233.28</v>
          </cell>
        </row>
        <row r="1133">
          <cell r="A1133" t="str">
            <v>595OR</v>
          </cell>
          <cell r="B1133" t="str">
            <v>595</v>
          </cell>
          <cell r="D1133">
            <v>0</v>
          </cell>
          <cell r="F1133" t="str">
            <v>593CA</v>
          </cell>
          <cell r="G1133" t="str">
            <v>593</v>
          </cell>
          <cell r="I1133">
            <v>6954975.4499998996</v>
          </cell>
        </row>
        <row r="1134">
          <cell r="A1134" t="str">
            <v>595SNPD</v>
          </cell>
          <cell r="B1134" t="str">
            <v>595</v>
          </cell>
          <cell r="D1134">
            <v>315788.180000005</v>
          </cell>
          <cell r="F1134" t="str">
            <v>593ID</v>
          </cell>
          <cell r="G1134" t="str">
            <v>593</v>
          </cell>
          <cell r="I1134">
            <v>5349721.8800021401</v>
          </cell>
        </row>
        <row r="1135">
          <cell r="A1135" t="str">
            <v>595UT</v>
          </cell>
          <cell r="B1135" t="str">
            <v>595</v>
          </cell>
          <cell r="D1135">
            <v>0</v>
          </cell>
          <cell r="F1135" t="str">
            <v>593MT</v>
          </cell>
          <cell r="G1135" t="str">
            <v>593</v>
          </cell>
          <cell r="I1135">
            <v>0</v>
          </cell>
        </row>
        <row r="1136">
          <cell r="A1136" t="str">
            <v>595WA</v>
          </cell>
          <cell r="B1136" t="str">
            <v>595</v>
          </cell>
          <cell r="D1136">
            <v>0</v>
          </cell>
          <cell r="F1136" t="str">
            <v>593OR</v>
          </cell>
          <cell r="G1136" t="str">
            <v>593</v>
          </cell>
          <cell r="I1136">
            <v>27348102.560000598</v>
          </cell>
        </row>
        <row r="1137">
          <cell r="A1137" t="str">
            <v>595WYP</v>
          </cell>
          <cell r="B1137" t="str">
            <v>595</v>
          </cell>
          <cell r="D1137">
            <v>17639.080000000002</v>
          </cell>
          <cell r="F1137" t="str">
            <v>593SNPD</v>
          </cell>
          <cell r="G1137" t="str">
            <v>593</v>
          </cell>
          <cell r="I1137">
            <v>7697860.9000000497</v>
          </cell>
        </row>
        <row r="1138">
          <cell r="A1138" t="str">
            <v>596CA</v>
          </cell>
          <cell r="B1138" t="str">
            <v>596</v>
          </cell>
          <cell r="D1138">
            <v>99112.330000001006</v>
          </cell>
          <cell r="F1138" t="str">
            <v>593UT</v>
          </cell>
          <cell r="G1138" t="str">
            <v>593</v>
          </cell>
          <cell r="I1138">
            <v>35433869.459996901</v>
          </cell>
        </row>
        <row r="1139">
          <cell r="A1139" t="str">
            <v>596ID</v>
          </cell>
          <cell r="B1139" t="str">
            <v>596</v>
          </cell>
          <cell r="D1139">
            <v>165620.67000000001</v>
          </cell>
          <cell r="F1139" t="str">
            <v>593WA</v>
          </cell>
          <cell r="G1139" t="str">
            <v>593</v>
          </cell>
          <cell r="I1139">
            <v>4461686.3899999503</v>
          </cell>
        </row>
        <row r="1140">
          <cell r="A1140" t="str">
            <v>596OR</v>
          </cell>
          <cell r="B1140" t="str">
            <v>596</v>
          </cell>
          <cell r="D1140">
            <v>957323.30000001902</v>
          </cell>
          <cell r="F1140" t="str">
            <v>593WYP</v>
          </cell>
          <cell r="G1140" t="str">
            <v>593</v>
          </cell>
          <cell r="I1140">
            <v>5259986.0999987796</v>
          </cell>
        </row>
        <row r="1141">
          <cell r="A1141" t="str">
            <v>596SNPD</v>
          </cell>
          <cell r="B1141" t="str">
            <v>596</v>
          </cell>
          <cell r="D1141">
            <v>2948.1</v>
          </cell>
          <cell r="F1141" t="str">
            <v>593WYU</v>
          </cell>
          <cell r="G1141" t="str">
            <v>593</v>
          </cell>
          <cell r="I1141">
            <v>755038.49000001897</v>
          </cell>
        </row>
        <row r="1142">
          <cell r="A1142" t="str">
            <v>596UT</v>
          </cell>
          <cell r="B1142" t="str">
            <v>596</v>
          </cell>
          <cell r="D1142">
            <v>2533308.0899999398</v>
          </cell>
          <cell r="F1142" t="str">
            <v>594CA</v>
          </cell>
          <cell r="G1142" t="str">
            <v>594</v>
          </cell>
          <cell r="I1142">
            <v>753782.520000002</v>
          </cell>
        </row>
        <row r="1143">
          <cell r="A1143" t="str">
            <v>596WA</v>
          </cell>
          <cell r="B1143" t="str">
            <v>596</v>
          </cell>
          <cell r="D1143">
            <v>193961.359999999</v>
          </cell>
          <cell r="F1143" t="str">
            <v>594ID</v>
          </cell>
          <cell r="G1143" t="str">
            <v>594</v>
          </cell>
          <cell r="I1143">
            <v>700170.29999997397</v>
          </cell>
        </row>
        <row r="1144">
          <cell r="A1144" t="str">
            <v>596WYP</v>
          </cell>
          <cell r="B1144" t="str">
            <v>596</v>
          </cell>
          <cell r="D1144">
            <v>286327.65999999701</v>
          </cell>
          <cell r="F1144" t="str">
            <v>594OR</v>
          </cell>
          <cell r="G1144" t="str">
            <v>594</v>
          </cell>
          <cell r="I1144">
            <v>5305313.3599999798</v>
          </cell>
        </row>
        <row r="1145">
          <cell r="A1145" t="str">
            <v>596WYU</v>
          </cell>
          <cell r="B1145" t="str">
            <v>596</v>
          </cell>
          <cell r="D1145">
            <v>67267.44</v>
          </cell>
          <cell r="F1145" t="str">
            <v>594SNPD</v>
          </cell>
          <cell r="G1145" t="str">
            <v>594</v>
          </cell>
          <cell r="I1145">
            <v>106326.12</v>
          </cell>
        </row>
        <row r="1146">
          <cell r="A1146" t="str">
            <v>597CA</v>
          </cell>
          <cell r="B1146" t="str">
            <v>597</v>
          </cell>
          <cell r="D1146">
            <v>42029.77</v>
          </cell>
          <cell r="F1146" t="str">
            <v>594UT</v>
          </cell>
          <cell r="G1146" t="str">
            <v>594</v>
          </cell>
          <cell r="I1146">
            <v>12326587.170000499</v>
          </cell>
        </row>
        <row r="1147">
          <cell r="A1147" t="str">
            <v>597ID</v>
          </cell>
          <cell r="B1147" t="str">
            <v>597</v>
          </cell>
          <cell r="D1147">
            <v>271254.88999999902</v>
          </cell>
          <cell r="F1147" t="str">
            <v>594WA</v>
          </cell>
          <cell r="G1147" t="str">
            <v>594</v>
          </cell>
          <cell r="I1147">
            <v>989915.77000000898</v>
          </cell>
        </row>
        <row r="1148">
          <cell r="A1148" t="str">
            <v>597OR</v>
          </cell>
          <cell r="B1148" t="str">
            <v>597</v>
          </cell>
          <cell r="D1148">
            <v>1013039.33</v>
          </cell>
          <cell r="F1148" t="str">
            <v>594WYP</v>
          </cell>
          <cell r="G1148" t="str">
            <v>594</v>
          </cell>
          <cell r="I1148">
            <v>1668849.1799999899</v>
          </cell>
        </row>
        <row r="1149">
          <cell r="A1149" t="str">
            <v>597SNPD</v>
          </cell>
          <cell r="B1149" t="str">
            <v>597</v>
          </cell>
          <cell r="D1149">
            <v>1653865.8</v>
          </cell>
          <cell r="F1149" t="str">
            <v>594WYU</v>
          </cell>
          <cell r="G1149" t="str">
            <v>594</v>
          </cell>
          <cell r="I1149">
            <v>237715.550000002</v>
          </cell>
        </row>
        <row r="1150">
          <cell r="A1150" t="str">
            <v>597UT</v>
          </cell>
          <cell r="B1150" t="str">
            <v>597</v>
          </cell>
          <cell r="D1150">
            <v>1359523.76000001</v>
          </cell>
          <cell r="F1150" t="str">
            <v>595ID</v>
          </cell>
          <cell r="G1150" t="str">
            <v>595</v>
          </cell>
          <cell r="I1150">
            <v>-356.65</v>
          </cell>
        </row>
        <row r="1151">
          <cell r="A1151" t="str">
            <v>597WA</v>
          </cell>
          <cell r="B1151" t="str">
            <v>597</v>
          </cell>
          <cell r="D1151">
            <v>341152.98000000097</v>
          </cell>
          <cell r="F1151" t="str">
            <v>595OR</v>
          </cell>
          <cell r="G1151" t="str">
            <v>595</v>
          </cell>
          <cell r="I1151">
            <v>0</v>
          </cell>
        </row>
        <row r="1152">
          <cell r="A1152" t="str">
            <v>597WYP</v>
          </cell>
          <cell r="B1152" t="str">
            <v>597</v>
          </cell>
          <cell r="D1152">
            <v>474204.72999999701</v>
          </cell>
          <cell r="F1152" t="str">
            <v>595SNPD</v>
          </cell>
          <cell r="G1152" t="str">
            <v>595</v>
          </cell>
          <cell r="I1152">
            <v>315788.180000005</v>
          </cell>
        </row>
        <row r="1153">
          <cell r="A1153" t="str">
            <v>597WYU</v>
          </cell>
          <cell r="B1153" t="str">
            <v>597</v>
          </cell>
          <cell r="D1153">
            <v>47700.609999998996</v>
          </cell>
          <cell r="F1153" t="str">
            <v>595UT</v>
          </cell>
          <cell r="G1153" t="str">
            <v>595</v>
          </cell>
          <cell r="I1153">
            <v>0</v>
          </cell>
        </row>
        <row r="1154">
          <cell r="A1154" t="str">
            <v>598CA</v>
          </cell>
          <cell r="B1154" t="str">
            <v>598</v>
          </cell>
          <cell r="D1154">
            <v>80255.27</v>
          </cell>
          <cell r="F1154" t="str">
            <v>595WA</v>
          </cell>
          <cell r="G1154" t="str">
            <v>595</v>
          </cell>
          <cell r="I1154">
            <v>0</v>
          </cell>
        </row>
        <row r="1155">
          <cell r="A1155" t="str">
            <v>598ID</v>
          </cell>
          <cell r="B1155" t="str">
            <v>598</v>
          </cell>
          <cell r="D1155">
            <v>12601.26</v>
          </cell>
          <cell r="F1155" t="str">
            <v>595WYP</v>
          </cell>
          <cell r="G1155" t="str">
            <v>595</v>
          </cell>
          <cell r="I1155">
            <v>17639.080000000002</v>
          </cell>
        </row>
        <row r="1156">
          <cell r="A1156" t="str">
            <v>598OR</v>
          </cell>
          <cell r="B1156" t="str">
            <v>598</v>
          </cell>
          <cell r="D1156">
            <v>501570.36999999703</v>
          </cell>
          <cell r="F1156" t="str">
            <v>596CA</v>
          </cell>
          <cell r="G1156" t="str">
            <v>596</v>
          </cell>
          <cell r="I1156">
            <v>99112.330000001006</v>
          </cell>
        </row>
        <row r="1157">
          <cell r="A1157" t="str">
            <v>598SNPD</v>
          </cell>
          <cell r="B1157" t="str">
            <v>598</v>
          </cell>
          <cell r="D1157">
            <v>-1348916.1699989799</v>
          </cell>
          <cell r="F1157" t="str">
            <v>596ID</v>
          </cell>
          <cell r="G1157" t="str">
            <v>596</v>
          </cell>
          <cell r="I1157">
            <v>165620.67000000001</v>
          </cell>
        </row>
        <row r="1158">
          <cell r="A1158" t="str">
            <v>598UT</v>
          </cell>
          <cell r="B1158" t="str">
            <v>598</v>
          </cell>
          <cell r="D1158">
            <v>1236757.8700000001</v>
          </cell>
          <cell r="F1158" t="str">
            <v>596OR</v>
          </cell>
          <cell r="G1158" t="str">
            <v>596</v>
          </cell>
          <cell r="I1158">
            <v>957323.30000001902</v>
          </cell>
        </row>
        <row r="1159">
          <cell r="A1159" t="str">
            <v>598WA</v>
          </cell>
          <cell r="B1159" t="str">
            <v>598</v>
          </cell>
          <cell r="D1159">
            <v>119624.61</v>
          </cell>
          <cell r="F1159" t="str">
            <v>596SNPD</v>
          </cell>
          <cell r="G1159" t="str">
            <v>596</v>
          </cell>
          <cell r="I1159">
            <v>2948.1</v>
          </cell>
        </row>
        <row r="1160">
          <cell r="A1160" t="str">
            <v>598WYP</v>
          </cell>
          <cell r="B1160" t="str">
            <v>598</v>
          </cell>
          <cell r="D1160">
            <v>138987.51999999999</v>
          </cell>
          <cell r="F1160" t="str">
            <v>596UT</v>
          </cell>
          <cell r="G1160" t="str">
            <v>596</v>
          </cell>
          <cell r="I1160">
            <v>2533308.0899999398</v>
          </cell>
        </row>
        <row r="1161">
          <cell r="A1161" t="str">
            <v>598WYU</v>
          </cell>
          <cell r="B1161" t="str">
            <v>598</v>
          </cell>
          <cell r="D1161">
            <v>0</v>
          </cell>
          <cell r="F1161" t="str">
            <v>596WA</v>
          </cell>
          <cell r="G1161" t="str">
            <v>596</v>
          </cell>
          <cell r="I1161">
            <v>193961.359999999</v>
          </cell>
        </row>
        <row r="1162">
          <cell r="A1162" t="str">
            <v>901CA</v>
          </cell>
          <cell r="B1162" t="str">
            <v>901</v>
          </cell>
          <cell r="D1162">
            <v>29287.7</v>
          </cell>
          <cell r="F1162" t="str">
            <v>596WYP</v>
          </cell>
          <cell r="G1162" t="str">
            <v>596</v>
          </cell>
          <cell r="I1162">
            <v>286327.65999999701</v>
          </cell>
        </row>
        <row r="1163">
          <cell r="A1163" t="str">
            <v>901CN</v>
          </cell>
          <cell r="B1163" t="str">
            <v>901</v>
          </cell>
          <cell r="D1163">
            <v>4349774.3699997803</v>
          </cell>
          <cell r="F1163" t="str">
            <v>596WYU</v>
          </cell>
          <cell r="G1163" t="str">
            <v>596</v>
          </cell>
          <cell r="I1163">
            <v>67267.44</v>
          </cell>
        </row>
        <row r="1164">
          <cell r="A1164" t="str">
            <v>901ID</v>
          </cell>
          <cell r="B1164" t="str">
            <v>901</v>
          </cell>
          <cell r="D1164">
            <v>336633.129999989</v>
          </cell>
          <cell r="F1164" t="str">
            <v>597CA</v>
          </cell>
          <cell r="G1164" t="str">
            <v>597</v>
          </cell>
          <cell r="I1164">
            <v>42029.77</v>
          </cell>
        </row>
        <row r="1165">
          <cell r="A1165" t="str">
            <v>901OR</v>
          </cell>
          <cell r="B1165" t="str">
            <v>901</v>
          </cell>
          <cell r="D1165">
            <v>2706195.3699997701</v>
          </cell>
          <cell r="F1165" t="str">
            <v>597ID</v>
          </cell>
          <cell r="G1165" t="str">
            <v>597</v>
          </cell>
          <cell r="I1165">
            <v>271254.88999999902</v>
          </cell>
        </row>
        <row r="1166">
          <cell r="A1166" t="str">
            <v>901UT</v>
          </cell>
          <cell r="B1166" t="str">
            <v>901</v>
          </cell>
          <cell r="D1166">
            <v>380915.44000000198</v>
          </cell>
          <cell r="F1166" t="str">
            <v>597OR</v>
          </cell>
          <cell r="G1166" t="str">
            <v>597</v>
          </cell>
          <cell r="I1166">
            <v>1013039.33</v>
          </cell>
        </row>
        <row r="1167">
          <cell r="A1167" t="str">
            <v>901WA</v>
          </cell>
          <cell r="B1167" t="str">
            <v>901</v>
          </cell>
          <cell r="D1167">
            <v>446701.35999998503</v>
          </cell>
          <cell r="F1167" t="str">
            <v>597SNPD</v>
          </cell>
          <cell r="G1167" t="str">
            <v>597</v>
          </cell>
          <cell r="I1167">
            <v>1653865.8</v>
          </cell>
        </row>
        <row r="1168">
          <cell r="A1168" t="str">
            <v>901WYP</v>
          </cell>
          <cell r="B1168" t="str">
            <v>901</v>
          </cell>
          <cell r="D1168">
            <v>474297.450000001</v>
          </cell>
          <cell r="F1168" t="str">
            <v>597UT</v>
          </cell>
          <cell r="G1168" t="str">
            <v>597</v>
          </cell>
          <cell r="I1168">
            <v>1359523.76000001</v>
          </cell>
        </row>
        <row r="1169">
          <cell r="A1169" t="str">
            <v>901WYU</v>
          </cell>
          <cell r="B1169" t="str">
            <v>901</v>
          </cell>
          <cell r="D1169">
            <v>88182.47</v>
          </cell>
          <cell r="F1169" t="str">
            <v>597WA</v>
          </cell>
          <cell r="G1169" t="str">
            <v>597</v>
          </cell>
          <cell r="I1169">
            <v>341152.98000000097</v>
          </cell>
        </row>
        <row r="1170">
          <cell r="A1170" t="str">
            <v>902CA</v>
          </cell>
          <cell r="B1170" t="str">
            <v>902</v>
          </cell>
          <cell r="D1170">
            <v>862002.35999999801</v>
          </cell>
          <cell r="F1170" t="str">
            <v>597WYP</v>
          </cell>
          <cell r="G1170" t="str">
            <v>597</v>
          </cell>
          <cell r="I1170">
            <v>474204.72999999701</v>
          </cell>
        </row>
        <row r="1171">
          <cell r="A1171" t="str">
            <v>902CN</v>
          </cell>
          <cell r="B1171" t="str">
            <v>902</v>
          </cell>
          <cell r="D1171">
            <v>667943.01</v>
          </cell>
          <cell r="F1171" t="str">
            <v>597WYU</v>
          </cell>
          <cell r="G1171" t="str">
            <v>597</v>
          </cell>
          <cell r="I1171">
            <v>47700.609999998996</v>
          </cell>
        </row>
        <row r="1172">
          <cell r="A1172" t="str">
            <v>902ID</v>
          </cell>
          <cell r="B1172" t="str">
            <v>902</v>
          </cell>
          <cell r="D1172">
            <v>1326278.3899999999</v>
          </cell>
          <cell r="F1172" t="str">
            <v>598CA</v>
          </cell>
          <cell r="G1172" t="str">
            <v>598</v>
          </cell>
          <cell r="I1172">
            <v>80255.27</v>
          </cell>
        </row>
        <row r="1173">
          <cell r="A1173" t="str">
            <v>902OR</v>
          </cell>
          <cell r="B1173" t="str">
            <v>902</v>
          </cell>
          <cell r="D1173">
            <v>7740319.3299999898</v>
          </cell>
          <cell r="F1173" t="str">
            <v>598ID</v>
          </cell>
          <cell r="G1173" t="str">
            <v>598</v>
          </cell>
          <cell r="I1173">
            <v>12601.26</v>
          </cell>
        </row>
        <row r="1174">
          <cell r="A1174" t="str">
            <v>902UT</v>
          </cell>
          <cell r="B1174" t="str">
            <v>902</v>
          </cell>
          <cell r="D1174">
            <v>12403706.9100003</v>
          </cell>
          <cell r="F1174" t="str">
            <v>598OR</v>
          </cell>
          <cell r="G1174" t="str">
            <v>598</v>
          </cell>
          <cell r="I1174">
            <v>501570.36999999703</v>
          </cell>
        </row>
        <row r="1175">
          <cell r="A1175" t="str">
            <v>902WA</v>
          </cell>
          <cell r="B1175" t="str">
            <v>902</v>
          </cell>
          <cell r="D1175">
            <v>1979866.0700000101</v>
          </cell>
          <cell r="F1175" t="str">
            <v>598SNPD</v>
          </cell>
          <cell r="G1175" t="str">
            <v>598</v>
          </cell>
          <cell r="I1175">
            <v>-1348916.1699989799</v>
          </cell>
        </row>
        <row r="1176">
          <cell r="A1176" t="str">
            <v>902WYP</v>
          </cell>
          <cell r="B1176" t="str">
            <v>902</v>
          </cell>
          <cell r="D1176">
            <v>2347514.3900000099</v>
          </cell>
          <cell r="F1176" t="str">
            <v>598UT</v>
          </cell>
          <cell r="G1176" t="str">
            <v>598</v>
          </cell>
          <cell r="I1176">
            <v>1236757.8700000001</v>
          </cell>
        </row>
        <row r="1177">
          <cell r="A1177" t="str">
            <v>902WYU</v>
          </cell>
          <cell r="B1177" t="str">
            <v>902</v>
          </cell>
          <cell r="D1177">
            <v>272426.64999999898</v>
          </cell>
          <cell r="F1177" t="str">
            <v>598WA</v>
          </cell>
          <cell r="G1177" t="str">
            <v>598</v>
          </cell>
          <cell r="I1177">
            <v>119624.61</v>
          </cell>
        </row>
        <row r="1178">
          <cell r="A1178" t="str">
            <v>903CA</v>
          </cell>
          <cell r="B1178" t="str">
            <v>903</v>
          </cell>
          <cell r="D1178">
            <v>236787.89</v>
          </cell>
          <cell r="F1178" t="str">
            <v>598WYP</v>
          </cell>
          <cell r="G1178" t="str">
            <v>598</v>
          </cell>
          <cell r="I1178">
            <v>138987.51999999999</v>
          </cell>
        </row>
        <row r="1179">
          <cell r="A1179" t="str">
            <v>903CN</v>
          </cell>
          <cell r="B1179" t="str">
            <v>903</v>
          </cell>
          <cell r="D1179">
            <v>50966700.309999801</v>
          </cell>
          <cell r="F1179" t="str">
            <v>598WYU</v>
          </cell>
          <cell r="G1179" t="str">
            <v>598</v>
          </cell>
          <cell r="I1179">
            <v>0</v>
          </cell>
        </row>
        <row r="1180">
          <cell r="A1180" t="str">
            <v>903ID</v>
          </cell>
          <cell r="B1180" t="str">
            <v>903</v>
          </cell>
          <cell r="D1180">
            <v>227169.69000000099</v>
          </cell>
          <cell r="F1180" t="str">
            <v>901CA</v>
          </cell>
          <cell r="G1180" t="str">
            <v>901</v>
          </cell>
          <cell r="I1180">
            <v>29287.7</v>
          </cell>
        </row>
        <row r="1181">
          <cell r="A1181" t="str">
            <v>903OR</v>
          </cell>
          <cell r="B1181" t="str">
            <v>903</v>
          </cell>
          <cell r="D1181">
            <v>1930490.3200000401</v>
          </cell>
          <cell r="F1181" t="str">
            <v>901CN</v>
          </cell>
          <cell r="G1181" t="str">
            <v>901</v>
          </cell>
          <cell r="I1181">
            <v>4349774.3699997803</v>
          </cell>
        </row>
        <row r="1182">
          <cell r="A1182" t="str">
            <v>903UT</v>
          </cell>
          <cell r="B1182" t="str">
            <v>903</v>
          </cell>
          <cell r="D1182">
            <v>2631610.48999999</v>
          </cell>
          <cell r="F1182" t="str">
            <v>901ID</v>
          </cell>
          <cell r="G1182" t="str">
            <v>901</v>
          </cell>
          <cell r="I1182">
            <v>336633.129999989</v>
          </cell>
        </row>
        <row r="1183">
          <cell r="A1183" t="str">
            <v>903WA</v>
          </cell>
          <cell r="B1183" t="str">
            <v>903</v>
          </cell>
          <cell r="D1183">
            <v>432697.19</v>
          </cell>
          <cell r="F1183" t="str">
            <v>901OR</v>
          </cell>
          <cell r="G1183" t="str">
            <v>901</v>
          </cell>
          <cell r="I1183">
            <v>2706195.3699997701</v>
          </cell>
        </row>
        <row r="1184">
          <cell r="A1184" t="str">
            <v>903WYP</v>
          </cell>
          <cell r="B1184" t="str">
            <v>903</v>
          </cell>
          <cell r="D1184">
            <v>242938.99999999901</v>
          </cell>
          <cell r="F1184" t="str">
            <v>901UT</v>
          </cell>
          <cell r="G1184" t="str">
            <v>901</v>
          </cell>
          <cell r="I1184">
            <v>380915.44000000198</v>
          </cell>
        </row>
        <row r="1185">
          <cell r="A1185" t="str">
            <v>903WYU</v>
          </cell>
          <cell r="B1185" t="str">
            <v>903</v>
          </cell>
          <cell r="D1185">
            <v>42000.81</v>
          </cell>
          <cell r="F1185" t="str">
            <v>901WA</v>
          </cell>
          <cell r="G1185" t="str">
            <v>901</v>
          </cell>
          <cell r="I1185">
            <v>446701.35999998503</v>
          </cell>
        </row>
        <row r="1186">
          <cell r="A1186" t="str">
            <v>904CA</v>
          </cell>
          <cell r="B1186" t="str">
            <v>904</v>
          </cell>
          <cell r="D1186">
            <v>399797.039999992</v>
          </cell>
          <cell r="F1186" t="str">
            <v>901WYP</v>
          </cell>
          <cell r="G1186" t="str">
            <v>901</v>
          </cell>
          <cell r="I1186">
            <v>474297.450000001</v>
          </cell>
        </row>
        <row r="1187">
          <cell r="A1187" t="str">
            <v>904CN</v>
          </cell>
          <cell r="B1187" t="str">
            <v>904</v>
          </cell>
          <cell r="D1187">
            <v>5271243.0999999996</v>
          </cell>
          <cell r="F1187" t="str">
            <v>901WYU</v>
          </cell>
          <cell r="G1187" t="str">
            <v>901</v>
          </cell>
          <cell r="I1187">
            <v>88182.47</v>
          </cell>
        </row>
        <row r="1188">
          <cell r="A1188" t="str">
            <v>904ID</v>
          </cell>
          <cell r="B1188" t="str">
            <v>904</v>
          </cell>
          <cell r="D1188">
            <v>338903.67000000301</v>
          </cell>
          <cell r="F1188" t="str">
            <v>902CA</v>
          </cell>
          <cell r="G1188" t="str">
            <v>902</v>
          </cell>
          <cell r="I1188">
            <v>862002.35999999801</v>
          </cell>
        </row>
        <row r="1189">
          <cell r="A1189" t="str">
            <v>904OR</v>
          </cell>
          <cell r="B1189" t="str">
            <v>904</v>
          </cell>
          <cell r="D1189">
            <v>3019277.3300000299</v>
          </cell>
          <cell r="F1189" t="str">
            <v>902CN</v>
          </cell>
          <cell r="G1189" t="str">
            <v>902</v>
          </cell>
          <cell r="I1189">
            <v>667943.01</v>
          </cell>
        </row>
        <row r="1190">
          <cell r="A1190" t="str">
            <v>904UT</v>
          </cell>
          <cell r="B1190" t="str">
            <v>904</v>
          </cell>
          <cell r="D1190">
            <v>3009813.2399999299</v>
          </cell>
          <cell r="F1190" t="str">
            <v>902ID</v>
          </cell>
          <cell r="G1190" t="str">
            <v>902</v>
          </cell>
          <cell r="I1190">
            <v>1326278.3899999999</v>
          </cell>
        </row>
        <row r="1191">
          <cell r="A1191" t="str">
            <v>904WA</v>
          </cell>
          <cell r="B1191" t="str">
            <v>904</v>
          </cell>
          <cell r="D1191">
            <v>1061721.28</v>
          </cell>
          <cell r="F1191" t="str">
            <v>902OR</v>
          </cell>
          <cell r="G1191" t="str">
            <v>902</v>
          </cell>
          <cell r="I1191">
            <v>7740319.3299999898</v>
          </cell>
        </row>
        <row r="1192">
          <cell r="A1192" t="str">
            <v>904WYP</v>
          </cell>
          <cell r="B1192" t="str">
            <v>904</v>
          </cell>
          <cell r="D1192">
            <v>552455.07000000298</v>
          </cell>
          <cell r="F1192" t="str">
            <v>902UT</v>
          </cell>
          <cell r="G1192" t="str">
            <v>902</v>
          </cell>
          <cell r="I1192">
            <v>12403706.9100003</v>
          </cell>
        </row>
        <row r="1193">
          <cell r="A1193" t="str">
            <v>904WYU</v>
          </cell>
          <cell r="B1193" t="str">
            <v>904</v>
          </cell>
          <cell r="D1193">
            <v>6750.27</v>
          </cell>
          <cell r="F1193" t="str">
            <v>902WA</v>
          </cell>
          <cell r="G1193" t="str">
            <v>902</v>
          </cell>
          <cell r="I1193">
            <v>1979866.0700000101</v>
          </cell>
        </row>
        <row r="1194">
          <cell r="A1194" t="str">
            <v>905CN</v>
          </cell>
          <cell r="B1194" t="str">
            <v>905</v>
          </cell>
          <cell r="D1194">
            <v>775960.36999999499</v>
          </cell>
          <cell r="F1194" t="str">
            <v>902WYP</v>
          </cell>
          <cell r="G1194" t="str">
            <v>902</v>
          </cell>
          <cell r="I1194">
            <v>2347514.3900000099</v>
          </cell>
        </row>
        <row r="1195">
          <cell r="A1195" t="str">
            <v>905OR</v>
          </cell>
          <cell r="B1195" t="str">
            <v>905</v>
          </cell>
          <cell r="D1195">
            <v>5296.73</v>
          </cell>
          <cell r="F1195" t="str">
            <v>902WYU</v>
          </cell>
          <cell r="G1195" t="str">
            <v>902</v>
          </cell>
          <cell r="I1195">
            <v>272426.64999999898</v>
          </cell>
        </row>
        <row r="1196">
          <cell r="A1196" t="str">
            <v>905UT</v>
          </cell>
          <cell r="B1196" t="str">
            <v>905</v>
          </cell>
          <cell r="D1196">
            <v>27125.9</v>
          </cell>
          <cell r="F1196" t="str">
            <v>903CA</v>
          </cell>
          <cell r="G1196" t="str">
            <v>903</v>
          </cell>
          <cell r="I1196">
            <v>236787.89</v>
          </cell>
        </row>
        <row r="1197">
          <cell r="A1197" t="str">
            <v>905WA</v>
          </cell>
          <cell r="B1197" t="str">
            <v>905</v>
          </cell>
          <cell r="D1197">
            <v>0</v>
          </cell>
          <cell r="F1197" t="str">
            <v>903CN</v>
          </cell>
          <cell r="G1197" t="str">
            <v>903</v>
          </cell>
          <cell r="I1197">
            <v>50966700.309999801</v>
          </cell>
        </row>
        <row r="1198">
          <cell r="A1198" t="str">
            <v>905WYP</v>
          </cell>
          <cell r="B1198" t="str">
            <v>905</v>
          </cell>
          <cell r="D1198">
            <v>1603.03</v>
          </cell>
          <cell r="F1198" t="str">
            <v>903ID</v>
          </cell>
          <cell r="G1198" t="str">
            <v>903</v>
          </cell>
          <cell r="I1198">
            <v>227169.69000000099</v>
          </cell>
        </row>
        <row r="1199">
          <cell r="A1199" t="str">
            <v>907CN</v>
          </cell>
          <cell r="B1199" t="str">
            <v>907</v>
          </cell>
          <cell r="D1199">
            <v>618960.59000003105</v>
          </cell>
          <cell r="F1199" t="str">
            <v>903OR</v>
          </cell>
          <cell r="G1199" t="str">
            <v>903</v>
          </cell>
          <cell r="I1199">
            <v>1930490.3200000401</v>
          </cell>
        </row>
        <row r="1200">
          <cell r="A1200" t="str">
            <v>908CA</v>
          </cell>
          <cell r="B1200" t="str">
            <v>908</v>
          </cell>
          <cell r="D1200">
            <v>271399.64</v>
          </cell>
          <cell r="F1200" t="str">
            <v>903UT</v>
          </cell>
          <cell r="G1200" t="str">
            <v>903</v>
          </cell>
          <cell r="I1200">
            <v>2631610.48999999</v>
          </cell>
        </row>
        <row r="1201">
          <cell r="A1201" t="str">
            <v>908CN</v>
          </cell>
          <cell r="B1201" t="str">
            <v>908</v>
          </cell>
          <cell r="D1201">
            <v>4490990.47999998</v>
          </cell>
          <cell r="F1201" t="str">
            <v>903WA</v>
          </cell>
          <cell r="G1201" t="str">
            <v>903</v>
          </cell>
          <cell r="I1201">
            <v>432697.19</v>
          </cell>
        </row>
        <row r="1202">
          <cell r="A1202" t="str">
            <v>908ID</v>
          </cell>
          <cell r="B1202" t="str">
            <v>908</v>
          </cell>
          <cell r="D1202">
            <v>3443114.8599999598</v>
          </cell>
          <cell r="F1202" t="str">
            <v>903WYP</v>
          </cell>
          <cell r="G1202" t="str">
            <v>903</v>
          </cell>
          <cell r="I1202">
            <v>242938.99999999901</v>
          </cell>
        </row>
        <row r="1203">
          <cell r="A1203" t="str">
            <v>908OR</v>
          </cell>
          <cell r="B1203" t="str">
            <v>908</v>
          </cell>
          <cell r="D1203">
            <v>1257078.83</v>
          </cell>
          <cell r="F1203" t="str">
            <v>903WYU</v>
          </cell>
          <cell r="G1203" t="str">
            <v>903</v>
          </cell>
          <cell r="I1203">
            <v>42000.81</v>
          </cell>
        </row>
        <row r="1204">
          <cell r="A1204" t="str">
            <v>908OTHER</v>
          </cell>
          <cell r="B1204" t="str">
            <v>908</v>
          </cell>
          <cell r="D1204">
            <v>34300.730000000003</v>
          </cell>
          <cell r="F1204" t="str">
            <v>904CA</v>
          </cell>
          <cell r="G1204" t="str">
            <v>904</v>
          </cell>
          <cell r="I1204">
            <v>399797.039999992</v>
          </cell>
        </row>
        <row r="1205">
          <cell r="A1205" t="str">
            <v>908UT</v>
          </cell>
          <cell r="B1205" t="str">
            <v>908</v>
          </cell>
          <cell r="D1205">
            <v>27224612.039999299</v>
          </cell>
          <cell r="F1205" t="str">
            <v>904CN</v>
          </cell>
          <cell r="G1205" t="str">
            <v>904</v>
          </cell>
          <cell r="I1205">
            <v>5271243.0999999996</v>
          </cell>
        </row>
        <row r="1206">
          <cell r="A1206" t="str">
            <v>908WA</v>
          </cell>
          <cell r="B1206" t="str">
            <v>908</v>
          </cell>
          <cell r="D1206">
            <v>6026647.4300000099</v>
          </cell>
          <cell r="F1206" t="str">
            <v>904ID</v>
          </cell>
          <cell r="G1206" t="str">
            <v>904</v>
          </cell>
          <cell r="I1206">
            <v>338903.67000000301</v>
          </cell>
        </row>
        <row r="1207">
          <cell r="A1207" t="str">
            <v>908WYP</v>
          </cell>
          <cell r="B1207" t="str">
            <v>908</v>
          </cell>
          <cell r="D1207">
            <v>823977.86999999406</v>
          </cell>
          <cell r="F1207" t="str">
            <v>904OR</v>
          </cell>
          <cell r="G1207" t="str">
            <v>904</v>
          </cell>
          <cell r="I1207">
            <v>3019277.3300000299</v>
          </cell>
        </row>
        <row r="1208">
          <cell r="A1208" t="str">
            <v>909CA</v>
          </cell>
          <cell r="B1208" t="str">
            <v>909</v>
          </cell>
          <cell r="D1208">
            <v>9511.11</v>
          </cell>
          <cell r="F1208" t="str">
            <v>904UT</v>
          </cell>
          <cell r="G1208" t="str">
            <v>904</v>
          </cell>
          <cell r="I1208">
            <v>3009813.2399999299</v>
          </cell>
        </row>
        <row r="1209">
          <cell r="A1209" t="str">
            <v>909CN</v>
          </cell>
          <cell r="B1209" t="str">
            <v>909</v>
          </cell>
          <cell r="D1209">
            <v>4211965.8699999899</v>
          </cell>
          <cell r="F1209" t="str">
            <v>904WA</v>
          </cell>
          <cell r="G1209" t="str">
            <v>904</v>
          </cell>
          <cell r="I1209">
            <v>1061721.28</v>
          </cell>
        </row>
        <row r="1210">
          <cell r="A1210" t="str">
            <v>909ID</v>
          </cell>
          <cell r="B1210" t="str">
            <v>909</v>
          </cell>
          <cell r="D1210">
            <v>52211.46</v>
          </cell>
          <cell r="F1210" t="str">
            <v>904WYP</v>
          </cell>
          <cell r="G1210" t="str">
            <v>904</v>
          </cell>
          <cell r="I1210">
            <v>552455.07000000298</v>
          </cell>
        </row>
        <row r="1211">
          <cell r="A1211" t="str">
            <v>909OR</v>
          </cell>
          <cell r="B1211" t="str">
            <v>909</v>
          </cell>
          <cell r="D1211">
            <v>291553.51</v>
          </cell>
          <cell r="F1211" t="str">
            <v>904WYU</v>
          </cell>
          <cell r="G1211" t="str">
            <v>904</v>
          </cell>
          <cell r="I1211">
            <v>6750.27</v>
          </cell>
        </row>
        <row r="1212">
          <cell r="A1212" t="str">
            <v>909UT</v>
          </cell>
          <cell r="B1212" t="str">
            <v>909</v>
          </cell>
          <cell r="D1212">
            <v>501716.07</v>
          </cell>
          <cell r="F1212" t="str">
            <v>905CN</v>
          </cell>
          <cell r="G1212" t="str">
            <v>905</v>
          </cell>
          <cell r="I1212">
            <v>775960.36999999499</v>
          </cell>
        </row>
        <row r="1213">
          <cell r="A1213" t="str">
            <v>909WA</v>
          </cell>
          <cell r="B1213" t="str">
            <v>909</v>
          </cell>
          <cell r="D1213">
            <v>34514.28</v>
          </cell>
          <cell r="F1213" t="str">
            <v>905OR</v>
          </cell>
          <cell r="G1213" t="str">
            <v>905</v>
          </cell>
          <cell r="I1213">
            <v>5296.73</v>
          </cell>
        </row>
        <row r="1214">
          <cell r="A1214" t="str">
            <v>909WYP</v>
          </cell>
          <cell r="B1214" t="str">
            <v>909</v>
          </cell>
          <cell r="D1214">
            <v>58699.37</v>
          </cell>
          <cell r="F1214" t="str">
            <v>905UT</v>
          </cell>
          <cell r="G1214" t="str">
            <v>905</v>
          </cell>
          <cell r="I1214">
            <v>27125.9</v>
          </cell>
        </row>
        <row r="1215">
          <cell r="A1215" t="str">
            <v>910CN</v>
          </cell>
          <cell r="B1215" t="str">
            <v>910</v>
          </cell>
          <cell r="D1215">
            <v>-126437.62</v>
          </cell>
          <cell r="F1215" t="str">
            <v>905WA</v>
          </cell>
          <cell r="G1215" t="str">
            <v>905</v>
          </cell>
          <cell r="I1215">
            <v>0</v>
          </cell>
        </row>
        <row r="1216">
          <cell r="A1216" t="str">
            <v>910ID</v>
          </cell>
          <cell r="B1216" t="str">
            <v>910</v>
          </cell>
          <cell r="D1216">
            <v>6006.13</v>
          </cell>
          <cell r="F1216" t="str">
            <v>905WYP</v>
          </cell>
          <cell r="G1216" t="str">
            <v>905</v>
          </cell>
          <cell r="I1216">
            <v>1603.03</v>
          </cell>
        </row>
        <row r="1217">
          <cell r="A1217" t="str">
            <v>910OR</v>
          </cell>
          <cell r="B1217" t="str">
            <v>910</v>
          </cell>
          <cell r="D1217">
            <v>-65353.24</v>
          </cell>
          <cell r="F1217" t="str">
            <v>907CN</v>
          </cell>
          <cell r="G1217" t="str">
            <v>907</v>
          </cell>
          <cell r="I1217">
            <v>618960.59000003105</v>
          </cell>
        </row>
        <row r="1218">
          <cell r="A1218" t="str">
            <v>910UT</v>
          </cell>
          <cell r="B1218" t="str">
            <v>910</v>
          </cell>
          <cell r="D1218">
            <v>24895.13</v>
          </cell>
          <cell r="F1218" t="str">
            <v>908CA</v>
          </cell>
          <cell r="G1218" t="str">
            <v>908</v>
          </cell>
          <cell r="I1218">
            <v>271399.64</v>
          </cell>
        </row>
        <row r="1219">
          <cell r="A1219" t="str">
            <v>910WA</v>
          </cell>
          <cell r="B1219" t="str">
            <v>910</v>
          </cell>
          <cell r="D1219">
            <v>-2562.64</v>
          </cell>
          <cell r="F1219" t="str">
            <v>908CN</v>
          </cell>
          <cell r="G1219" t="str">
            <v>908</v>
          </cell>
          <cell r="I1219">
            <v>4490990.47999998</v>
          </cell>
        </row>
        <row r="1220">
          <cell r="A1220" t="str">
            <v>910WYP</v>
          </cell>
          <cell r="B1220" t="str">
            <v>910</v>
          </cell>
          <cell r="D1220">
            <v>19348.400000000001</v>
          </cell>
          <cell r="F1220" t="str">
            <v>908ID</v>
          </cell>
          <cell r="G1220" t="str">
            <v>908</v>
          </cell>
          <cell r="I1220">
            <v>3443114.8599999598</v>
          </cell>
        </row>
        <row r="1221">
          <cell r="A1221" t="str">
            <v>920SO</v>
          </cell>
          <cell r="B1221" t="str">
            <v>920</v>
          </cell>
          <cell r="D1221">
            <v>114691118.759997</v>
          </cell>
          <cell r="F1221" t="str">
            <v>908OR</v>
          </cell>
          <cell r="G1221" t="str">
            <v>908</v>
          </cell>
          <cell r="I1221">
            <v>1257078.83</v>
          </cell>
        </row>
        <row r="1222">
          <cell r="A1222" t="str">
            <v>920UT</v>
          </cell>
          <cell r="B1222" t="str">
            <v>920</v>
          </cell>
          <cell r="D1222">
            <v>660856.16000000201</v>
          </cell>
          <cell r="F1222" t="str">
            <v>908OTHER</v>
          </cell>
          <cell r="G1222" t="str">
            <v>908</v>
          </cell>
          <cell r="I1222">
            <v>34300.730000000003</v>
          </cell>
        </row>
        <row r="1223">
          <cell r="A1223" t="str">
            <v>920WA</v>
          </cell>
          <cell r="B1223" t="str">
            <v>920</v>
          </cell>
          <cell r="D1223">
            <v>0</v>
          </cell>
          <cell r="F1223" t="str">
            <v>908UT</v>
          </cell>
          <cell r="G1223" t="str">
            <v>908</v>
          </cell>
          <cell r="I1223">
            <v>27224612.039999299</v>
          </cell>
        </row>
        <row r="1224">
          <cell r="A1224" t="str">
            <v>920WYP</v>
          </cell>
          <cell r="B1224" t="str">
            <v>920</v>
          </cell>
          <cell r="D1224">
            <v>145600.08999999901</v>
          </cell>
          <cell r="F1224" t="str">
            <v>908WA</v>
          </cell>
          <cell r="G1224" t="str">
            <v>908</v>
          </cell>
          <cell r="I1224">
            <v>6026647.4300000099</v>
          </cell>
        </row>
        <row r="1225">
          <cell r="A1225" t="str">
            <v>921CA</v>
          </cell>
          <cell r="B1225" t="str">
            <v>921</v>
          </cell>
          <cell r="D1225">
            <v>517.78</v>
          </cell>
          <cell r="F1225" t="str">
            <v>908WYP</v>
          </cell>
          <cell r="G1225" t="str">
            <v>908</v>
          </cell>
          <cell r="I1225">
            <v>823977.86999999406</v>
          </cell>
        </row>
        <row r="1226">
          <cell r="A1226" t="str">
            <v>921ID</v>
          </cell>
          <cell r="B1226" t="str">
            <v>921</v>
          </cell>
          <cell r="D1226">
            <v>1196.8</v>
          </cell>
          <cell r="F1226" t="str">
            <v>909CA</v>
          </cell>
          <cell r="G1226" t="str">
            <v>909</v>
          </cell>
          <cell r="I1226">
            <v>9511.11</v>
          </cell>
        </row>
        <row r="1227">
          <cell r="A1227" t="str">
            <v>921OR</v>
          </cell>
          <cell r="B1227" t="str">
            <v>921</v>
          </cell>
          <cell r="D1227">
            <v>2950.18</v>
          </cell>
          <cell r="F1227" t="str">
            <v>909CN</v>
          </cell>
          <cell r="G1227" t="str">
            <v>909</v>
          </cell>
          <cell r="I1227">
            <v>4211965.8699999899</v>
          </cell>
        </row>
        <row r="1228">
          <cell r="A1228" t="str">
            <v>921SO</v>
          </cell>
          <cell r="B1228" t="str">
            <v>921</v>
          </cell>
          <cell r="D1228">
            <v>11962139.650000401</v>
          </cell>
          <cell r="F1228" t="str">
            <v>909ID</v>
          </cell>
          <cell r="G1228" t="str">
            <v>909</v>
          </cell>
          <cell r="I1228">
            <v>52211.46</v>
          </cell>
        </row>
        <row r="1229">
          <cell r="A1229" t="str">
            <v>921UT</v>
          </cell>
          <cell r="B1229" t="str">
            <v>921</v>
          </cell>
          <cell r="D1229">
            <v>-736891.83999999298</v>
          </cell>
          <cell r="F1229" t="str">
            <v>909OR</v>
          </cell>
          <cell r="G1229" t="str">
            <v>909</v>
          </cell>
          <cell r="I1229">
            <v>291553.51</v>
          </cell>
        </row>
        <row r="1230">
          <cell r="A1230" t="str">
            <v>921WA</v>
          </cell>
          <cell r="B1230" t="str">
            <v>921</v>
          </cell>
          <cell r="D1230">
            <v>1849.43</v>
          </cell>
          <cell r="F1230" t="str">
            <v>909UT</v>
          </cell>
          <cell r="G1230" t="str">
            <v>909</v>
          </cell>
          <cell r="I1230">
            <v>501716.07</v>
          </cell>
        </row>
        <row r="1231">
          <cell r="A1231" t="str">
            <v>921WYP</v>
          </cell>
          <cell r="B1231" t="str">
            <v>921</v>
          </cell>
          <cell r="D1231">
            <v>16088.29</v>
          </cell>
          <cell r="F1231" t="str">
            <v>909WA</v>
          </cell>
          <cell r="G1231" t="str">
            <v>909</v>
          </cell>
          <cell r="I1231">
            <v>34514.28</v>
          </cell>
        </row>
        <row r="1232">
          <cell r="A1232" t="str">
            <v>922SO</v>
          </cell>
          <cell r="B1232" t="str">
            <v>922</v>
          </cell>
          <cell r="D1232">
            <v>-22038973.630001299</v>
          </cell>
          <cell r="F1232" t="str">
            <v>909WYP</v>
          </cell>
          <cell r="G1232" t="str">
            <v>909</v>
          </cell>
          <cell r="I1232">
            <v>58699.37</v>
          </cell>
        </row>
        <row r="1233">
          <cell r="A1233" t="str">
            <v>923CA</v>
          </cell>
          <cell r="B1233" t="str">
            <v>923</v>
          </cell>
          <cell r="D1233">
            <v>-282.7</v>
          </cell>
          <cell r="F1233" t="str">
            <v>910CN</v>
          </cell>
          <cell r="G1233" t="str">
            <v>910</v>
          </cell>
          <cell r="I1233">
            <v>-126437.62</v>
          </cell>
        </row>
        <row r="1234">
          <cell r="A1234" t="str">
            <v>923CN</v>
          </cell>
          <cell r="B1234" t="str">
            <v>923</v>
          </cell>
          <cell r="D1234">
            <v>0</v>
          </cell>
          <cell r="F1234" t="str">
            <v>910ID</v>
          </cell>
          <cell r="G1234" t="str">
            <v>910</v>
          </cell>
          <cell r="I1234">
            <v>6006.13</v>
          </cell>
        </row>
        <row r="1235">
          <cell r="A1235" t="str">
            <v>923ID</v>
          </cell>
          <cell r="B1235" t="str">
            <v>923</v>
          </cell>
          <cell r="D1235">
            <v>-19859.16</v>
          </cell>
          <cell r="F1235" t="str">
            <v>910OR</v>
          </cell>
          <cell r="G1235" t="str">
            <v>910</v>
          </cell>
          <cell r="I1235">
            <v>-65353.24</v>
          </cell>
        </row>
        <row r="1236">
          <cell r="A1236" t="str">
            <v>923OR</v>
          </cell>
          <cell r="B1236" t="str">
            <v>923</v>
          </cell>
          <cell r="D1236">
            <v>1608.75</v>
          </cell>
          <cell r="F1236" t="str">
            <v>910UT</v>
          </cell>
          <cell r="G1236" t="str">
            <v>910</v>
          </cell>
          <cell r="I1236">
            <v>24895.13</v>
          </cell>
        </row>
        <row r="1237">
          <cell r="A1237" t="str">
            <v>923SO</v>
          </cell>
          <cell r="B1237" t="str">
            <v>923</v>
          </cell>
          <cell r="D1237">
            <v>11653878.1199995</v>
          </cell>
          <cell r="F1237" t="str">
            <v>910WA</v>
          </cell>
          <cell r="G1237" t="str">
            <v>910</v>
          </cell>
          <cell r="I1237">
            <v>-2562.64</v>
          </cell>
        </row>
        <row r="1238">
          <cell r="A1238" t="str">
            <v>923UT</v>
          </cell>
          <cell r="B1238" t="str">
            <v>923</v>
          </cell>
          <cell r="D1238">
            <v>-76757.399999999994</v>
          </cell>
          <cell r="F1238" t="str">
            <v>910WYP</v>
          </cell>
          <cell r="G1238" t="str">
            <v>910</v>
          </cell>
          <cell r="I1238">
            <v>19348.400000000001</v>
          </cell>
        </row>
        <row r="1239">
          <cell r="A1239" t="str">
            <v>923WA</v>
          </cell>
          <cell r="B1239" t="str">
            <v>923</v>
          </cell>
          <cell r="D1239">
            <v>-441.59</v>
          </cell>
          <cell r="F1239" t="str">
            <v>920SO</v>
          </cell>
          <cell r="G1239" t="str">
            <v>920</v>
          </cell>
          <cell r="I1239">
            <v>114691118.759997</v>
          </cell>
        </row>
        <row r="1240">
          <cell r="A1240" t="str">
            <v>923WYP</v>
          </cell>
          <cell r="B1240" t="str">
            <v>923</v>
          </cell>
          <cell r="D1240">
            <v>-11861.29</v>
          </cell>
          <cell r="F1240" t="str">
            <v>920UT</v>
          </cell>
          <cell r="G1240" t="str">
            <v>920</v>
          </cell>
          <cell r="I1240">
            <v>660856.16000000201</v>
          </cell>
        </row>
        <row r="1241">
          <cell r="A1241" t="str">
            <v>924SO</v>
          </cell>
          <cell r="B1241" t="str">
            <v>924</v>
          </cell>
          <cell r="D1241">
            <v>23255922.449999701</v>
          </cell>
          <cell r="F1241" t="str">
            <v>920WA</v>
          </cell>
          <cell r="G1241" t="str">
            <v>920</v>
          </cell>
          <cell r="I1241">
            <v>0</v>
          </cell>
        </row>
        <row r="1242">
          <cell r="A1242" t="str">
            <v>925SO</v>
          </cell>
          <cell r="B1242" t="str">
            <v>925</v>
          </cell>
          <cell r="D1242">
            <v>12558145.3400001</v>
          </cell>
          <cell r="F1242" t="str">
            <v>920WYP</v>
          </cell>
          <cell r="G1242" t="str">
            <v>920</v>
          </cell>
          <cell r="I1242">
            <v>145600.08999999901</v>
          </cell>
        </row>
        <row r="1243">
          <cell r="A1243" t="str">
            <v>928CA</v>
          </cell>
          <cell r="B1243" t="str">
            <v>928</v>
          </cell>
          <cell r="D1243">
            <v>5799.43</v>
          </cell>
          <cell r="F1243" t="str">
            <v>921CA</v>
          </cell>
          <cell r="G1243" t="str">
            <v>921</v>
          </cell>
          <cell r="I1243">
            <v>517.78</v>
          </cell>
        </row>
        <row r="1244">
          <cell r="A1244" t="str">
            <v>928ID</v>
          </cell>
          <cell r="B1244" t="str">
            <v>928</v>
          </cell>
          <cell r="D1244">
            <v>310504</v>
          </cell>
          <cell r="F1244" t="str">
            <v>921ID</v>
          </cell>
          <cell r="G1244" t="str">
            <v>921</v>
          </cell>
          <cell r="I1244">
            <v>1196.8</v>
          </cell>
        </row>
        <row r="1245">
          <cell r="A1245" t="str">
            <v>928OR</v>
          </cell>
          <cell r="B1245" t="str">
            <v>928</v>
          </cell>
          <cell r="D1245">
            <v>2493441.3499999898</v>
          </cell>
          <cell r="F1245" t="str">
            <v>921OR</v>
          </cell>
          <cell r="G1245" t="str">
            <v>921</v>
          </cell>
          <cell r="I1245">
            <v>2950.18</v>
          </cell>
        </row>
        <row r="1246">
          <cell r="A1246" t="str">
            <v>928SG</v>
          </cell>
          <cell r="B1246" t="str">
            <v>928</v>
          </cell>
          <cell r="D1246">
            <v>2488588.02</v>
          </cell>
          <cell r="F1246" t="str">
            <v>921SO</v>
          </cell>
          <cell r="G1246" t="str">
            <v>921</v>
          </cell>
          <cell r="I1246">
            <v>11962139.650000401</v>
          </cell>
        </row>
        <row r="1247">
          <cell r="A1247" t="str">
            <v>928SO</v>
          </cell>
          <cell r="B1247" t="str">
            <v>928</v>
          </cell>
          <cell r="D1247">
            <v>1286.17</v>
          </cell>
          <cell r="F1247" t="str">
            <v>921UT</v>
          </cell>
          <cell r="G1247" t="str">
            <v>921</v>
          </cell>
          <cell r="I1247">
            <v>-736891.83999999298</v>
          </cell>
        </row>
        <row r="1248">
          <cell r="A1248" t="str">
            <v>928UT</v>
          </cell>
          <cell r="B1248" t="str">
            <v>928</v>
          </cell>
          <cell r="D1248">
            <v>3236595</v>
          </cell>
          <cell r="F1248" t="str">
            <v>921WA</v>
          </cell>
          <cell r="G1248" t="str">
            <v>921</v>
          </cell>
          <cell r="I1248">
            <v>1849.43</v>
          </cell>
        </row>
        <row r="1249">
          <cell r="A1249" t="str">
            <v>928WA</v>
          </cell>
          <cell r="B1249" t="str">
            <v>928</v>
          </cell>
          <cell r="D1249">
            <v>430442.510000001</v>
          </cell>
          <cell r="F1249" t="str">
            <v>921WYP</v>
          </cell>
          <cell r="G1249" t="str">
            <v>921</v>
          </cell>
          <cell r="I1249">
            <v>16088.29</v>
          </cell>
        </row>
        <row r="1250">
          <cell r="A1250" t="str">
            <v>928WYP</v>
          </cell>
          <cell r="B1250" t="str">
            <v>928</v>
          </cell>
          <cell r="D1250">
            <v>834438.59</v>
          </cell>
          <cell r="F1250" t="str">
            <v>922SO</v>
          </cell>
          <cell r="G1250" t="str">
            <v>922</v>
          </cell>
          <cell r="I1250">
            <v>-22038973.630001299</v>
          </cell>
        </row>
        <row r="1251">
          <cell r="A1251" t="str">
            <v>929SO</v>
          </cell>
          <cell r="B1251" t="str">
            <v>929</v>
          </cell>
          <cell r="D1251">
            <v>-6681086.8100047298</v>
          </cell>
          <cell r="F1251" t="str">
            <v>923CA</v>
          </cell>
          <cell r="G1251" t="str">
            <v>923</v>
          </cell>
          <cell r="I1251">
            <v>-282.7</v>
          </cell>
        </row>
        <row r="1252">
          <cell r="A1252" t="str">
            <v>930CA</v>
          </cell>
          <cell r="B1252" t="str">
            <v>930</v>
          </cell>
          <cell r="D1252">
            <v>0</v>
          </cell>
          <cell r="F1252" t="str">
            <v>923CN</v>
          </cell>
          <cell r="G1252" t="str">
            <v>923</v>
          </cell>
          <cell r="I1252">
            <v>0</v>
          </cell>
        </row>
        <row r="1253">
          <cell r="A1253" t="str">
            <v>930CN</v>
          </cell>
          <cell r="B1253" t="str">
            <v>930</v>
          </cell>
          <cell r="D1253">
            <v>6279.98</v>
          </cell>
          <cell r="F1253" t="str">
            <v>923ID</v>
          </cell>
          <cell r="G1253" t="str">
            <v>923</v>
          </cell>
          <cell r="I1253">
            <v>-19859.16</v>
          </cell>
        </row>
        <row r="1254">
          <cell r="A1254" t="str">
            <v>930ID</v>
          </cell>
          <cell r="B1254" t="str">
            <v>930</v>
          </cell>
          <cell r="D1254">
            <v>74270.75</v>
          </cell>
          <cell r="F1254" t="str">
            <v>923OR</v>
          </cell>
          <cell r="G1254" t="str">
            <v>923</v>
          </cell>
          <cell r="I1254">
            <v>1608.75</v>
          </cell>
        </row>
        <row r="1255">
          <cell r="A1255" t="str">
            <v>930OR</v>
          </cell>
          <cell r="B1255" t="str">
            <v>930</v>
          </cell>
          <cell r="D1255">
            <v>7574759.6200000299</v>
          </cell>
          <cell r="F1255" t="str">
            <v>923SO</v>
          </cell>
          <cell r="G1255" t="str">
            <v>923</v>
          </cell>
          <cell r="I1255">
            <v>11653878.1199995</v>
          </cell>
        </row>
        <row r="1256">
          <cell r="A1256" t="str">
            <v>930SG</v>
          </cell>
          <cell r="B1256" t="str">
            <v>930</v>
          </cell>
          <cell r="D1256">
            <v>0</v>
          </cell>
          <cell r="F1256" t="str">
            <v>923UT</v>
          </cell>
          <cell r="G1256" t="str">
            <v>923</v>
          </cell>
          <cell r="I1256">
            <v>-76757.399999999994</v>
          </cell>
        </row>
        <row r="1257">
          <cell r="A1257" t="str">
            <v>930SO</v>
          </cell>
          <cell r="B1257" t="str">
            <v>930</v>
          </cell>
          <cell r="D1257">
            <v>10997190.439999999</v>
          </cell>
          <cell r="F1257" t="str">
            <v>923WA</v>
          </cell>
          <cell r="G1257" t="str">
            <v>923</v>
          </cell>
          <cell r="I1257">
            <v>-441.59</v>
          </cell>
        </row>
        <row r="1258">
          <cell r="A1258" t="str">
            <v>930UT</v>
          </cell>
          <cell r="B1258" t="str">
            <v>930</v>
          </cell>
          <cell r="D1258">
            <v>5056069.3300000299</v>
          </cell>
          <cell r="F1258" t="str">
            <v>923WYP</v>
          </cell>
          <cell r="G1258" t="str">
            <v>923</v>
          </cell>
          <cell r="I1258">
            <v>-11861.29</v>
          </cell>
        </row>
        <row r="1259">
          <cell r="A1259" t="str">
            <v>930WA</v>
          </cell>
          <cell r="B1259" t="str">
            <v>930</v>
          </cell>
          <cell r="D1259">
            <v>575.73</v>
          </cell>
          <cell r="F1259" t="str">
            <v>924SO</v>
          </cell>
          <cell r="G1259" t="str">
            <v>924</v>
          </cell>
          <cell r="I1259">
            <v>23255922.449999701</v>
          </cell>
        </row>
        <row r="1260">
          <cell r="A1260" t="str">
            <v>930WYP</v>
          </cell>
          <cell r="B1260" t="str">
            <v>930</v>
          </cell>
          <cell r="D1260">
            <v>213085.19</v>
          </cell>
          <cell r="F1260" t="str">
            <v>925SO</v>
          </cell>
          <cell r="G1260" t="str">
            <v>925</v>
          </cell>
          <cell r="I1260">
            <v>12558145.3400001</v>
          </cell>
        </row>
        <row r="1261">
          <cell r="A1261" t="str">
            <v>931OR</v>
          </cell>
          <cell r="B1261" t="str">
            <v>931</v>
          </cell>
          <cell r="D1261">
            <v>435848.38</v>
          </cell>
          <cell r="F1261" t="str">
            <v>928CA</v>
          </cell>
          <cell r="G1261" t="str">
            <v>928</v>
          </cell>
          <cell r="I1261">
            <v>5799.43</v>
          </cell>
        </row>
        <row r="1262">
          <cell r="A1262" t="str">
            <v>931SO</v>
          </cell>
          <cell r="B1262" t="str">
            <v>931</v>
          </cell>
          <cell r="D1262">
            <v>6704806.6600000197</v>
          </cell>
          <cell r="F1262" t="str">
            <v>928ID</v>
          </cell>
          <cell r="G1262" t="str">
            <v>928</v>
          </cell>
          <cell r="I1262">
            <v>310504</v>
          </cell>
        </row>
        <row r="1263">
          <cell r="A1263" t="str">
            <v>931UT</v>
          </cell>
          <cell r="B1263" t="str">
            <v>931</v>
          </cell>
          <cell r="D1263">
            <v>247</v>
          </cell>
          <cell r="F1263" t="str">
            <v>928OR</v>
          </cell>
          <cell r="G1263" t="str">
            <v>928</v>
          </cell>
          <cell r="I1263">
            <v>2493441.3499999898</v>
          </cell>
        </row>
        <row r="1264">
          <cell r="A1264" t="str">
            <v>931WYP</v>
          </cell>
          <cell r="B1264" t="str">
            <v>931</v>
          </cell>
          <cell r="D1264">
            <v>17609.62</v>
          </cell>
          <cell r="F1264" t="str">
            <v>928SG</v>
          </cell>
          <cell r="G1264" t="str">
            <v>928</v>
          </cell>
          <cell r="I1264">
            <v>2488588.02</v>
          </cell>
        </row>
        <row r="1265">
          <cell r="A1265" t="str">
            <v>935CN</v>
          </cell>
          <cell r="B1265" t="str">
            <v>935</v>
          </cell>
          <cell r="D1265">
            <v>19785.02</v>
          </cell>
          <cell r="F1265" t="str">
            <v>928SO</v>
          </cell>
          <cell r="G1265" t="str">
            <v>928</v>
          </cell>
          <cell r="I1265">
            <v>1286.17</v>
          </cell>
        </row>
        <row r="1266">
          <cell r="A1266" t="str">
            <v>935ID</v>
          </cell>
          <cell r="B1266" t="str">
            <v>935</v>
          </cell>
          <cell r="D1266">
            <v>177.16</v>
          </cell>
          <cell r="F1266" t="str">
            <v>928UT</v>
          </cell>
          <cell r="G1266" t="str">
            <v>928</v>
          </cell>
          <cell r="I1266">
            <v>3236595</v>
          </cell>
        </row>
        <row r="1267">
          <cell r="A1267" t="str">
            <v>935OR</v>
          </cell>
          <cell r="B1267" t="str">
            <v>935</v>
          </cell>
          <cell r="D1267">
            <v>36933.42</v>
          </cell>
          <cell r="F1267" t="str">
            <v>928WA</v>
          </cell>
          <cell r="G1267" t="str">
            <v>928</v>
          </cell>
          <cell r="I1267">
            <v>430442.510000001</v>
          </cell>
        </row>
        <row r="1268">
          <cell r="A1268" t="str">
            <v>935SO</v>
          </cell>
          <cell r="B1268" t="str">
            <v>935</v>
          </cell>
          <cell r="D1268">
            <v>23508587.560000099</v>
          </cell>
          <cell r="F1268" t="str">
            <v>928WYP</v>
          </cell>
          <cell r="G1268" t="str">
            <v>928</v>
          </cell>
          <cell r="I1268">
            <v>834438.59</v>
          </cell>
        </row>
        <row r="1269">
          <cell r="A1269" t="str">
            <v>935UT</v>
          </cell>
          <cell r="B1269" t="str">
            <v>935</v>
          </cell>
          <cell r="D1269">
            <v>190.66</v>
          </cell>
          <cell r="F1269" t="str">
            <v>929SO</v>
          </cell>
          <cell r="G1269" t="str">
            <v>929</v>
          </cell>
          <cell r="I1269">
            <v>-6681086.8100047298</v>
          </cell>
        </row>
        <row r="1270">
          <cell r="A1270" t="str">
            <v>935WA</v>
          </cell>
          <cell r="B1270" t="str">
            <v>935</v>
          </cell>
          <cell r="D1270">
            <v>2526.0700000000002</v>
          </cell>
          <cell r="F1270" t="str">
            <v>930CA</v>
          </cell>
          <cell r="G1270" t="str">
            <v>930</v>
          </cell>
          <cell r="I1270">
            <v>0</v>
          </cell>
        </row>
        <row r="1271">
          <cell r="A1271" t="str">
            <v>935WYP</v>
          </cell>
          <cell r="B1271" t="str">
            <v>935</v>
          </cell>
          <cell r="D1271">
            <v>-1449.64</v>
          </cell>
          <cell r="F1271" t="str">
            <v>930CN</v>
          </cell>
          <cell r="G1271" t="str">
            <v>930</v>
          </cell>
          <cell r="I1271">
            <v>6279.98</v>
          </cell>
        </row>
        <row r="1272">
          <cell r="A1272" t="str">
            <v>DPCA</v>
          </cell>
          <cell r="B1272" t="str">
            <v>DP</v>
          </cell>
          <cell r="D1272">
            <v>535655.57999999996</v>
          </cell>
          <cell r="F1272" t="str">
            <v>930ID</v>
          </cell>
          <cell r="G1272" t="str">
            <v>930</v>
          </cell>
          <cell r="I1272">
            <v>74270.75</v>
          </cell>
        </row>
        <row r="1273">
          <cell r="A1273" t="str">
            <v>DPID</v>
          </cell>
          <cell r="B1273" t="str">
            <v>DP</v>
          </cell>
          <cell r="D1273">
            <v>1088348.48</v>
          </cell>
          <cell r="F1273" t="str">
            <v>930OR</v>
          </cell>
          <cell r="G1273" t="str">
            <v>930</v>
          </cell>
          <cell r="I1273">
            <v>7574759.6200000299</v>
          </cell>
        </row>
        <row r="1274">
          <cell r="A1274" t="str">
            <v>DPOR</v>
          </cell>
          <cell r="B1274" t="str">
            <v>DP</v>
          </cell>
          <cell r="D1274">
            <v>6033673.2199999997</v>
          </cell>
          <cell r="F1274" t="str">
            <v>930SG</v>
          </cell>
          <cell r="G1274" t="str">
            <v>930</v>
          </cell>
          <cell r="I1274">
            <v>0</v>
          </cell>
        </row>
        <row r="1275">
          <cell r="A1275" t="str">
            <v>DPSG</v>
          </cell>
          <cell r="B1275" t="str">
            <v>DP</v>
          </cell>
          <cell r="D1275">
            <v>0</v>
          </cell>
          <cell r="F1275" t="str">
            <v>930SO</v>
          </cell>
          <cell r="G1275" t="str">
            <v>930</v>
          </cell>
          <cell r="I1275">
            <v>10997190.439999999</v>
          </cell>
        </row>
        <row r="1276">
          <cell r="A1276" t="str">
            <v>DPUT</v>
          </cell>
          <cell r="B1276" t="str">
            <v>DP</v>
          </cell>
          <cell r="D1276">
            <v>15055569.550000001</v>
          </cell>
          <cell r="F1276" t="str">
            <v>930UT</v>
          </cell>
          <cell r="G1276" t="str">
            <v>930</v>
          </cell>
          <cell r="I1276">
            <v>5056069.3300000299</v>
          </cell>
        </row>
        <row r="1277">
          <cell r="A1277" t="str">
            <v>DPWA</v>
          </cell>
          <cell r="B1277" t="str">
            <v>DP</v>
          </cell>
          <cell r="D1277">
            <v>1587088</v>
          </cell>
          <cell r="F1277" t="str">
            <v>930WA</v>
          </cell>
          <cell r="G1277" t="str">
            <v>930</v>
          </cell>
          <cell r="I1277">
            <v>575.73</v>
          </cell>
        </row>
        <row r="1278">
          <cell r="A1278" t="str">
            <v>DPWYU</v>
          </cell>
          <cell r="B1278" t="str">
            <v>DP</v>
          </cell>
          <cell r="D1278">
            <v>1655489.32</v>
          </cell>
          <cell r="F1278" t="str">
            <v>930WYP</v>
          </cell>
          <cell r="G1278" t="str">
            <v>930</v>
          </cell>
          <cell r="I1278">
            <v>213085.19</v>
          </cell>
        </row>
        <row r="1279">
          <cell r="A1279" t="str">
            <v>GPSO</v>
          </cell>
          <cell r="B1279" t="str">
            <v>GP</v>
          </cell>
          <cell r="D1279">
            <v>268055</v>
          </cell>
          <cell r="F1279" t="str">
            <v>931OR</v>
          </cell>
          <cell r="G1279" t="str">
            <v>931</v>
          </cell>
          <cell r="I1279">
            <v>435848.38</v>
          </cell>
        </row>
        <row r="1280">
          <cell r="A1280" t="str">
            <v>SCHMAPBADDEBT</v>
          </cell>
          <cell r="B1280" t="str">
            <v>SCHMAP</v>
          </cell>
          <cell r="D1280">
            <v>4229803.5770200007</v>
          </cell>
          <cell r="F1280" t="str">
            <v>931SO</v>
          </cell>
          <cell r="G1280" t="str">
            <v>931</v>
          </cell>
          <cell r="I1280">
            <v>6704806.6600000197</v>
          </cell>
        </row>
        <row r="1281">
          <cell r="A1281" t="str">
            <v>SCHMAPOTHER</v>
          </cell>
          <cell r="B1281" t="str">
            <v>SCHMAP</v>
          </cell>
          <cell r="D1281">
            <v>0</v>
          </cell>
          <cell r="F1281" t="str">
            <v>931UT</v>
          </cell>
          <cell r="G1281" t="str">
            <v>931</v>
          </cell>
          <cell r="I1281">
            <v>247</v>
          </cell>
        </row>
        <row r="1282">
          <cell r="A1282" t="str">
            <v>SCHMAPSE</v>
          </cell>
          <cell r="B1282" t="str">
            <v>SCHMAP</v>
          </cell>
          <cell r="D1282">
            <v>-222128</v>
          </cell>
          <cell r="F1282" t="str">
            <v>931WYP</v>
          </cell>
          <cell r="G1282" t="str">
            <v>931</v>
          </cell>
          <cell r="I1282">
            <v>17609.62</v>
          </cell>
        </row>
        <row r="1283">
          <cell r="A1283" t="str">
            <v>SCHMAPSG</v>
          </cell>
          <cell r="B1283" t="str">
            <v>SCHMAP</v>
          </cell>
          <cell r="D1283">
            <v>31.000003000000003</v>
          </cell>
          <cell r="F1283" t="str">
            <v>935CN</v>
          </cell>
          <cell r="G1283" t="str">
            <v>935</v>
          </cell>
          <cell r="I1283">
            <v>19785.02</v>
          </cell>
        </row>
        <row r="1284">
          <cell r="A1284" t="str">
            <v>SCHMAPSNP</v>
          </cell>
          <cell r="B1284" t="str">
            <v>SCHMAP</v>
          </cell>
          <cell r="D1284">
            <v>1813163.0986840001</v>
          </cell>
          <cell r="F1284" t="str">
            <v>935ID</v>
          </cell>
          <cell r="G1284" t="str">
            <v>935</v>
          </cell>
          <cell r="I1284">
            <v>177.16</v>
          </cell>
        </row>
        <row r="1285">
          <cell r="A1285" t="str">
            <v>SCHMAPSO</v>
          </cell>
          <cell r="B1285" t="str">
            <v>SCHMAP</v>
          </cell>
          <cell r="D1285">
            <v>8185819.1699999999</v>
          </cell>
          <cell r="F1285" t="str">
            <v>935OR</v>
          </cell>
          <cell r="G1285" t="str">
            <v>935</v>
          </cell>
          <cell r="I1285">
            <v>36933.42</v>
          </cell>
        </row>
        <row r="1286">
          <cell r="A1286" t="str">
            <v>SCHMATCA</v>
          </cell>
          <cell r="B1286" t="str">
            <v>SCHMAT</v>
          </cell>
          <cell r="D1286">
            <v>474980</v>
          </cell>
          <cell r="F1286" t="str">
            <v>935SO</v>
          </cell>
          <cell r="G1286" t="str">
            <v>935</v>
          </cell>
          <cell r="I1286">
            <v>23508587.560000099</v>
          </cell>
        </row>
        <row r="1287">
          <cell r="A1287" t="str">
            <v>SCHMATCIAC</v>
          </cell>
          <cell r="B1287" t="str">
            <v>SCHMAT</v>
          </cell>
          <cell r="D1287">
            <v>91258234.179999992</v>
          </cell>
          <cell r="F1287" t="str">
            <v>935UT</v>
          </cell>
          <cell r="G1287" t="str">
            <v>935</v>
          </cell>
          <cell r="I1287">
            <v>190.66</v>
          </cell>
        </row>
        <row r="1288">
          <cell r="A1288" t="str">
            <v>SCHMATCN</v>
          </cell>
          <cell r="B1288" t="str">
            <v>SCHMAT</v>
          </cell>
          <cell r="D1288">
            <v>0</v>
          </cell>
          <cell r="F1288" t="str">
            <v>935WA</v>
          </cell>
          <cell r="G1288" t="str">
            <v>935</v>
          </cell>
          <cell r="I1288">
            <v>2526.0700000000002</v>
          </cell>
        </row>
        <row r="1289">
          <cell r="A1289" t="str">
            <v>SCHMATGPS</v>
          </cell>
          <cell r="B1289" t="str">
            <v>SCHMAT</v>
          </cell>
          <cell r="D1289">
            <v>-18389731.859999999</v>
          </cell>
          <cell r="F1289" t="str">
            <v>935WYP</v>
          </cell>
          <cell r="G1289" t="str">
            <v>935</v>
          </cell>
          <cell r="I1289">
            <v>-1449.64</v>
          </cell>
        </row>
        <row r="1290">
          <cell r="A1290" t="str">
            <v>SCHMATID</v>
          </cell>
          <cell r="B1290" t="str">
            <v>SCHMAT</v>
          </cell>
          <cell r="D1290">
            <v>543015</v>
          </cell>
          <cell r="F1290" t="str">
            <v>DPCA</v>
          </cell>
          <cell r="G1290" t="str">
            <v>DP</v>
          </cell>
          <cell r="I1290">
            <v>583868.5</v>
          </cell>
        </row>
        <row r="1291">
          <cell r="A1291" t="str">
            <v>SCHMATOR</v>
          </cell>
          <cell r="B1291" t="str">
            <v>SCHMAT</v>
          </cell>
          <cell r="D1291">
            <v>7522295.9999999991</v>
          </cell>
          <cell r="F1291" t="str">
            <v>DPID</v>
          </cell>
          <cell r="G1291" t="str">
            <v>DP</v>
          </cell>
          <cell r="I1291">
            <v>1520809.65</v>
          </cell>
        </row>
        <row r="1292">
          <cell r="A1292" t="str">
            <v>SCHMATOTHER</v>
          </cell>
          <cell r="B1292" t="str">
            <v>SCHMAT</v>
          </cell>
          <cell r="D1292">
            <v>6944237.9999999991</v>
          </cell>
          <cell r="F1292" t="str">
            <v>DPOR</v>
          </cell>
          <cell r="G1292" t="str">
            <v>DP</v>
          </cell>
          <cell r="I1292">
            <v>5710588.5050000101</v>
          </cell>
        </row>
        <row r="1293">
          <cell r="A1293" t="str">
            <v>SCHMATSCHMDEXP</v>
          </cell>
          <cell r="B1293" t="str">
            <v>SCHMAT</v>
          </cell>
          <cell r="D1293">
            <v>446010730.42106903</v>
          </cell>
          <cell r="F1293" t="str">
            <v>DPSG</v>
          </cell>
          <cell r="G1293" t="str">
            <v>DP</v>
          </cell>
          <cell r="I1293">
            <v>0</v>
          </cell>
        </row>
        <row r="1294">
          <cell r="A1294" t="str">
            <v>SCHMATSE</v>
          </cell>
          <cell r="B1294" t="str">
            <v>SCHMAT</v>
          </cell>
          <cell r="D1294">
            <v>11233462.34</v>
          </cell>
          <cell r="F1294" t="str">
            <v>DPUT</v>
          </cell>
          <cell r="G1294" t="str">
            <v>DP</v>
          </cell>
          <cell r="I1294">
            <v>15056780.73</v>
          </cell>
        </row>
        <row r="1295">
          <cell r="A1295" t="str">
            <v>SCHMATSG</v>
          </cell>
          <cell r="B1295" t="str">
            <v>SCHMAT</v>
          </cell>
          <cell r="D1295">
            <v>12947848.614787001</v>
          </cell>
          <cell r="F1295" t="str">
            <v>DPWA</v>
          </cell>
          <cell r="G1295" t="str">
            <v>DP</v>
          </cell>
          <cell r="I1295">
            <v>1673312.1950000001</v>
          </cell>
        </row>
        <row r="1296">
          <cell r="A1296" t="str">
            <v>SCHMATSSGCH</v>
          </cell>
          <cell r="B1296" t="str">
            <v>SCHMAT</v>
          </cell>
          <cell r="D1296">
            <v>703974</v>
          </cell>
          <cell r="F1296" t="str">
            <v>DPWYU</v>
          </cell>
          <cell r="G1296" t="str">
            <v>DP</v>
          </cell>
          <cell r="I1296">
            <v>1686567.78999999</v>
          </cell>
        </row>
        <row r="1297">
          <cell r="A1297" t="str">
            <v>SCHMATSNP</v>
          </cell>
          <cell r="B1297" t="str">
            <v>SCHMAT</v>
          </cell>
          <cell r="D1297">
            <v>54347183.755281001</v>
          </cell>
          <cell r="F1297" t="str">
            <v>GPSO</v>
          </cell>
          <cell r="G1297" t="str">
            <v>GP</v>
          </cell>
          <cell r="I1297">
            <v>170442.329999999</v>
          </cell>
        </row>
        <row r="1298">
          <cell r="A1298" t="str">
            <v>SCHMATSNPD</v>
          </cell>
          <cell r="B1298" t="str">
            <v>SCHMAT</v>
          </cell>
          <cell r="D1298">
            <v>9356962</v>
          </cell>
          <cell r="F1298" t="str">
            <v>SCHMAPBADDEBT</v>
          </cell>
          <cell r="G1298" t="str">
            <v>SCHMAP</v>
          </cell>
          <cell r="I1298">
            <v>4229803.5770200007</v>
          </cell>
        </row>
        <row r="1299">
          <cell r="A1299" t="str">
            <v>SCHMATSO</v>
          </cell>
          <cell r="B1299" t="str">
            <v>SCHMAT</v>
          </cell>
          <cell r="D1299">
            <v>25211642.469999995</v>
          </cell>
          <cell r="F1299" t="str">
            <v>SCHMAPOTHER</v>
          </cell>
          <cell r="G1299" t="str">
            <v>SCHMAP</v>
          </cell>
          <cell r="I1299">
            <v>0</v>
          </cell>
        </row>
        <row r="1300">
          <cell r="A1300" t="str">
            <v>SCHMATTROJD</v>
          </cell>
          <cell r="B1300" t="str">
            <v>SCHMAT</v>
          </cell>
          <cell r="D1300">
            <v>994997</v>
          </cell>
          <cell r="F1300" t="str">
            <v>SCHMAPSE</v>
          </cell>
          <cell r="G1300" t="str">
            <v>SCHMAP</v>
          </cell>
          <cell r="I1300">
            <v>-222128</v>
          </cell>
        </row>
        <row r="1301">
          <cell r="A1301" t="str">
            <v>SCHMATUT</v>
          </cell>
          <cell r="B1301" t="str">
            <v>SCHMAT</v>
          </cell>
          <cell r="D1301">
            <v>4780699</v>
          </cell>
          <cell r="F1301" t="str">
            <v>SCHMAPSG</v>
          </cell>
          <cell r="G1301" t="str">
            <v>SCHMAP</v>
          </cell>
          <cell r="I1301">
            <v>31.000003000000003</v>
          </cell>
        </row>
        <row r="1302">
          <cell r="A1302" t="str">
            <v>SCHMATWA</v>
          </cell>
          <cell r="B1302" t="str">
            <v>SCHMAT</v>
          </cell>
          <cell r="D1302">
            <v>1067417</v>
          </cell>
          <cell r="F1302" t="str">
            <v>SCHMAPSNP</v>
          </cell>
          <cell r="G1302" t="str">
            <v>SCHMAP</v>
          </cell>
          <cell r="I1302">
            <v>1813163.0986840001</v>
          </cell>
        </row>
        <row r="1303">
          <cell r="A1303" t="str">
            <v>SCHMATWYP</v>
          </cell>
          <cell r="B1303" t="str">
            <v>SCHMAT</v>
          </cell>
          <cell r="D1303">
            <v>848333</v>
          </cell>
          <cell r="F1303" t="str">
            <v>SCHMAPSO</v>
          </cell>
          <cell r="G1303" t="str">
            <v>SCHMAP</v>
          </cell>
          <cell r="I1303">
            <v>8185819.1699999999</v>
          </cell>
        </row>
        <row r="1304">
          <cell r="A1304" t="str">
            <v>SCHMATWYU</v>
          </cell>
          <cell r="B1304" t="str">
            <v>SCHMAT</v>
          </cell>
          <cell r="D1304">
            <v>590663</v>
          </cell>
          <cell r="F1304" t="str">
            <v>SCHMATCA</v>
          </cell>
          <cell r="G1304" t="str">
            <v>SCHMAT</v>
          </cell>
          <cell r="I1304">
            <v>474980</v>
          </cell>
        </row>
        <row r="1305">
          <cell r="A1305" t="str">
            <v>SCHMDFDGP</v>
          </cell>
          <cell r="B1305" t="str">
            <v>SCHMDF</v>
          </cell>
          <cell r="D1305">
            <v>0</v>
          </cell>
          <cell r="F1305" t="str">
            <v>SCHMATCIAC</v>
          </cell>
          <cell r="G1305" t="str">
            <v>SCHMAT</v>
          </cell>
          <cell r="I1305">
            <v>91258234.179999992</v>
          </cell>
        </row>
        <row r="1306">
          <cell r="A1306" t="str">
            <v>SCHMDPSE</v>
          </cell>
          <cell r="B1306" t="str">
            <v>SCHMDP</v>
          </cell>
          <cell r="D1306">
            <v>10352252.25</v>
          </cell>
          <cell r="F1306" t="str">
            <v>SCHMATCN</v>
          </cell>
          <cell r="G1306" t="str">
            <v>SCHMAT</v>
          </cell>
          <cell r="I1306">
            <v>0</v>
          </cell>
        </row>
        <row r="1307">
          <cell r="A1307" t="str">
            <v>SCHMDPSG</v>
          </cell>
          <cell r="B1307" t="str">
            <v>SCHMDP</v>
          </cell>
          <cell r="D1307">
            <v>6654950.6654949998</v>
          </cell>
          <cell r="F1307" t="str">
            <v>SCHMATGPS</v>
          </cell>
          <cell r="G1307" t="str">
            <v>SCHMAT</v>
          </cell>
          <cell r="I1307">
            <v>-18389731.859999999</v>
          </cell>
        </row>
        <row r="1308">
          <cell r="A1308" t="str">
            <v>SCHMDPSNP</v>
          </cell>
          <cell r="B1308" t="str">
            <v>SCHMDP</v>
          </cell>
          <cell r="D1308">
            <v>391511.560849</v>
          </cell>
          <cell r="F1308" t="str">
            <v>SCHMATID</v>
          </cell>
          <cell r="G1308" t="str">
            <v>SCHMAT</v>
          </cell>
          <cell r="I1308">
            <v>543015</v>
          </cell>
        </row>
        <row r="1309">
          <cell r="A1309" t="str">
            <v>SCHMDPSO</v>
          </cell>
          <cell r="B1309" t="str">
            <v>SCHMDP</v>
          </cell>
          <cell r="D1309">
            <v>21236827.489999998</v>
          </cell>
          <cell r="F1309" t="str">
            <v>SCHMATOR</v>
          </cell>
          <cell r="G1309" t="str">
            <v>SCHMAT</v>
          </cell>
          <cell r="I1309">
            <v>7522295.9999999991</v>
          </cell>
        </row>
        <row r="1310">
          <cell r="A1310" t="str">
            <v>SCHMDTBADDEBT</v>
          </cell>
          <cell r="B1310" t="str">
            <v>SCHMDT</v>
          </cell>
          <cell r="D1310">
            <v>117279.988272</v>
          </cell>
          <cell r="F1310" t="str">
            <v>SCHMATOTHER</v>
          </cell>
          <cell r="G1310" t="str">
            <v>SCHMAT</v>
          </cell>
          <cell r="I1310">
            <v>6944237.9999999991</v>
          </cell>
        </row>
        <row r="1311">
          <cell r="A1311" t="str">
            <v>SCHMDTCA</v>
          </cell>
          <cell r="B1311" t="str">
            <v>SCHMDT</v>
          </cell>
          <cell r="D1311">
            <v>1389730</v>
          </cell>
          <cell r="F1311" t="str">
            <v>SCHMATSCHMDEXP</v>
          </cell>
          <cell r="G1311" t="str">
            <v>SCHMAT</v>
          </cell>
          <cell r="I1311">
            <v>446010730.42106903</v>
          </cell>
        </row>
        <row r="1312">
          <cell r="A1312" t="str">
            <v>SCHMDTCN</v>
          </cell>
          <cell r="B1312" t="str">
            <v>SCHMDT</v>
          </cell>
          <cell r="D1312">
            <v>47067</v>
          </cell>
          <cell r="F1312" t="str">
            <v>SCHMATSE</v>
          </cell>
          <cell r="G1312" t="str">
            <v>SCHMAT</v>
          </cell>
          <cell r="I1312">
            <v>11233462.34</v>
          </cell>
        </row>
        <row r="1313">
          <cell r="A1313" t="str">
            <v>SCHMDTDGP</v>
          </cell>
          <cell r="B1313" t="str">
            <v>SCHMDT</v>
          </cell>
          <cell r="D1313">
            <v>4817</v>
          </cell>
          <cell r="F1313" t="str">
            <v>SCHMATSG</v>
          </cell>
          <cell r="G1313" t="str">
            <v>SCHMAT</v>
          </cell>
          <cell r="I1313">
            <v>12947848.614787001</v>
          </cell>
        </row>
        <row r="1314">
          <cell r="A1314" t="str">
            <v>SCHMDTGPS</v>
          </cell>
          <cell r="B1314" t="str">
            <v>SCHMDT</v>
          </cell>
          <cell r="D1314">
            <v>48276253</v>
          </cell>
          <cell r="F1314" t="str">
            <v>SCHMATSSGCH</v>
          </cell>
          <cell r="G1314" t="str">
            <v>SCHMAT</v>
          </cell>
          <cell r="I1314">
            <v>703974</v>
          </cell>
        </row>
        <row r="1315">
          <cell r="A1315" t="str">
            <v>SCHMDTID</v>
          </cell>
          <cell r="B1315" t="str">
            <v>SCHMDT</v>
          </cell>
          <cell r="D1315">
            <v>75591</v>
          </cell>
          <cell r="F1315" t="str">
            <v>SCHMATSNP</v>
          </cell>
          <cell r="G1315" t="str">
            <v>SCHMAT</v>
          </cell>
          <cell r="I1315">
            <v>54347183.755281001</v>
          </cell>
        </row>
        <row r="1316">
          <cell r="A1316" t="str">
            <v>SCHMDTOR</v>
          </cell>
          <cell r="B1316" t="str">
            <v>SCHMDT</v>
          </cell>
          <cell r="D1316">
            <v>3871855</v>
          </cell>
          <cell r="F1316" t="str">
            <v>SCHMATSNPD</v>
          </cell>
          <cell r="G1316" t="str">
            <v>SCHMAT</v>
          </cell>
          <cell r="I1316">
            <v>9356962</v>
          </cell>
        </row>
        <row r="1317">
          <cell r="A1317" t="str">
            <v>SCHMDTOTHER</v>
          </cell>
          <cell r="B1317" t="str">
            <v>SCHMDT</v>
          </cell>
          <cell r="D1317">
            <v>4733375</v>
          </cell>
          <cell r="F1317" t="str">
            <v>SCHMATSO</v>
          </cell>
          <cell r="G1317" t="str">
            <v>SCHMAT</v>
          </cell>
          <cell r="I1317">
            <v>25211642.469999995</v>
          </cell>
        </row>
        <row r="1318">
          <cell r="A1318" t="str">
            <v>SCHMDTSE</v>
          </cell>
          <cell r="B1318" t="str">
            <v>SCHMDT</v>
          </cell>
          <cell r="D1318">
            <v>16445305.18</v>
          </cell>
          <cell r="F1318" t="str">
            <v>SCHMATTROJD</v>
          </cell>
          <cell r="G1318" t="str">
            <v>SCHMAT</v>
          </cell>
          <cell r="I1318">
            <v>994997</v>
          </cell>
        </row>
        <row r="1319">
          <cell r="A1319" t="str">
            <v>SCHMDTSG</v>
          </cell>
          <cell r="B1319" t="str">
            <v>SCHMDT</v>
          </cell>
          <cell r="D1319">
            <v>6289229.9289220003</v>
          </cell>
          <cell r="F1319" t="str">
            <v>SCHMATUT</v>
          </cell>
          <cell r="G1319" t="str">
            <v>SCHMAT</v>
          </cell>
          <cell r="I1319">
            <v>4780699</v>
          </cell>
        </row>
        <row r="1320">
          <cell r="A1320" t="str">
            <v>SCHMDTSNP</v>
          </cell>
          <cell r="B1320" t="str">
            <v>SCHMDT</v>
          </cell>
          <cell r="D1320">
            <v>51600787.409920007</v>
          </cell>
          <cell r="F1320" t="str">
            <v>SCHMATWA</v>
          </cell>
          <cell r="G1320" t="str">
            <v>SCHMAT</v>
          </cell>
          <cell r="I1320">
            <v>1067417</v>
          </cell>
        </row>
        <row r="1321">
          <cell r="A1321" t="str">
            <v>SCHMDTSNPD</v>
          </cell>
          <cell r="B1321" t="str">
            <v>SCHMDT</v>
          </cell>
          <cell r="D1321">
            <v>122836</v>
          </cell>
          <cell r="F1321" t="str">
            <v>SCHMATWYP</v>
          </cell>
          <cell r="G1321" t="str">
            <v>SCHMAT</v>
          </cell>
          <cell r="I1321">
            <v>848333</v>
          </cell>
        </row>
        <row r="1322">
          <cell r="A1322" t="str">
            <v>SCHMDTSO</v>
          </cell>
          <cell r="B1322" t="str">
            <v>SCHMDT</v>
          </cell>
          <cell r="D1322">
            <v>30454307.07</v>
          </cell>
          <cell r="F1322" t="str">
            <v>SCHMATWYU</v>
          </cell>
          <cell r="G1322" t="str">
            <v>SCHMAT</v>
          </cell>
          <cell r="I1322">
            <v>590663</v>
          </cell>
        </row>
        <row r="1323">
          <cell r="A1323" t="str">
            <v>SCHMDTTAXDEPR</v>
          </cell>
          <cell r="B1323" t="str">
            <v>SCHMDT</v>
          </cell>
          <cell r="D1323">
            <v>535141235.75411797</v>
          </cell>
          <cell r="F1323" t="str">
            <v>SCHMDFDGP</v>
          </cell>
          <cell r="G1323" t="str">
            <v>SCHMDF</v>
          </cell>
          <cell r="I1323">
            <v>0</v>
          </cell>
        </row>
        <row r="1324">
          <cell r="A1324" t="str">
            <v>SCHMDTTROJD</v>
          </cell>
          <cell r="B1324" t="str">
            <v>SCHMDT</v>
          </cell>
          <cell r="D1324">
            <v>28969</v>
          </cell>
          <cell r="F1324" t="str">
            <v>SCHMDPSE</v>
          </cell>
          <cell r="G1324" t="str">
            <v>SCHMDP</v>
          </cell>
          <cell r="I1324">
            <v>10352252.25</v>
          </cell>
        </row>
        <row r="1325">
          <cell r="A1325" t="str">
            <v>SCHMDTUT</v>
          </cell>
          <cell r="B1325" t="str">
            <v>SCHMDT</v>
          </cell>
          <cell r="D1325">
            <v>1205975</v>
          </cell>
          <cell r="F1325" t="str">
            <v>SCHMDPSG</v>
          </cell>
          <cell r="G1325" t="str">
            <v>SCHMDP</v>
          </cell>
          <cell r="I1325">
            <v>6654950.6654949998</v>
          </cell>
        </row>
        <row r="1326">
          <cell r="A1326" t="str">
            <v>SCHMDTWA</v>
          </cell>
          <cell r="B1326" t="str">
            <v>SCHMDT</v>
          </cell>
          <cell r="D1326">
            <v>227208</v>
          </cell>
          <cell r="F1326" t="str">
            <v>SCHMDPSNP</v>
          </cell>
          <cell r="G1326" t="str">
            <v>SCHMDP</v>
          </cell>
          <cell r="I1326">
            <v>391511.560849</v>
          </cell>
        </row>
        <row r="1327">
          <cell r="A1327" t="str">
            <v>SCHMDTWYP</v>
          </cell>
          <cell r="B1327" t="str">
            <v>SCHMDT</v>
          </cell>
          <cell r="D1327">
            <v>2554006</v>
          </cell>
          <cell r="F1327" t="str">
            <v>SCHMDPSO</v>
          </cell>
          <cell r="G1327" t="str">
            <v>SCHMDP</v>
          </cell>
          <cell r="I1327">
            <v>21236827.489999998</v>
          </cell>
        </row>
        <row r="1328">
          <cell r="A1328" t="str">
            <v>SPSG</v>
          </cell>
          <cell r="B1328" t="str">
            <v>SP</v>
          </cell>
          <cell r="D1328">
            <v>36908.75</v>
          </cell>
          <cell r="F1328" t="str">
            <v>SCHMDTBADDEBT</v>
          </cell>
          <cell r="G1328" t="str">
            <v>SCHMDT</v>
          </cell>
          <cell r="I1328">
            <v>117279.988272</v>
          </cell>
        </row>
        <row r="1329">
          <cell r="A1329" t="str">
            <v>TPSG</v>
          </cell>
          <cell r="B1329" t="str">
            <v>TP</v>
          </cell>
          <cell r="D1329">
            <v>61532185.659999996</v>
          </cell>
          <cell r="F1329" t="str">
            <v>SCHMDTCA</v>
          </cell>
          <cell r="G1329" t="str">
            <v>SCHMDT</v>
          </cell>
          <cell r="I1329">
            <v>1389730</v>
          </cell>
        </row>
        <row r="1330">
          <cell r="F1330" t="str">
            <v>SCHMDTCN</v>
          </cell>
          <cell r="G1330" t="str">
            <v>SCHMDT</v>
          </cell>
          <cell r="I1330">
            <v>47067</v>
          </cell>
        </row>
        <row r="1331">
          <cell r="F1331" t="str">
            <v>SCHMDTDGP</v>
          </cell>
          <cell r="G1331" t="str">
            <v>SCHMDT</v>
          </cell>
          <cell r="I1331">
            <v>4817</v>
          </cell>
        </row>
        <row r="1332">
          <cell r="F1332" t="str">
            <v>SCHMDTGPS</v>
          </cell>
          <cell r="G1332" t="str">
            <v>SCHMDT</v>
          </cell>
          <cell r="I1332">
            <v>48276253</v>
          </cell>
        </row>
        <row r="1333">
          <cell r="F1333" t="str">
            <v>SCHMDTID</v>
          </cell>
          <cell r="G1333" t="str">
            <v>SCHMDT</v>
          </cell>
          <cell r="I1333">
            <v>75591</v>
          </cell>
        </row>
        <row r="1334">
          <cell r="F1334" t="str">
            <v>SCHMDTOR</v>
          </cell>
          <cell r="G1334" t="str">
            <v>SCHMDT</v>
          </cell>
          <cell r="I1334">
            <v>3871855</v>
          </cell>
        </row>
        <row r="1335">
          <cell r="F1335" t="str">
            <v>SCHMDTOTHER</v>
          </cell>
          <cell r="G1335" t="str">
            <v>SCHMDT</v>
          </cell>
          <cell r="I1335">
            <v>4733375</v>
          </cell>
        </row>
        <row r="1336">
          <cell r="F1336" t="str">
            <v>SCHMDTSE</v>
          </cell>
          <cell r="G1336" t="str">
            <v>SCHMDT</v>
          </cell>
          <cell r="I1336">
            <v>16445305.18</v>
          </cell>
        </row>
        <row r="1337">
          <cell r="F1337" t="str">
            <v>SCHMDTSG</v>
          </cell>
          <cell r="G1337" t="str">
            <v>SCHMDT</v>
          </cell>
          <cell r="I1337">
            <v>6289229.9289220003</v>
          </cell>
        </row>
        <row r="1338">
          <cell r="F1338" t="str">
            <v>SCHMDTSNP</v>
          </cell>
          <cell r="G1338" t="str">
            <v>SCHMDT</v>
          </cell>
          <cell r="I1338">
            <v>51600787.409920007</v>
          </cell>
        </row>
        <row r="1339">
          <cell r="F1339" t="str">
            <v>SCHMDTSNPD</v>
          </cell>
          <cell r="G1339" t="str">
            <v>SCHMDT</v>
          </cell>
          <cell r="I1339">
            <v>122836</v>
          </cell>
        </row>
        <row r="1340">
          <cell r="F1340" t="str">
            <v>SCHMDTSO</v>
          </cell>
          <cell r="G1340" t="str">
            <v>SCHMDT</v>
          </cell>
          <cell r="I1340">
            <v>30454307.07</v>
          </cell>
        </row>
        <row r="1341">
          <cell r="F1341" t="str">
            <v>SCHMDTTAXDEPR</v>
          </cell>
          <cell r="G1341" t="str">
            <v>SCHMDT</v>
          </cell>
          <cell r="I1341">
            <v>535141235.75411797</v>
          </cell>
        </row>
        <row r="1342">
          <cell r="F1342" t="str">
            <v>SCHMDTTROJD</v>
          </cell>
          <cell r="G1342" t="str">
            <v>SCHMDT</v>
          </cell>
          <cell r="I1342">
            <v>28969</v>
          </cell>
        </row>
        <row r="1343">
          <cell r="F1343" t="str">
            <v>SCHMDTUT</v>
          </cell>
          <cell r="G1343" t="str">
            <v>SCHMDT</v>
          </cell>
          <cell r="I1343">
            <v>1205975</v>
          </cell>
        </row>
        <row r="1344">
          <cell r="F1344" t="str">
            <v>SCHMDTWA</v>
          </cell>
          <cell r="G1344" t="str">
            <v>SCHMDT</v>
          </cell>
          <cell r="I1344">
            <v>227208</v>
          </cell>
        </row>
        <row r="1345">
          <cell r="F1345" t="str">
            <v>SCHMDTWYP</v>
          </cell>
          <cell r="G1345" t="str">
            <v>SCHMDT</v>
          </cell>
          <cell r="I1345">
            <v>2554006</v>
          </cell>
        </row>
        <row r="1346">
          <cell r="F1346" t="str">
            <v>SPSG</v>
          </cell>
          <cell r="G1346" t="str">
            <v>SP</v>
          </cell>
          <cell r="I1346">
            <v>18454.375</v>
          </cell>
        </row>
        <row r="1347">
          <cell r="F1347" t="str">
            <v>TPSG</v>
          </cell>
          <cell r="G1347" t="str">
            <v>TP</v>
          </cell>
          <cell r="I1347">
            <v>33403935.794999901</v>
          </cell>
        </row>
      </sheetData>
      <sheetData sheetId="13"/>
      <sheetData sheetId="14"/>
      <sheetData sheetId="15"/>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cell r="AT25">
            <v>6.3009964386057896E-2</v>
          </cell>
        </row>
        <row r="26">
          <cell r="AQ26">
            <v>1.0801365719328297E-2</v>
          </cell>
          <cell r="AT26">
            <v>6.5548649799562472E-2</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J408"/>
  <sheetViews>
    <sheetView tabSelected="1" view="pageBreakPreview" zoomScale="80" zoomScaleNormal="76" zoomScaleSheetLayoutView="80" workbookViewId="0">
      <selection activeCell="G32" sqref="G31:G32"/>
    </sheetView>
  </sheetViews>
  <sheetFormatPr defaultRowHeight="12" customHeight="1"/>
  <cols>
    <col min="1" max="1" width="4.140625" style="72" bestFit="1" customWidth="1"/>
    <col min="2" max="2" width="6.7109375" style="72" customWidth="1"/>
    <col min="3" max="3" width="31.42578125" style="72" customWidth="1"/>
    <col min="4" max="4" width="9.85546875" style="83" bestFit="1" customWidth="1"/>
    <col min="5" max="5" width="5.140625" style="83" bestFit="1" customWidth="1"/>
    <col min="6" max="6" width="14.5703125" style="84" customWidth="1"/>
    <col min="7" max="7" width="10.85546875" style="83" bestFit="1" customWidth="1"/>
    <col min="8" max="8" width="10.28515625" style="72" customWidth="1"/>
    <col min="9" max="9" width="15.85546875" style="73" bestFit="1" customWidth="1"/>
    <col min="10" max="10" width="5.7109375" style="83" bestFit="1" customWidth="1"/>
    <col min="11" max="16384" width="9.140625" style="72"/>
  </cols>
  <sheetData>
    <row r="1" spans="1:10" ht="12" customHeight="1">
      <c r="G1" s="88"/>
      <c r="H1" s="89"/>
      <c r="I1" s="90"/>
    </row>
    <row r="2" spans="1:10" ht="12" customHeight="1">
      <c r="B2" s="7" t="str">
        <f>Inputs!$C$2</f>
        <v>Rocky Mountain Power</v>
      </c>
      <c r="I2" s="91" t="s">
        <v>0</v>
      </c>
      <c r="J2" s="92">
        <v>3.1</v>
      </c>
    </row>
    <row r="3" spans="1:10" ht="12" customHeight="1">
      <c r="B3" s="7" t="str">
        <f>Inputs!$C$3</f>
        <v>Utah Results of Operations - December 2011</v>
      </c>
    </row>
    <row r="4" spans="1:10" ht="12" customHeight="1">
      <c r="B4" s="37" t="s">
        <v>404</v>
      </c>
    </row>
    <row r="7" spans="1:10" ht="12" customHeight="1">
      <c r="F7" s="93" t="s">
        <v>1</v>
      </c>
      <c r="H7" s="83"/>
      <c r="I7" s="94" t="str">
        <f>+Inputs!$C$6</f>
        <v>UTAH</v>
      </c>
    </row>
    <row r="8" spans="1:10" ht="12" customHeight="1">
      <c r="D8" s="49" t="s">
        <v>2</v>
      </c>
      <c r="E8" s="49" t="s">
        <v>3</v>
      </c>
      <c r="F8" s="47" t="s">
        <v>4</v>
      </c>
      <c r="G8" s="49" t="s">
        <v>5</v>
      </c>
      <c r="H8" s="49" t="s">
        <v>6</v>
      </c>
      <c r="I8" s="50" t="s">
        <v>7</v>
      </c>
      <c r="J8" s="49" t="s">
        <v>8</v>
      </c>
    </row>
    <row r="9" spans="1:10" ht="12" customHeight="1">
      <c r="A9" s="95"/>
      <c r="B9" s="44" t="s">
        <v>206</v>
      </c>
      <c r="C9" s="96"/>
      <c r="D9" s="85"/>
      <c r="E9" s="85"/>
      <c r="F9" s="85"/>
      <c r="G9" s="85"/>
      <c r="H9" s="97"/>
      <c r="I9" s="87"/>
      <c r="J9" s="98"/>
    </row>
    <row r="10" spans="1:10" ht="12" customHeight="1">
      <c r="A10" s="95"/>
      <c r="B10" s="72" t="s">
        <v>236</v>
      </c>
      <c r="C10" s="96"/>
      <c r="D10" s="85">
        <v>440</v>
      </c>
      <c r="E10" s="85" t="s">
        <v>359</v>
      </c>
      <c r="F10" s="84">
        <v>2602197.52</v>
      </c>
      <c r="G10" s="83" t="s">
        <v>187</v>
      </c>
      <c r="H10" s="86">
        <f>VLOOKUP(G10,'Alloc. Factors'!$B$2:$M$110,7,FALSE)</f>
        <v>1</v>
      </c>
      <c r="I10" s="87">
        <f t="shared" ref="I10:I12" si="0">H10*F10</f>
        <v>2602197.52</v>
      </c>
      <c r="J10" s="99"/>
    </row>
    <row r="11" spans="1:10" ht="12" customHeight="1">
      <c r="A11" s="95"/>
      <c r="B11" s="251" t="s">
        <v>237</v>
      </c>
      <c r="C11" s="96"/>
      <c r="D11" s="85">
        <v>442</v>
      </c>
      <c r="E11" s="85" t="s">
        <v>359</v>
      </c>
      <c r="F11" s="84">
        <v>1756535.3900000001</v>
      </c>
      <c r="G11" s="83" t="s">
        <v>187</v>
      </c>
      <c r="H11" s="86">
        <f>VLOOKUP(G11,'Alloc. Factors'!$B$2:$M$110,7,FALSE)</f>
        <v>1</v>
      </c>
      <c r="I11" s="87">
        <f t="shared" si="0"/>
        <v>1756535.3900000001</v>
      </c>
      <c r="J11" s="99"/>
    </row>
    <row r="12" spans="1:10" ht="12" customHeight="1">
      <c r="A12" s="95"/>
      <c r="B12" s="100" t="s">
        <v>238</v>
      </c>
      <c r="C12" s="96"/>
      <c r="D12" s="85">
        <v>442</v>
      </c>
      <c r="E12" s="85" t="s">
        <v>359</v>
      </c>
      <c r="F12" s="84">
        <v>597776.66</v>
      </c>
      <c r="G12" s="83" t="s">
        <v>187</v>
      </c>
      <c r="H12" s="86">
        <f>VLOOKUP(G12,'Alloc. Factors'!$B$2:$M$110,7,FALSE)</f>
        <v>1</v>
      </c>
      <c r="I12" s="87">
        <f t="shared" si="0"/>
        <v>597776.66</v>
      </c>
      <c r="J12" s="99"/>
    </row>
    <row r="13" spans="1:10" ht="12" customHeight="1">
      <c r="A13" s="95"/>
      <c r="B13" s="251" t="s">
        <v>306</v>
      </c>
      <c r="C13" s="96"/>
      <c r="D13" s="85">
        <v>442</v>
      </c>
      <c r="E13" s="85" t="s">
        <v>359</v>
      </c>
      <c r="F13" s="84">
        <v>498966.57000000007</v>
      </c>
      <c r="G13" s="83" t="s">
        <v>187</v>
      </c>
      <c r="H13" s="86">
        <f>VLOOKUP(G13,'Alloc. Factors'!$B$2:$M$110,7,FALSE)</f>
        <v>1</v>
      </c>
      <c r="I13" s="87">
        <f t="shared" ref="I13" si="1">H13*F13</f>
        <v>498966.57000000007</v>
      </c>
      <c r="J13" s="99"/>
    </row>
    <row r="14" spans="1:10" ht="12" customHeight="1">
      <c r="A14" s="95"/>
      <c r="B14" s="100" t="s">
        <v>307</v>
      </c>
      <c r="C14" s="96"/>
      <c r="D14" s="85">
        <v>445</v>
      </c>
      <c r="E14" s="85" t="s">
        <v>359</v>
      </c>
      <c r="F14" s="84">
        <v>80333.87000000001</v>
      </c>
      <c r="G14" s="83" t="s">
        <v>187</v>
      </c>
      <c r="H14" s="86">
        <f>VLOOKUP(G14,'Alloc. Factors'!$B$2:$M$110,7,FALSE)</f>
        <v>1</v>
      </c>
      <c r="I14" s="87">
        <f t="shared" ref="I14" si="2">H14*F14</f>
        <v>80333.87000000001</v>
      </c>
      <c r="J14" s="85"/>
    </row>
    <row r="15" spans="1:10" ht="12" customHeight="1">
      <c r="A15" s="95"/>
      <c r="B15" s="96"/>
      <c r="C15" s="96"/>
      <c r="D15" s="85"/>
      <c r="E15" s="85"/>
      <c r="F15" s="263">
        <f>SUM(F10:F14)</f>
        <v>5535810.0100000007</v>
      </c>
      <c r="G15" s="85"/>
      <c r="H15" s="86"/>
      <c r="I15" s="264">
        <f>SUM(I10:I14)</f>
        <v>5535810.0100000007</v>
      </c>
      <c r="J15" s="101" t="s">
        <v>240</v>
      </c>
    </row>
    <row r="16" spans="1:10" ht="12" customHeight="1">
      <c r="A16" s="95" t="s">
        <v>13</v>
      </c>
      <c r="B16" s="96"/>
      <c r="C16" s="96"/>
      <c r="D16" s="85"/>
      <c r="E16" s="85"/>
      <c r="F16" s="102"/>
      <c r="G16" s="85"/>
      <c r="H16" s="86"/>
      <c r="I16" s="87"/>
      <c r="J16" s="101"/>
    </row>
    <row r="17" spans="1:10" ht="12" customHeight="1">
      <c r="A17" s="95"/>
      <c r="B17" s="96"/>
      <c r="C17" s="96"/>
      <c r="D17" s="85"/>
      <c r="E17" s="85"/>
      <c r="F17" s="102"/>
      <c r="G17" s="85"/>
      <c r="H17" s="86"/>
      <c r="I17" s="87"/>
      <c r="J17" s="101"/>
    </row>
    <row r="18" spans="1:10" ht="12" customHeight="1">
      <c r="A18" s="95"/>
      <c r="B18" s="44"/>
      <c r="C18" s="96"/>
      <c r="D18" s="85"/>
      <c r="E18" s="85"/>
      <c r="F18" s="102"/>
      <c r="G18" s="85"/>
      <c r="H18" s="86"/>
      <c r="I18" s="87"/>
      <c r="J18" s="99"/>
    </row>
    <row r="19" spans="1:10" ht="12" customHeight="1">
      <c r="A19" s="95"/>
      <c r="B19" s="96"/>
      <c r="C19" s="96"/>
      <c r="D19" s="85"/>
      <c r="E19" s="85"/>
      <c r="F19" s="139"/>
      <c r="G19" s="99"/>
      <c r="H19" s="86"/>
      <c r="I19" s="87"/>
      <c r="J19" s="85"/>
    </row>
    <row r="20" spans="1:10" ht="12" customHeight="1">
      <c r="A20" s="95"/>
      <c r="B20" s="96"/>
      <c r="C20" s="96"/>
      <c r="D20" s="85"/>
      <c r="E20" s="85"/>
      <c r="F20" s="139"/>
      <c r="G20" s="99"/>
      <c r="H20" s="86"/>
      <c r="I20" s="87"/>
      <c r="J20" s="85"/>
    </row>
    <row r="21" spans="1:10" ht="12" customHeight="1">
      <c r="A21" s="95"/>
      <c r="B21" s="96"/>
      <c r="C21" s="96"/>
      <c r="D21" s="85"/>
      <c r="E21" s="85"/>
      <c r="F21" s="139"/>
      <c r="G21" s="99"/>
      <c r="H21" s="86"/>
      <c r="I21" s="87"/>
      <c r="J21" s="85"/>
    </row>
    <row r="22" spans="1:10" ht="12" customHeight="1">
      <c r="A22" s="95"/>
      <c r="B22" s="96"/>
      <c r="C22" s="96"/>
      <c r="D22" s="85"/>
      <c r="E22" s="85"/>
      <c r="F22" s="139"/>
      <c r="G22" s="99"/>
      <c r="H22" s="86"/>
      <c r="I22" s="87"/>
      <c r="J22" s="85"/>
    </row>
    <row r="23" spans="1:10" ht="12" customHeight="1">
      <c r="A23" s="95"/>
      <c r="B23" s="100"/>
      <c r="C23" s="96"/>
      <c r="D23" s="85"/>
      <c r="E23" s="85"/>
      <c r="F23" s="139"/>
      <c r="G23" s="99"/>
      <c r="H23" s="86"/>
      <c r="I23" s="87"/>
      <c r="J23" s="85"/>
    </row>
    <row r="24" spans="1:10" ht="12" customHeight="1">
      <c r="A24" s="95"/>
      <c r="B24" s="96"/>
      <c r="C24" s="96"/>
      <c r="D24" s="85"/>
      <c r="E24" s="85"/>
      <c r="F24" s="102"/>
      <c r="G24" s="99"/>
      <c r="H24" s="265"/>
      <c r="I24" s="138"/>
      <c r="J24" s="98"/>
    </row>
    <row r="25" spans="1:10" ht="12" customHeight="1">
      <c r="A25" s="95"/>
      <c r="B25" s="103"/>
      <c r="C25" s="103"/>
      <c r="D25" s="104"/>
      <c r="E25" s="105"/>
      <c r="F25" s="266"/>
      <c r="G25" s="106"/>
      <c r="H25" s="86"/>
      <c r="I25" s="87"/>
      <c r="J25" s="85"/>
    </row>
    <row r="26" spans="1:10" ht="12" customHeight="1">
      <c r="A26" s="95"/>
      <c r="B26" s="267"/>
      <c r="C26" s="268"/>
      <c r="D26" s="269"/>
      <c r="E26" s="269"/>
      <c r="F26" s="270"/>
      <c r="G26" s="88"/>
      <c r="H26" s="86"/>
      <c r="I26" s="87"/>
      <c r="J26" s="85"/>
    </row>
    <row r="27" spans="1:10" ht="12" customHeight="1">
      <c r="A27" s="95"/>
      <c r="B27" s="100"/>
      <c r="C27" s="96"/>
      <c r="D27" s="85"/>
      <c r="E27" s="85"/>
      <c r="F27" s="261" t="s">
        <v>13</v>
      </c>
      <c r="G27" s="88"/>
      <c r="H27" s="86"/>
      <c r="I27" s="87"/>
      <c r="J27" s="98"/>
    </row>
    <row r="28" spans="1:10" ht="12" customHeight="1">
      <c r="A28" s="95"/>
      <c r="B28" s="100"/>
      <c r="C28" s="96"/>
      <c r="D28" s="85"/>
      <c r="E28" s="85"/>
      <c r="F28" s="261"/>
      <c r="G28" s="88"/>
      <c r="H28" s="86"/>
      <c r="I28" s="87"/>
      <c r="J28" s="98"/>
    </row>
    <row r="29" spans="1:10" ht="12" customHeight="1">
      <c r="A29" s="95"/>
      <c r="B29" s="100"/>
      <c r="C29" s="96"/>
      <c r="D29" s="85"/>
      <c r="E29" s="85"/>
      <c r="F29" s="261"/>
      <c r="G29" s="85"/>
      <c r="H29" s="86"/>
      <c r="I29" s="87"/>
      <c r="J29" s="87"/>
    </row>
    <row r="30" spans="1:10" ht="12" customHeight="1">
      <c r="A30" s="95"/>
      <c r="B30" s="96"/>
      <c r="C30" s="96"/>
      <c r="D30" s="85"/>
      <c r="E30" s="85"/>
      <c r="F30" s="261"/>
      <c r="G30" s="85"/>
      <c r="H30" s="86"/>
      <c r="I30" s="87"/>
      <c r="J30" s="87"/>
    </row>
    <row r="31" spans="1:10" ht="12" customHeight="1">
      <c r="A31" s="95"/>
      <c r="B31" s="103"/>
      <c r="C31" s="103"/>
      <c r="D31" s="104"/>
      <c r="E31" s="104"/>
      <c r="F31" s="107"/>
      <c r="G31" s="88"/>
      <c r="H31" s="86"/>
      <c r="I31" s="87"/>
      <c r="J31" s="98"/>
    </row>
    <row r="32" spans="1:10" ht="12" customHeight="1">
      <c r="A32" s="95"/>
      <c r="B32" s="103"/>
      <c r="C32" s="103"/>
      <c r="D32" s="104"/>
      <c r="E32" s="104"/>
      <c r="F32" s="108"/>
      <c r="G32" s="88"/>
      <c r="H32" s="86"/>
      <c r="I32" s="87"/>
      <c r="J32" s="98"/>
    </row>
    <row r="33" spans="1:10" ht="12" customHeight="1">
      <c r="A33" s="95"/>
      <c r="B33" s="103"/>
      <c r="C33" s="103"/>
      <c r="D33" s="109"/>
      <c r="E33" s="109"/>
      <c r="F33" s="51"/>
      <c r="G33" s="104"/>
      <c r="H33" s="110"/>
      <c r="I33" s="25"/>
      <c r="J33" s="87"/>
    </row>
    <row r="34" spans="1:10" ht="12" customHeight="1">
      <c r="A34" s="95"/>
      <c r="B34" s="39"/>
      <c r="C34" s="103"/>
      <c r="D34" s="104"/>
      <c r="E34" s="105"/>
      <c r="F34" s="107"/>
      <c r="G34" s="106"/>
      <c r="H34" s="110"/>
      <c r="I34" s="111"/>
      <c r="J34" s="87"/>
    </row>
    <row r="35" spans="1:10" ht="12" customHeight="1">
      <c r="A35" s="95"/>
      <c r="B35" s="103"/>
      <c r="C35" s="103"/>
      <c r="D35" s="104"/>
      <c r="E35" s="104"/>
      <c r="F35" s="107"/>
      <c r="G35" s="88"/>
      <c r="H35" s="86"/>
      <c r="I35" s="87"/>
      <c r="J35" s="98"/>
    </row>
    <row r="36" spans="1:10" ht="12" customHeight="1">
      <c r="A36" s="95"/>
      <c r="B36" s="103"/>
      <c r="C36" s="103"/>
      <c r="D36" s="104"/>
      <c r="E36" s="104"/>
      <c r="F36" s="107"/>
      <c r="G36" s="88"/>
      <c r="H36" s="86"/>
      <c r="I36" s="87"/>
      <c r="J36" s="98"/>
    </row>
    <row r="37" spans="1:10" ht="12" customHeight="1">
      <c r="A37" s="95"/>
      <c r="B37" s="103"/>
      <c r="C37" s="103"/>
      <c r="D37" s="104"/>
      <c r="E37" s="104"/>
      <c r="F37" s="107"/>
      <c r="G37" s="88"/>
      <c r="H37" s="86"/>
      <c r="I37" s="87"/>
      <c r="J37" s="98"/>
    </row>
    <row r="38" spans="1:10" ht="12" customHeight="1">
      <c r="A38" s="95"/>
      <c r="B38" s="103"/>
      <c r="C38" s="103"/>
      <c r="D38" s="104"/>
      <c r="E38" s="104"/>
      <c r="F38" s="107"/>
      <c r="G38" s="88"/>
      <c r="H38" s="86"/>
      <c r="I38" s="87"/>
      <c r="J38" s="98"/>
    </row>
    <row r="39" spans="1:10" ht="12" customHeight="1">
      <c r="A39" s="95"/>
      <c r="B39" s="103"/>
      <c r="C39" s="103"/>
      <c r="D39" s="104"/>
      <c r="E39" s="104"/>
      <c r="F39" s="107"/>
      <c r="G39" s="88"/>
      <c r="H39" s="86"/>
      <c r="I39" s="87"/>
      <c r="J39" s="98"/>
    </row>
    <row r="40" spans="1:10" ht="12" customHeight="1">
      <c r="A40" s="95"/>
      <c r="B40" s="103"/>
      <c r="C40" s="103"/>
      <c r="D40" s="104"/>
      <c r="E40" s="104"/>
      <c r="F40" s="107"/>
      <c r="G40" s="88"/>
      <c r="H40" s="86"/>
      <c r="I40" s="87"/>
      <c r="J40" s="98"/>
    </row>
    <row r="41" spans="1:10" ht="12" customHeight="1">
      <c r="A41" s="95"/>
      <c r="B41" s="103"/>
      <c r="C41" s="103"/>
      <c r="D41" s="104"/>
      <c r="E41" s="104"/>
      <c r="F41" s="107"/>
      <c r="G41" s="88"/>
      <c r="H41" s="86"/>
      <c r="I41" s="87"/>
      <c r="J41" s="98"/>
    </row>
    <row r="42" spans="1:10" ht="12" customHeight="1">
      <c r="A42" s="95"/>
      <c r="B42" s="103"/>
      <c r="C42" s="112"/>
      <c r="D42" s="104"/>
      <c r="E42" s="104"/>
      <c r="F42" s="113"/>
      <c r="G42" s="88"/>
      <c r="H42" s="86"/>
      <c r="I42" s="87"/>
      <c r="J42" s="98"/>
    </row>
    <row r="43" spans="1:10" ht="12" customHeight="1">
      <c r="A43" s="95"/>
      <c r="B43" s="114"/>
      <c r="C43" s="112"/>
      <c r="D43" s="104"/>
      <c r="E43" s="104"/>
      <c r="F43" s="113"/>
      <c r="G43" s="104"/>
      <c r="H43" s="110"/>
      <c r="I43" s="113"/>
      <c r="J43" s="87"/>
    </row>
    <row r="44" spans="1:10" ht="12" customHeight="1">
      <c r="A44" s="95"/>
      <c r="B44" s="39"/>
      <c r="C44" s="103"/>
      <c r="D44" s="104"/>
      <c r="E44" s="105"/>
      <c r="F44" s="113"/>
      <c r="G44" s="104"/>
      <c r="H44" s="110"/>
      <c r="I44" s="111"/>
      <c r="J44" s="87"/>
    </row>
    <row r="45" spans="1:10" ht="12" customHeight="1">
      <c r="A45" s="95"/>
      <c r="B45" s="39"/>
      <c r="C45" s="103"/>
      <c r="D45" s="104"/>
      <c r="E45" s="104"/>
      <c r="F45" s="113"/>
      <c r="G45" s="104"/>
      <c r="H45" s="110"/>
      <c r="I45" s="111"/>
      <c r="J45" s="87"/>
    </row>
    <row r="46" spans="1:10" ht="12" customHeight="1">
      <c r="A46" s="95"/>
      <c r="B46" s="103"/>
      <c r="C46" s="103"/>
      <c r="D46" s="104"/>
      <c r="E46" s="104"/>
      <c r="F46" s="113"/>
      <c r="G46" s="88"/>
      <c r="H46" s="86"/>
      <c r="I46" s="87"/>
      <c r="J46" s="98"/>
    </row>
    <row r="47" spans="1:10" ht="12" customHeight="1">
      <c r="A47" s="95"/>
      <c r="B47" s="103"/>
      <c r="C47" s="103"/>
      <c r="D47" s="104"/>
      <c r="E47" s="104"/>
      <c r="F47" s="113"/>
      <c r="G47" s="104"/>
      <c r="H47" s="86"/>
      <c r="I47" s="87"/>
      <c r="J47" s="98"/>
    </row>
    <row r="48" spans="1:10" ht="12" customHeight="1">
      <c r="A48" s="95"/>
      <c r="B48" s="39"/>
      <c r="C48" s="103"/>
      <c r="D48" s="104"/>
      <c r="E48" s="104"/>
      <c r="F48" s="113"/>
      <c r="G48" s="104"/>
      <c r="H48" s="110"/>
      <c r="I48" s="111"/>
      <c r="J48" s="87"/>
    </row>
    <row r="49" spans="1:10" ht="12" customHeight="1">
      <c r="A49" s="95"/>
      <c r="B49" s="103"/>
      <c r="C49" s="103"/>
      <c r="D49" s="104"/>
      <c r="E49" s="104"/>
      <c r="F49" s="113"/>
      <c r="G49" s="88"/>
      <c r="H49" s="86"/>
      <c r="I49" s="87"/>
      <c r="J49" s="98"/>
    </row>
    <row r="50" spans="1:10" ht="12" customHeight="1">
      <c r="A50" s="95"/>
      <c r="B50" s="103"/>
      <c r="C50" s="103"/>
      <c r="D50" s="104"/>
      <c r="E50" s="104"/>
      <c r="F50" s="90"/>
      <c r="G50" s="88"/>
      <c r="H50" s="86"/>
      <c r="I50" s="87"/>
      <c r="J50" s="98"/>
    </row>
    <row r="51" spans="1:10" ht="12" customHeight="1">
      <c r="A51" s="95"/>
      <c r="B51" s="39"/>
      <c r="C51" s="112"/>
      <c r="D51" s="104"/>
      <c r="E51" s="104"/>
      <c r="F51" s="8"/>
      <c r="G51" s="104"/>
      <c r="H51" s="110"/>
      <c r="I51" s="8"/>
      <c r="J51" s="87"/>
    </row>
    <row r="52" spans="1:10" ht="12" customHeight="1">
      <c r="A52" s="95"/>
      <c r="B52" s="39"/>
      <c r="C52" s="112"/>
      <c r="D52" s="104"/>
      <c r="E52" s="104"/>
      <c r="F52" s="113"/>
      <c r="G52" s="104"/>
      <c r="H52" s="110"/>
      <c r="I52" s="111"/>
      <c r="J52" s="87"/>
    </row>
    <row r="53" spans="1:10" ht="12" customHeight="1">
      <c r="A53" s="95"/>
      <c r="B53" s="103"/>
      <c r="C53" s="103"/>
      <c r="D53" s="104"/>
      <c r="E53" s="104"/>
      <c r="F53" s="113"/>
      <c r="G53" s="88"/>
      <c r="H53" s="86"/>
      <c r="I53" s="87"/>
      <c r="J53" s="98"/>
    </row>
    <row r="54" spans="1:10" ht="12" customHeight="1">
      <c r="A54" s="95"/>
      <c r="B54" s="103"/>
      <c r="C54" s="112"/>
      <c r="D54" s="104"/>
      <c r="E54" s="104"/>
      <c r="F54" s="113"/>
      <c r="G54" s="88"/>
      <c r="H54" s="86"/>
      <c r="I54" s="87"/>
      <c r="J54" s="98"/>
    </row>
    <row r="55" spans="1:10" ht="12" customHeight="1">
      <c r="A55" s="95"/>
      <c r="B55" s="103"/>
      <c r="C55" s="341"/>
      <c r="D55" s="104"/>
      <c r="E55" s="104"/>
      <c r="F55" s="113"/>
      <c r="G55" s="88"/>
      <c r="H55" s="86"/>
      <c r="I55" s="87"/>
      <c r="J55" s="98"/>
    </row>
    <row r="56" spans="1:10" ht="12" customHeight="1">
      <c r="A56" s="95"/>
      <c r="B56" s="103"/>
      <c r="C56" s="112"/>
      <c r="D56" s="104"/>
      <c r="E56" s="104"/>
      <c r="F56" s="113"/>
      <c r="G56" s="88"/>
      <c r="H56" s="86"/>
      <c r="I56" s="87"/>
      <c r="J56" s="98"/>
    </row>
    <row r="57" spans="1:10" ht="12" customHeight="1">
      <c r="A57" s="95"/>
      <c r="B57" s="114"/>
      <c r="C57" s="113"/>
      <c r="D57" s="104"/>
      <c r="E57" s="104"/>
      <c r="F57" s="8"/>
      <c r="G57" s="88"/>
      <c r="H57" s="86"/>
      <c r="I57" s="8"/>
      <c r="J57" s="98"/>
    </row>
    <row r="58" spans="1:10" s="96" customFormat="1" ht="12" customHeight="1" thickBot="1">
      <c r="A58" s="110"/>
      <c r="B58" s="9" t="s">
        <v>12</v>
      </c>
      <c r="C58" s="109"/>
      <c r="D58" s="109"/>
      <c r="E58" s="104"/>
      <c r="F58" s="113"/>
      <c r="G58" s="104"/>
      <c r="H58" s="110"/>
      <c r="I58" s="111"/>
      <c r="J58" s="87"/>
    </row>
    <row r="59" spans="1:10" s="96" customFormat="1" ht="12" customHeight="1">
      <c r="A59" s="115"/>
      <c r="B59" s="116"/>
      <c r="C59" s="116"/>
      <c r="D59" s="117"/>
      <c r="E59" s="117"/>
      <c r="F59" s="118"/>
      <c r="G59" s="117"/>
      <c r="H59" s="116"/>
      <c r="I59" s="119"/>
      <c r="J59" s="120"/>
    </row>
    <row r="60" spans="1:10" s="96" customFormat="1" ht="12" customHeight="1">
      <c r="A60" s="121"/>
      <c r="B60" s="9"/>
      <c r="C60" s="110"/>
      <c r="D60" s="97"/>
      <c r="E60" s="97"/>
      <c r="F60" s="122"/>
      <c r="G60" s="97"/>
      <c r="H60" s="110"/>
      <c r="I60" s="111"/>
      <c r="J60" s="123"/>
    </row>
    <row r="61" spans="1:10" s="96" customFormat="1" ht="12" customHeight="1">
      <c r="A61" s="121"/>
      <c r="B61" s="110"/>
      <c r="C61" s="110"/>
      <c r="D61" s="97"/>
      <c r="E61" s="97"/>
      <c r="F61" s="122"/>
      <c r="G61" s="97"/>
      <c r="H61" s="110"/>
      <c r="I61" s="111"/>
      <c r="J61" s="123"/>
    </row>
    <row r="62" spans="1:10" s="96" customFormat="1" ht="12" customHeight="1">
      <c r="A62" s="121"/>
      <c r="B62" s="124"/>
      <c r="C62" s="110"/>
      <c r="D62" s="97"/>
      <c r="E62" s="97"/>
      <c r="F62" s="122"/>
      <c r="G62" s="97"/>
      <c r="H62" s="110"/>
      <c r="I62" s="111"/>
      <c r="J62" s="123"/>
    </row>
    <row r="63" spans="1:10" s="96" customFormat="1" ht="12" customHeight="1">
      <c r="A63" s="121"/>
      <c r="B63" s="124"/>
      <c r="C63" s="110"/>
      <c r="D63" s="97"/>
      <c r="E63" s="97"/>
      <c r="F63" s="122"/>
      <c r="G63" s="97"/>
      <c r="H63" s="110"/>
      <c r="I63" s="111"/>
      <c r="J63" s="123"/>
    </row>
    <row r="64" spans="1:10" s="96" customFormat="1" ht="12" customHeight="1">
      <c r="A64" s="121"/>
      <c r="B64" s="124"/>
      <c r="C64" s="110"/>
      <c r="D64" s="97"/>
      <c r="E64" s="97"/>
      <c r="F64" s="122"/>
      <c r="G64" s="97"/>
      <c r="H64" s="110"/>
      <c r="I64" s="111"/>
      <c r="J64" s="123"/>
    </row>
    <row r="65" spans="1:10" s="96" customFormat="1" ht="12" customHeight="1">
      <c r="A65" s="121"/>
      <c r="B65" s="124"/>
      <c r="C65" s="110"/>
      <c r="D65" s="97"/>
      <c r="E65" s="97"/>
      <c r="F65" s="122"/>
      <c r="G65" s="97"/>
      <c r="H65" s="110"/>
      <c r="I65" s="111"/>
      <c r="J65" s="123"/>
    </row>
    <row r="66" spans="1:10" s="96" customFormat="1" ht="12" customHeight="1">
      <c r="A66" s="121"/>
      <c r="B66" s="124"/>
      <c r="C66" s="110"/>
      <c r="D66" s="97"/>
      <c r="E66" s="97"/>
      <c r="F66" s="122"/>
      <c r="G66" s="97"/>
      <c r="H66" s="110"/>
      <c r="I66" s="111"/>
      <c r="J66" s="123"/>
    </row>
    <row r="67" spans="1:10" s="96" customFormat="1" ht="12" customHeight="1">
      <c r="A67" s="121"/>
      <c r="B67" s="110"/>
      <c r="C67" s="110"/>
      <c r="D67" s="97"/>
      <c r="E67" s="97"/>
      <c r="F67" s="122"/>
      <c r="G67" s="97"/>
      <c r="H67" s="110"/>
      <c r="I67" s="111"/>
      <c r="J67" s="123"/>
    </row>
    <row r="68" spans="1:10" ht="12" customHeight="1" thickBot="1">
      <c r="A68" s="125"/>
      <c r="B68" s="126"/>
      <c r="C68" s="126"/>
      <c r="D68" s="127"/>
      <c r="E68" s="127"/>
      <c r="F68" s="128"/>
      <c r="G68" s="127"/>
      <c r="H68" s="126"/>
      <c r="I68" s="129"/>
      <c r="J68" s="130"/>
    </row>
    <row r="69" spans="1:10" ht="12" customHeight="1">
      <c r="G69" s="88"/>
      <c r="H69" s="89"/>
      <c r="I69" s="90"/>
    </row>
    <row r="70" spans="1:10" ht="12" customHeight="1">
      <c r="B70" s="7" t="str">
        <f>Inputs!$C$2</f>
        <v>Rocky Mountain Power</v>
      </c>
      <c r="I70" s="91" t="s">
        <v>0</v>
      </c>
      <c r="J70" s="92">
        <v>3.2</v>
      </c>
    </row>
    <row r="71" spans="1:10" ht="12" customHeight="1">
      <c r="B71" s="7" t="str">
        <f>Inputs!$C$3</f>
        <v>Utah Results of Operations - December 2011</v>
      </c>
    </row>
    <row r="72" spans="1:10" ht="12" customHeight="1">
      <c r="B72" s="37" t="s">
        <v>337</v>
      </c>
    </row>
    <row r="75" spans="1:10" ht="12" customHeight="1">
      <c r="F75" s="93" t="s">
        <v>1</v>
      </c>
      <c r="H75" s="83"/>
      <c r="I75" s="94" t="str">
        <f>+Inputs!$C$6</f>
        <v>UTAH</v>
      </c>
    </row>
    <row r="76" spans="1:10" ht="12" customHeight="1">
      <c r="D76" s="49" t="s">
        <v>2</v>
      </c>
      <c r="E76" s="49" t="s">
        <v>3</v>
      </c>
      <c r="F76" s="47" t="s">
        <v>4</v>
      </c>
      <c r="G76" s="49" t="s">
        <v>5</v>
      </c>
      <c r="H76" s="49" t="s">
        <v>6</v>
      </c>
      <c r="I76" s="50" t="s">
        <v>7</v>
      </c>
      <c r="J76" s="49" t="s">
        <v>8</v>
      </c>
    </row>
    <row r="77" spans="1:10" ht="12" customHeight="1">
      <c r="A77" s="95"/>
      <c r="B77" s="44" t="s">
        <v>206</v>
      </c>
      <c r="C77" s="96"/>
      <c r="D77" s="85"/>
      <c r="E77" s="85"/>
      <c r="F77" s="85"/>
      <c r="G77" s="85"/>
      <c r="H77" s="97"/>
      <c r="I77" s="87"/>
      <c r="J77" s="98"/>
    </row>
    <row r="78" spans="1:10" ht="12" customHeight="1">
      <c r="A78" s="95"/>
      <c r="B78" s="72" t="s">
        <v>236</v>
      </c>
      <c r="C78" s="96"/>
      <c r="D78" s="85">
        <v>440</v>
      </c>
      <c r="E78" s="85" t="s">
        <v>360</v>
      </c>
      <c r="F78" s="84">
        <v>10447179.187059851</v>
      </c>
      <c r="G78" s="83" t="s">
        <v>187</v>
      </c>
      <c r="H78" s="86">
        <f>VLOOKUP(G78,'Alloc. Factors'!$B$2:$M$110,7,FALSE)</f>
        <v>1</v>
      </c>
      <c r="I78" s="87">
        <f t="shared" ref="I78:I84" si="3">H78*F78</f>
        <v>10447179.187059851</v>
      </c>
      <c r="J78" s="99"/>
    </row>
    <row r="79" spans="1:10" ht="12" customHeight="1">
      <c r="A79" s="95"/>
      <c r="B79" s="251" t="s">
        <v>237</v>
      </c>
      <c r="C79" s="96"/>
      <c r="D79" s="85">
        <v>442</v>
      </c>
      <c r="E79" s="85" t="s">
        <v>360</v>
      </c>
      <c r="F79" s="84">
        <v>17860631.636024229</v>
      </c>
      <c r="G79" s="83" t="s">
        <v>187</v>
      </c>
      <c r="H79" s="86">
        <f>VLOOKUP(G79,'Alloc. Factors'!$B$2:$M$110,7,FALSE)</f>
        <v>1</v>
      </c>
      <c r="I79" s="87">
        <f t="shared" si="3"/>
        <v>17860631.636024229</v>
      </c>
      <c r="J79" s="99"/>
    </row>
    <row r="80" spans="1:10" ht="12" customHeight="1">
      <c r="A80" s="95"/>
      <c r="B80" s="100" t="s">
        <v>238</v>
      </c>
      <c r="C80" s="96"/>
      <c r="D80" s="85">
        <v>442</v>
      </c>
      <c r="E80" s="85" t="s">
        <v>360</v>
      </c>
      <c r="F80" s="84">
        <v>7600165.2846422391</v>
      </c>
      <c r="G80" s="83" t="s">
        <v>187</v>
      </c>
      <c r="H80" s="86">
        <f>VLOOKUP(G80,'Alloc. Factors'!$B$2:$M$110,7,FALSE)</f>
        <v>1</v>
      </c>
      <c r="I80" s="87">
        <f t="shared" si="3"/>
        <v>7600165.2846422391</v>
      </c>
      <c r="J80" s="99"/>
    </row>
    <row r="81" spans="1:10" ht="12" customHeight="1">
      <c r="A81" s="95"/>
      <c r="B81" s="100" t="s">
        <v>305</v>
      </c>
      <c r="C81" s="96"/>
      <c r="D81" s="85">
        <v>442</v>
      </c>
      <c r="E81" s="85" t="s">
        <v>360</v>
      </c>
      <c r="F81" s="84">
        <v>1166890.2541830877</v>
      </c>
      <c r="G81" s="83" t="s">
        <v>187</v>
      </c>
      <c r="H81" s="86">
        <f>VLOOKUP(G81,'Alloc. Factors'!$B$2:$M$110,7,FALSE)</f>
        <v>1</v>
      </c>
      <c r="I81" s="87">
        <f t="shared" si="3"/>
        <v>1166890.2541830877</v>
      </c>
      <c r="J81" s="85"/>
    </row>
    <row r="82" spans="1:10" ht="12" customHeight="1">
      <c r="A82" s="95"/>
      <c r="B82" s="251" t="s">
        <v>306</v>
      </c>
      <c r="C82" s="96"/>
      <c r="D82" s="85">
        <v>442</v>
      </c>
      <c r="E82" s="85" t="s">
        <v>360</v>
      </c>
      <c r="F82" s="84">
        <v>211201.56452111781</v>
      </c>
      <c r="G82" s="83" t="s">
        <v>187</v>
      </c>
      <c r="H82" s="86">
        <f>VLOOKUP(G82,'Alloc. Factors'!$B$2:$M$110,7,FALSE)</f>
        <v>1</v>
      </c>
      <c r="I82" s="87">
        <f t="shared" si="3"/>
        <v>211201.56452111781</v>
      </c>
      <c r="J82" s="99"/>
    </row>
    <row r="83" spans="1:10" ht="12" customHeight="1">
      <c r="A83" s="95"/>
      <c r="B83" s="100" t="s">
        <v>239</v>
      </c>
      <c r="C83" s="96"/>
      <c r="D83" s="85">
        <v>444</v>
      </c>
      <c r="E83" s="85" t="s">
        <v>360</v>
      </c>
      <c r="F83" s="84">
        <v>69965.612233860404</v>
      </c>
      <c r="G83" s="83" t="s">
        <v>187</v>
      </c>
      <c r="H83" s="86">
        <f>VLOOKUP(G83,'Alloc. Factors'!$B$2:$M$110,7,FALSE)</f>
        <v>1</v>
      </c>
      <c r="I83" s="87">
        <f t="shared" si="3"/>
        <v>69965.612233860404</v>
      </c>
      <c r="J83" s="99"/>
    </row>
    <row r="84" spans="1:10" ht="12" customHeight="1">
      <c r="A84" s="95" t="s">
        <v>13</v>
      </c>
      <c r="B84" s="100" t="s">
        <v>307</v>
      </c>
      <c r="C84" s="96"/>
      <c r="D84" s="85">
        <v>445</v>
      </c>
      <c r="E84" s="85" t="s">
        <v>360</v>
      </c>
      <c r="F84" s="84">
        <v>255345.9276482306</v>
      </c>
      <c r="G84" s="83" t="s">
        <v>187</v>
      </c>
      <c r="H84" s="86">
        <f>VLOOKUP(G84,'Alloc. Factors'!$B$2:$M$110,7,FALSE)</f>
        <v>1</v>
      </c>
      <c r="I84" s="87">
        <f t="shared" si="3"/>
        <v>255345.9276482306</v>
      </c>
      <c r="J84" s="85"/>
    </row>
    <row r="85" spans="1:10" ht="12" customHeight="1">
      <c r="A85" s="95"/>
      <c r="B85" s="96"/>
      <c r="C85" s="96"/>
      <c r="D85" s="85"/>
      <c r="E85" s="85"/>
      <c r="F85" s="263">
        <f>SUM(F78:F84)</f>
        <v>37611379.466312625</v>
      </c>
      <c r="G85" s="85"/>
      <c r="H85" s="86"/>
      <c r="I85" s="264">
        <f>SUM(I78:I84)</f>
        <v>37611379.466312625</v>
      </c>
      <c r="J85" s="101" t="s">
        <v>240</v>
      </c>
    </row>
    <row r="86" spans="1:10" ht="12" customHeight="1">
      <c r="A86" s="95"/>
      <c r="B86" s="96"/>
      <c r="C86" s="96"/>
      <c r="D86" s="85"/>
      <c r="E86" s="85"/>
      <c r="F86" s="102"/>
      <c r="G86" s="85"/>
      <c r="H86" s="86"/>
      <c r="I86" s="87"/>
      <c r="J86" s="101"/>
    </row>
    <row r="87" spans="1:10" ht="12" customHeight="1">
      <c r="A87" s="95"/>
      <c r="B87" s="96"/>
      <c r="C87" s="96"/>
      <c r="D87" s="85"/>
      <c r="E87" s="85"/>
      <c r="F87" s="102"/>
      <c r="G87" s="85"/>
      <c r="H87" s="86"/>
      <c r="I87" s="87"/>
      <c r="J87" s="101"/>
    </row>
    <row r="88" spans="1:10" ht="12" customHeight="1">
      <c r="A88" s="95"/>
      <c r="B88" s="96"/>
      <c r="C88" s="96"/>
      <c r="D88" s="85"/>
      <c r="E88" s="85"/>
      <c r="F88" s="102"/>
      <c r="G88" s="85"/>
      <c r="H88" s="86"/>
      <c r="I88" s="87"/>
      <c r="J88" s="99"/>
    </row>
    <row r="89" spans="1:10" ht="12" customHeight="1">
      <c r="A89" s="95"/>
      <c r="B89" s="96"/>
      <c r="C89" s="96"/>
      <c r="D89" s="85"/>
      <c r="E89" s="85"/>
      <c r="F89" s="102"/>
      <c r="G89" s="99"/>
      <c r="H89" s="86"/>
      <c r="I89" s="87"/>
      <c r="J89" s="85"/>
    </row>
    <row r="90" spans="1:10" ht="12" customHeight="1">
      <c r="A90" s="95"/>
      <c r="B90" s="96"/>
      <c r="C90" s="96"/>
      <c r="D90" s="85"/>
      <c r="E90" s="85"/>
      <c r="F90" s="102"/>
      <c r="G90" s="99"/>
      <c r="H90" s="86"/>
      <c r="I90" s="87"/>
      <c r="J90" s="85"/>
    </row>
    <row r="91" spans="1:10" ht="12" customHeight="1">
      <c r="A91" s="95"/>
      <c r="B91" s="96"/>
      <c r="C91" s="96"/>
      <c r="D91" s="85"/>
      <c r="E91" s="85"/>
      <c r="F91" s="102"/>
      <c r="G91" s="99"/>
      <c r="H91" s="86"/>
      <c r="I91" s="87"/>
      <c r="J91" s="85"/>
    </row>
    <row r="92" spans="1:10" ht="12" customHeight="1">
      <c r="A92" s="95"/>
      <c r="B92" s="96"/>
      <c r="C92" s="96"/>
      <c r="D92" s="85"/>
      <c r="E92" s="85"/>
      <c r="F92" s="102"/>
      <c r="G92" s="99"/>
      <c r="H92" s="265"/>
      <c r="I92" s="138"/>
      <c r="J92" s="98"/>
    </row>
    <row r="93" spans="1:10" ht="12" customHeight="1">
      <c r="A93" s="95"/>
      <c r="B93" s="96"/>
      <c r="C93" s="96"/>
      <c r="D93" s="85"/>
      <c r="E93" s="85"/>
      <c r="F93" s="102"/>
      <c r="G93" s="106"/>
      <c r="H93" s="86"/>
      <c r="I93" s="87"/>
      <c r="J93" s="85"/>
    </row>
    <row r="94" spans="1:10" ht="12" customHeight="1">
      <c r="A94" s="95"/>
      <c r="B94" s="267"/>
      <c r="C94" s="268"/>
      <c r="D94" s="269"/>
      <c r="E94" s="269"/>
      <c r="F94" s="270"/>
      <c r="G94" s="88"/>
      <c r="H94" s="86"/>
      <c r="I94" s="87"/>
      <c r="J94" s="85"/>
    </row>
    <row r="95" spans="1:10" ht="12" customHeight="1">
      <c r="A95" s="95"/>
      <c r="B95" s="100"/>
      <c r="C95" s="96"/>
      <c r="D95" s="85"/>
      <c r="E95" s="85"/>
      <c r="F95" s="261" t="s">
        <v>13</v>
      </c>
      <c r="G95" s="88"/>
      <c r="H95" s="86"/>
      <c r="I95" s="87"/>
      <c r="J95" s="98"/>
    </row>
    <row r="96" spans="1:10" ht="12" customHeight="1">
      <c r="A96" s="95"/>
      <c r="B96" s="100"/>
      <c r="C96" s="96"/>
      <c r="D96" s="85"/>
      <c r="E96" s="85"/>
      <c r="F96" s="261"/>
      <c r="G96" s="88"/>
      <c r="H96" s="86"/>
      <c r="I96" s="87"/>
      <c r="J96" s="98"/>
    </row>
    <row r="97" spans="1:10" ht="12" customHeight="1">
      <c r="A97" s="95"/>
      <c r="B97" s="100"/>
      <c r="C97" s="96"/>
      <c r="D97" s="85"/>
      <c r="E97" s="85"/>
      <c r="F97" s="261"/>
      <c r="G97" s="85"/>
      <c r="H97" s="86"/>
      <c r="I97" s="87"/>
      <c r="J97" s="87"/>
    </row>
    <row r="98" spans="1:10" ht="12" customHeight="1">
      <c r="A98" s="95"/>
      <c r="B98" s="96"/>
      <c r="C98" s="96"/>
      <c r="D98" s="85"/>
      <c r="E98" s="85"/>
      <c r="F98" s="261"/>
      <c r="G98" s="85"/>
      <c r="H98" s="86"/>
      <c r="I98" s="87"/>
      <c r="J98" s="87"/>
    </row>
    <row r="99" spans="1:10" ht="12" customHeight="1">
      <c r="A99" s="95"/>
      <c r="B99" s="103"/>
      <c r="C99" s="103"/>
      <c r="D99" s="104"/>
      <c r="E99" s="104"/>
      <c r="F99" s="107"/>
      <c r="G99" s="88"/>
      <c r="H99" s="86"/>
      <c r="I99" s="87"/>
      <c r="J99" s="98"/>
    </row>
    <row r="100" spans="1:10" ht="12" customHeight="1">
      <c r="A100" s="95"/>
      <c r="B100" s="103"/>
      <c r="C100" s="103"/>
      <c r="D100" s="104"/>
      <c r="E100" s="104"/>
      <c r="F100" s="108"/>
      <c r="G100" s="88"/>
      <c r="H100" s="86"/>
      <c r="I100" s="87"/>
      <c r="J100" s="98"/>
    </row>
    <row r="101" spans="1:10" ht="12" customHeight="1">
      <c r="A101" s="95"/>
      <c r="B101" s="103"/>
      <c r="C101" s="103"/>
      <c r="D101" s="109"/>
      <c r="E101" s="109"/>
      <c r="F101" s="51"/>
      <c r="G101" s="104"/>
      <c r="H101" s="110"/>
      <c r="I101" s="25"/>
      <c r="J101" s="87"/>
    </row>
    <row r="102" spans="1:10" ht="12" customHeight="1">
      <c r="A102" s="95"/>
      <c r="B102" s="39"/>
      <c r="C102" s="103"/>
      <c r="D102" s="104"/>
      <c r="E102" s="105"/>
      <c r="F102" s="107"/>
      <c r="G102" s="106"/>
      <c r="H102" s="110"/>
      <c r="I102" s="111"/>
      <c r="J102" s="87"/>
    </row>
    <row r="103" spans="1:10" ht="12" customHeight="1">
      <c r="A103" s="95"/>
      <c r="B103" s="103"/>
      <c r="C103" s="103"/>
      <c r="D103" s="104"/>
      <c r="E103" s="104"/>
      <c r="F103" s="107"/>
      <c r="G103" s="88"/>
      <c r="H103" s="86"/>
      <c r="I103" s="87"/>
      <c r="J103" s="98"/>
    </row>
    <row r="104" spans="1:10" ht="12" customHeight="1">
      <c r="A104" s="95"/>
      <c r="B104" s="103"/>
      <c r="C104" s="103"/>
      <c r="D104" s="104"/>
      <c r="E104" s="104"/>
      <c r="F104" s="107"/>
      <c r="G104" s="88"/>
      <c r="H104" s="86"/>
      <c r="I104" s="87"/>
      <c r="J104" s="98"/>
    </row>
    <row r="105" spans="1:10" ht="12" customHeight="1">
      <c r="A105" s="95"/>
      <c r="B105" s="103"/>
      <c r="C105" s="103"/>
      <c r="D105" s="104"/>
      <c r="E105" s="104"/>
      <c r="F105" s="107"/>
      <c r="G105" s="88"/>
      <c r="H105" s="86"/>
      <c r="I105" s="87"/>
      <c r="J105" s="98"/>
    </row>
    <row r="106" spans="1:10" ht="12" customHeight="1">
      <c r="A106" s="95"/>
      <c r="B106" s="103"/>
      <c r="C106" s="103"/>
      <c r="D106" s="104"/>
      <c r="E106" s="104"/>
      <c r="F106" s="107"/>
      <c r="G106" s="88"/>
      <c r="H106" s="86"/>
      <c r="I106" s="87"/>
      <c r="J106" s="98"/>
    </row>
    <row r="107" spans="1:10" ht="12" customHeight="1">
      <c r="A107" s="95"/>
      <c r="B107" s="103"/>
      <c r="C107" s="103"/>
      <c r="D107" s="104"/>
      <c r="E107" s="104"/>
      <c r="F107" s="107"/>
      <c r="G107" s="88"/>
      <c r="H107" s="86"/>
      <c r="I107" s="87"/>
      <c r="J107" s="98"/>
    </row>
    <row r="108" spans="1:10" ht="12" customHeight="1">
      <c r="A108" s="95"/>
      <c r="B108" s="103"/>
      <c r="C108" s="103"/>
      <c r="D108" s="104"/>
      <c r="E108" s="104"/>
      <c r="F108" s="107"/>
      <c r="G108" s="88"/>
      <c r="H108" s="86"/>
      <c r="I108" s="87"/>
      <c r="J108" s="98"/>
    </row>
    <row r="109" spans="1:10" ht="12" customHeight="1">
      <c r="A109" s="95"/>
      <c r="B109" s="103"/>
      <c r="C109" s="103"/>
      <c r="D109" s="104"/>
      <c r="E109" s="104"/>
      <c r="F109" s="107"/>
      <c r="G109" s="88"/>
      <c r="H109" s="86"/>
      <c r="I109" s="87"/>
      <c r="J109" s="98"/>
    </row>
    <row r="110" spans="1:10" ht="12" customHeight="1">
      <c r="A110" s="95"/>
      <c r="B110" s="103"/>
      <c r="C110" s="112"/>
      <c r="D110" s="104"/>
      <c r="E110" s="104"/>
      <c r="F110" s="113"/>
      <c r="G110" s="88"/>
      <c r="H110" s="86"/>
      <c r="I110" s="87"/>
      <c r="J110" s="98"/>
    </row>
    <row r="111" spans="1:10" ht="12" customHeight="1">
      <c r="A111" s="95"/>
      <c r="B111" s="114"/>
      <c r="C111" s="112"/>
      <c r="D111" s="104"/>
      <c r="E111" s="104"/>
      <c r="F111" s="113"/>
      <c r="G111" s="104"/>
      <c r="H111" s="110"/>
      <c r="I111" s="113"/>
      <c r="J111" s="87"/>
    </row>
    <row r="112" spans="1:10" ht="12" customHeight="1">
      <c r="A112" s="95"/>
      <c r="B112" s="39"/>
      <c r="C112" s="103"/>
      <c r="D112" s="104"/>
      <c r="E112" s="105"/>
      <c r="F112" s="113"/>
      <c r="G112" s="104"/>
      <c r="H112" s="110"/>
      <c r="I112" s="111"/>
      <c r="J112" s="87"/>
    </row>
    <row r="113" spans="1:10" ht="12" customHeight="1">
      <c r="A113" s="95"/>
      <c r="B113" s="39"/>
      <c r="C113" s="103"/>
      <c r="D113" s="104"/>
      <c r="E113" s="104"/>
      <c r="F113" s="113"/>
      <c r="G113" s="104"/>
      <c r="H113" s="110"/>
      <c r="I113" s="111"/>
      <c r="J113" s="87"/>
    </row>
    <row r="114" spans="1:10" ht="12" customHeight="1">
      <c r="A114" s="95"/>
      <c r="B114" s="103"/>
      <c r="C114" s="103"/>
      <c r="D114" s="104"/>
      <c r="E114" s="104"/>
      <c r="F114" s="113"/>
      <c r="G114" s="88"/>
      <c r="H114" s="86"/>
      <c r="I114" s="87"/>
      <c r="J114" s="98"/>
    </row>
    <row r="115" spans="1:10" ht="12" customHeight="1">
      <c r="A115" s="95"/>
      <c r="B115" s="103"/>
      <c r="C115" s="103"/>
      <c r="D115" s="104"/>
      <c r="E115" s="104"/>
      <c r="F115" s="113"/>
      <c r="G115" s="104"/>
      <c r="H115" s="86"/>
      <c r="I115" s="87"/>
      <c r="J115" s="98"/>
    </row>
    <row r="116" spans="1:10" ht="12" customHeight="1">
      <c r="A116" s="95"/>
      <c r="B116" s="39"/>
      <c r="C116" s="103"/>
      <c r="D116" s="104"/>
      <c r="E116" s="104"/>
      <c r="F116" s="113"/>
      <c r="G116" s="104"/>
      <c r="H116" s="110"/>
      <c r="I116" s="111"/>
      <c r="J116" s="87"/>
    </row>
    <row r="117" spans="1:10" ht="12" customHeight="1">
      <c r="A117" s="95"/>
      <c r="B117" s="103"/>
      <c r="C117" s="103"/>
      <c r="D117" s="104"/>
      <c r="E117" s="104"/>
      <c r="F117" s="113"/>
      <c r="G117" s="88"/>
      <c r="H117" s="86"/>
      <c r="I117" s="87"/>
      <c r="J117" s="98"/>
    </row>
    <row r="118" spans="1:10" ht="12" customHeight="1">
      <c r="A118" s="95"/>
      <c r="B118" s="103"/>
      <c r="C118" s="103"/>
      <c r="D118" s="104"/>
      <c r="E118" s="104"/>
      <c r="F118" s="90"/>
      <c r="G118" s="88"/>
      <c r="H118" s="86"/>
      <c r="I118" s="87"/>
      <c r="J118" s="98"/>
    </row>
    <row r="119" spans="1:10" ht="12" customHeight="1">
      <c r="A119" s="95"/>
      <c r="B119" s="39"/>
      <c r="C119" s="112"/>
      <c r="D119" s="104"/>
      <c r="E119" s="104"/>
      <c r="F119" s="8"/>
      <c r="G119" s="104"/>
      <c r="H119" s="110"/>
      <c r="I119" s="8"/>
      <c r="J119" s="87"/>
    </row>
    <row r="120" spans="1:10" ht="12" customHeight="1">
      <c r="A120" s="95"/>
      <c r="B120" s="39"/>
      <c r="C120" s="112"/>
      <c r="D120" s="104"/>
      <c r="E120" s="104"/>
      <c r="F120" s="113"/>
      <c r="G120" s="104"/>
      <c r="H120" s="110"/>
      <c r="I120" s="111"/>
      <c r="J120" s="87"/>
    </row>
    <row r="121" spans="1:10" ht="12" customHeight="1">
      <c r="A121" s="95"/>
      <c r="B121" s="103"/>
      <c r="C121" s="103"/>
      <c r="D121" s="104"/>
      <c r="E121" s="104"/>
      <c r="F121" s="113"/>
      <c r="G121" s="88"/>
      <c r="H121" s="86"/>
      <c r="I121" s="87"/>
      <c r="J121" s="98"/>
    </row>
    <row r="122" spans="1:10" ht="12" customHeight="1">
      <c r="A122" s="95"/>
      <c r="B122" s="103"/>
      <c r="C122" s="112"/>
      <c r="D122" s="104"/>
      <c r="E122" s="104"/>
      <c r="F122" s="113"/>
      <c r="G122" s="88"/>
      <c r="H122" s="86"/>
      <c r="I122" s="87"/>
      <c r="J122" s="98"/>
    </row>
    <row r="123" spans="1:10" ht="12" customHeight="1">
      <c r="A123" s="95"/>
      <c r="B123" s="103"/>
      <c r="C123" s="341"/>
      <c r="D123" s="104"/>
      <c r="E123" s="104"/>
      <c r="F123" s="113"/>
      <c r="G123" s="88"/>
      <c r="H123" s="86"/>
      <c r="I123" s="87"/>
      <c r="J123" s="98"/>
    </row>
    <row r="124" spans="1:10" ht="12" customHeight="1">
      <c r="A124" s="95"/>
      <c r="B124" s="103"/>
      <c r="C124" s="112"/>
      <c r="D124" s="104"/>
      <c r="E124" s="104"/>
      <c r="F124" s="113"/>
      <c r="G124" s="88"/>
      <c r="H124" s="86"/>
      <c r="I124" s="87"/>
      <c r="J124" s="98"/>
    </row>
    <row r="125" spans="1:10" ht="12" customHeight="1">
      <c r="A125" s="95"/>
      <c r="B125" s="114"/>
      <c r="C125" s="113"/>
      <c r="D125" s="104"/>
      <c r="E125" s="104"/>
      <c r="F125" s="8"/>
      <c r="G125" s="88"/>
      <c r="H125" s="86"/>
      <c r="I125" s="8"/>
      <c r="J125" s="98"/>
    </row>
    <row r="126" spans="1:10" s="96" customFormat="1" ht="12" customHeight="1" thickBot="1">
      <c r="A126" s="110"/>
      <c r="B126" s="9" t="s">
        <v>12</v>
      </c>
      <c r="C126" s="109"/>
      <c r="D126" s="109"/>
      <c r="E126" s="104"/>
      <c r="F126" s="113"/>
      <c r="G126" s="104"/>
      <c r="H126" s="110"/>
      <c r="I126" s="111"/>
      <c r="J126" s="87"/>
    </row>
    <row r="127" spans="1:10" s="96" customFormat="1" ht="12" customHeight="1">
      <c r="A127" s="115"/>
      <c r="B127" s="116"/>
      <c r="C127" s="116"/>
      <c r="D127" s="117"/>
      <c r="E127" s="117"/>
      <c r="F127" s="118"/>
      <c r="G127" s="117"/>
      <c r="H127" s="116"/>
      <c r="I127" s="119"/>
      <c r="J127" s="120"/>
    </row>
    <row r="128" spans="1:10" s="96" customFormat="1" ht="12" customHeight="1">
      <c r="A128" s="121"/>
      <c r="B128" s="9"/>
      <c r="C128" s="110"/>
      <c r="D128" s="97"/>
      <c r="E128" s="97"/>
      <c r="F128" s="122"/>
      <c r="G128" s="97"/>
      <c r="H128" s="110"/>
      <c r="I128" s="111"/>
      <c r="J128" s="123"/>
    </row>
    <row r="129" spans="1:10" s="96" customFormat="1" ht="12" customHeight="1">
      <c r="A129" s="121"/>
      <c r="B129" s="110"/>
      <c r="C129" s="110"/>
      <c r="D129" s="97"/>
      <c r="E129" s="97"/>
      <c r="F129" s="122"/>
      <c r="G129" s="97"/>
      <c r="H129" s="110"/>
      <c r="I129" s="111"/>
      <c r="J129" s="123"/>
    </row>
    <row r="130" spans="1:10" s="96" customFormat="1" ht="12" customHeight="1">
      <c r="A130" s="121"/>
      <c r="B130" s="124"/>
      <c r="C130" s="110"/>
      <c r="D130" s="97"/>
      <c r="E130" s="97"/>
      <c r="F130" s="122"/>
      <c r="G130" s="97"/>
      <c r="H130" s="110"/>
      <c r="I130" s="111"/>
      <c r="J130" s="123"/>
    </row>
    <row r="131" spans="1:10" s="96" customFormat="1" ht="12" customHeight="1">
      <c r="A131" s="121"/>
      <c r="B131" s="124"/>
      <c r="C131" s="110"/>
      <c r="D131" s="97"/>
      <c r="E131" s="97"/>
      <c r="F131" s="122"/>
      <c r="G131" s="97"/>
      <c r="H131" s="110"/>
      <c r="I131" s="111"/>
      <c r="J131" s="123"/>
    </row>
    <row r="132" spans="1:10" s="96" customFormat="1" ht="12" customHeight="1">
      <c r="A132" s="121"/>
      <c r="B132" s="124"/>
      <c r="C132" s="110"/>
      <c r="D132" s="97"/>
      <c r="E132" s="97"/>
      <c r="F132" s="122"/>
      <c r="G132" s="97"/>
      <c r="H132" s="110"/>
      <c r="I132" s="111"/>
      <c r="J132" s="123"/>
    </row>
    <row r="133" spans="1:10" s="96" customFormat="1" ht="12" customHeight="1">
      <c r="A133" s="121"/>
      <c r="B133" s="124"/>
      <c r="C133" s="110"/>
      <c r="D133" s="97"/>
      <c r="E133" s="97"/>
      <c r="F133" s="122"/>
      <c r="G133" s="97"/>
      <c r="H133" s="110"/>
      <c r="I133" s="111"/>
      <c r="J133" s="123"/>
    </row>
    <row r="134" spans="1:10" s="96" customFormat="1" ht="12" customHeight="1">
      <c r="A134" s="121"/>
      <c r="B134" s="124"/>
      <c r="C134" s="110"/>
      <c r="D134" s="97"/>
      <c r="E134" s="97"/>
      <c r="F134" s="122"/>
      <c r="G134" s="97"/>
      <c r="H134" s="110"/>
      <c r="I134" s="111"/>
      <c r="J134" s="123"/>
    </row>
    <row r="135" spans="1:10" s="96" customFormat="1" ht="12" customHeight="1">
      <c r="A135" s="121"/>
      <c r="B135" s="110"/>
      <c r="C135" s="110"/>
      <c r="D135" s="97"/>
      <c r="E135" s="97"/>
      <c r="F135" s="122"/>
      <c r="G135" s="97"/>
      <c r="H135" s="110"/>
      <c r="I135" s="111"/>
      <c r="J135" s="123"/>
    </row>
    <row r="136" spans="1:10" ht="12" customHeight="1" thickBot="1">
      <c r="A136" s="125"/>
      <c r="B136" s="126"/>
      <c r="C136" s="126"/>
      <c r="D136" s="127"/>
      <c r="E136" s="127"/>
      <c r="F136" s="128"/>
      <c r="G136" s="127"/>
      <c r="H136" s="126"/>
      <c r="I136" s="129"/>
      <c r="J136" s="130"/>
    </row>
    <row r="137" spans="1:10" ht="12" customHeight="1">
      <c r="J137" s="93"/>
    </row>
    <row r="138" spans="1:10" ht="12" customHeight="1">
      <c r="B138" s="7" t="str">
        <f>Inputs!$C$2</f>
        <v>Rocky Mountain Power</v>
      </c>
      <c r="I138" s="91" t="s">
        <v>0</v>
      </c>
      <c r="J138" s="92">
        <v>3.3</v>
      </c>
    </row>
    <row r="139" spans="1:10" ht="12" customHeight="1">
      <c r="B139" s="7" t="str">
        <f>Inputs!$C$3</f>
        <v>Utah Results of Operations - December 2011</v>
      </c>
      <c r="J139" s="93"/>
    </row>
    <row r="140" spans="1:10" ht="12" customHeight="1">
      <c r="B140" s="37" t="s">
        <v>201</v>
      </c>
      <c r="J140" s="93"/>
    </row>
    <row r="141" spans="1:10" ht="12" customHeight="1">
      <c r="J141" s="93"/>
    </row>
    <row r="142" spans="1:10" ht="12" customHeight="1">
      <c r="J142" s="93"/>
    </row>
    <row r="143" spans="1:10" ht="12" customHeight="1">
      <c r="F143" s="93" t="s">
        <v>1</v>
      </c>
      <c r="H143" s="83"/>
      <c r="I143" s="94" t="str">
        <f>+Inputs!$C$6</f>
        <v>UTAH</v>
      </c>
    </row>
    <row r="144" spans="1:10" ht="12" customHeight="1">
      <c r="D144" s="49" t="s">
        <v>2</v>
      </c>
      <c r="E144" s="49" t="s">
        <v>3</v>
      </c>
      <c r="F144" s="47" t="s">
        <v>4</v>
      </c>
      <c r="G144" s="49" t="s">
        <v>5</v>
      </c>
      <c r="H144" s="49" t="s">
        <v>6</v>
      </c>
      <c r="I144" s="50" t="s">
        <v>7</v>
      </c>
      <c r="J144" s="49" t="s">
        <v>8</v>
      </c>
    </row>
    <row r="145" spans="1:10" ht="12" customHeight="1">
      <c r="A145" s="95"/>
      <c r="B145" s="42" t="s">
        <v>206</v>
      </c>
      <c r="C145" s="154"/>
      <c r="D145" s="155"/>
      <c r="E145" s="155"/>
      <c r="F145" s="155"/>
      <c r="G145" s="155"/>
      <c r="H145" s="95"/>
      <c r="I145" s="133"/>
      <c r="J145" s="92"/>
    </row>
    <row r="146" spans="1:10" ht="12" customHeight="1">
      <c r="A146" s="95"/>
      <c r="B146" s="154" t="s">
        <v>214</v>
      </c>
      <c r="C146" s="154"/>
      <c r="D146" s="156">
        <v>4118</v>
      </c>
      <c r="E146" s="85" t="s">
        <v>359</v>
      </c>
      <c r="F146" s="102">
        <v>164750.40300000002</v>
      </c>
      <c r="G146" s="156" t="s">
        <v>9</v>
      </c>
      <c r="H146" s="86">
        <f>VLOOKUP(G146,'Alloc. Factors'!$B$2:$M$110,7,FALSE)</f>
        <v>0.42073507527106258</v>
      </c>
      <c r="I146" s="87">
        <f>H146*F146</f>
        <v>69316.273207142905</v>
      </c>
      <c r="J146" s="157" t="s">
        <v>302</v>
      </c>
    </row>
    <row r="147" spans="1:10" ht="12" customHeight="1">
      <c r="A147" s="95"/>
      <c r="B147" s="154" t="s">
        <v>215</v>
      </c>
      <c r="C147" s="154"/>
      <c r="D147" s="156">
        <v>4118</v>
      </c>
      <c r="E147" s="85" t="s">
        <v>359</v>
      </c>
      <c r="F147" s="102">
        <v>-4669093.13</v>
      </c>
      <c r="G147" s="156" t="s">
        <v>9</v>
      </c>
      <c r="H147" s="86">
        <f>VLOOKUP(G147,'Alloc. Factors'!$B$2:$M$110,7,FALSE)</f>
        <v>0.42073507527106258</v>
      </c>
      <c r="I147" s="87">
        <f>H147*F147</f>
        <v>-1964451.249498151</v>
      </c>
      <c r="J147" s="157" t="s">
        <v>269</v>
      </c>
    </row>
    <row r="148" spans="1:10" ht="12" customHeight="1">
      <c r="A148" s="95"/>
      <c r="B148" s="154"/>
      <c r="C148" s="154"/>
      <c r="D148" s="156"/>
      <c r="E148" s="155"/>
      <c r="F148" s="263">
        <f>SUM(F146:F147)</f>
        <v>-4504342.727</v>
      </c>
      <c r="G148" s="156"/>
      <c r="H148" s="86"/>
      <c r="I148" s="263">
        <f>SUM(I146:I147)</f>
        <v>-1895134.9762910081</v>
      </c>
      <c r="J148" s="157"/>
    </row>
    <row r="149" spans="1:10" ht="12" customHeight="1">
      <c r="A149" s="95"/>
      <c r="B149" s="154"/>
      <c r="C149" s="154"/>
      <c r="D149" s="156"/>
      <c r="E149" s="155"/>
      <c r="F149" s="102"/>
      <c r="G149" s="156"/>
      <c r="H149" s="86"/>
      <c r="I149" s="273"/>
      <c r="J149" s="157"/>
    </row>
    <row r="150" spans="1:10" s="37" customFormat="1" ht="12" customHeight="1">
      <c r="A150" s="20"/>
      <c r="B150" s="154"/>
      <c r="C150" s="154"/>
      <c r="D150" s="156"/>
      <c r="E150" s="155"/>
      <c r="F150" s="90"/>
      <c r="G150" s="90"/>
      <c r="H150" s="86"/>
      <c r="I150" s="87"/>
      <c r="J150" s="157"/>
    </row>
    <row r="151" spans="1:10" ht="12" customHeight="1">
      <c r="A151" s="95"/>
      <c r="B151" s="52" t="s">
        <v>10</v>
      </c>
      <c r="C151" s="154"/>
      <c r="D151" s="156"/>
      <c r="E151" s="155"/>
      <c r="F151" s="90"/>
      <c r="G151" s="90"/>
      <c r="H151" s="96"/>
      <c r="I151" s="139"/>
      <c r="J151" s="157"/>
    </row>
    <row r="152" spans="1:10" ht="12" customHeight="1">
      <c r="A152" s="110"/>
      <c r="B152" s="158" t="s">
        <v>217</v>
      </c>
      <c r="C152" s="154"/>
      <c r="D152" s="156">
        <v>25398</v>
      </c>
      <c r="E152" s="85" t="s">
        <v>359</v>
      </c>
      <c r="F152" s="90">
        <v>-6271944.5365000004</v>
      </c>
      <c r="G152" s="90" t="s">
        <v>9</v>
      </c>
      <c r="H152" s="86">
        <f>VLOOKUP(G152,'Alloc. Factors'!$B$2:$M$110,7,FALSE)</f>
        <v>0.42073507527106258</v>
      </c>
      <c r="I152" s="87">
        <f>H152*F152</f>
        <v>-2638827.0566602573</v>
      </c>
      <c r="J152" s="157" t="s">
        <v>269</v>
      </c>
    </row>
    <row r="153" spans="1:10" ht="12" customHeight="1">
      <c r="A153" s="110"/>
      <c r="B153" s="158" t="s">
        <v>216</v>
      </c>
      <c r="C153" s="154"/>
      <c r="D153" s="156">
        <v>190</v>
      </c>
      <c r="E153" s="85" t="s">
        <v>359</v>
      </c>
      <c r="F153" s="90">
        <v>2380265.6710471138</v>
      </c>
      <c r="G153" s="90" t="s">
        <v>9</v>
      </c>
      <c r="H153" s="86">
        <f>VLOOKUP(G153,'Alloc. Factors'!$B$2:$M$110,7,FALSE)</f>
        <v>0.42073507527106258</v>
      </c>
      <c r="I153" s="87">
        <f>H153*F153</f>
        <v>1001461.2562731337</v>
      </c>
      <c r="J153" s="157" t="s">
        <v>269</v>
      </c>
    </row>
    <row r="154" spans="1:10" ht="12" customHeight="1">
      <c r="A154" s="110"/>
      <c r="B154" s="158"/>
      <c r="C154" s="154"/>
      <c r="D154" s="156"/>
      <c r="E154" s="155"/>
      <c r="F154" s="90"/>
      <c r="G154" s="90"/>
      <c r="H154" s="96"/>
      <c r="I154" s="139"/>
      <c r="J154" s="258"/>
    </row>
    <row r="155" spans="1:10" ht="12" customHeight="1">
      <c r="A155" s="110"/>
      <c r="B155" s="42"/>
      <c r="C155" s="154"/>
      <c r="D155" s="156"/>
      <c r="E155" s="155"/>
      <c r="F155" s="90"/>
      <c r="G155" s="90"/>
      <c r="H155" s="96"/>
      <c r="I155" s="139"/>
      <c r="J155" s="258"/>
    </row>
    <row r="156" spans="1:10" s="37" customFormat="1" ht="12" customHeight="1">
      <c r="A156" s="9"/>
      <c r="B156" s="42" t="s">
        <v>270</v>
      </c>
      <c r="C156" s="154"/>
      <c r="D156" s="156"/>
      <c r="E156" s="155"/>
      <c r="F156" s="90"/>
      <c r="G156" s="156"/>
      <c r="H156" s="86"/>
      <c r="I156" s="113"/>
      <c r="J156" s="157"/>
    </row>
    <row r="157" spans="1:10" ht="12" customHeight="1">
      <c r="A157" s="110"/>
      <c r="B157" s="154" t="s">
        <v>300</v>
      </c>
      <c r="C157" s="154"/>
      <c r="D157" s="156" t="s">
        <v>218</v>
      </c>
      <c r="E157" s="85" t="s">
        <v>359</v>
      </c>
      <c r="F157" s="90">
        <v>164750.40300000002</v>
      </c>
      <c r="G157" s="90" t="s">
        <v>9</v>
      </c>
      <c r="H157" s="86">
        <f>VLOOKUP(G157,'Alloc. Factors'!$B$2:$M$110,7,FALSE)</f>
        <v>0.42073507527106258</v>
      </c>
      <c r="I157" s="87">
        <f>H157*F157</f>
        <v>69316.273207142905</v>
      </c>
      <c r="J157" s="157" t="s">
        <v>269</v>
      </c>
    </row>
    <row r="158" spans="1:10" ht="12" customHeight="1">
      <c r="A158" s="110"/>
      <c r="B158" s="154" t="s">
        <v>219</v>
      </c>
      <c r="C158" s="154"/>
      <c r="D158" s="156" t="s">
        <v>220</v>
      </c>
      <c r="E158" s="85" t="s">
        <v>359</v>
      </c>
      <c r="F158" s="90">
        <v>4669093.13</v>
      </c>
      <c r="G158" s="90" t="s">
        <v>9</v>
      </c>
      <c r="H158" s="86">
        <f>VLOOKUP(G158,'Alloc. Factors'!$B$2:$M$110,7,FALSE)</f>
        <v>0.42073507527106258</v>
      </c>
      <c r="I158" s="87">
        <f>H158*F158</f>
        <v>1964451.249498151</v>
      </c>
      <c r="J158" s="157" t="s">
        <v>269</v>
      </c>
    </row>
    <row r="159" spans="1:10" ht="12" customHeight="1">
      <c r="A159" s="110"/>
      <c r="B159" s="154" t="s">
        <v>294</v>
      </c>
      <c r="C159" s="154"/>
      <c r="D159" s="156">
        <v>41010</v>
      </c>
      <c r="E159" s="85" t="s">
        <v>359</v>
      </c>
      <c r="F159" s="90">
        <v>1771967.1083237701</v>
      </c>
      <c r="G159" s="90" t="s">
        <v>9</v>
      </c>
      <c r="H159" s="86">
        <f>VLOOKUP(G159,'Alloc. Factors'!$B$2:$M$110,7,FALSE)</f>
        <v>0.42073507527106258</v>
      </c>
      <c r="I159" s="87">
        <f>H159*F159</f>
        <v>745528.71469844854</v>
      </c>
      <c r="J159" s="157" t="s">
        <v>269</v>
      </c>
    </row>
    <row r="160" spans="1:10" ht="12" customHeight="1">
      <c r="A160" s="110"/>
      <c r="B160" s="154" t="s">
        <v>294</v>
      </c>
      <c r="C160" s="154"/>
      <c r="D160" s="156">
        <v>41110</v>
      </c>
      <c r="E160" s="85" t="s">
        <v>359</v>
      </c>
      <c r="F160" s="90">
        <v>-62524</v>
      </c>
      <c r="G160" s="90" t="s">
        <v>9</v>
      </c>
      <c r="H160" s="86">
        <f>VLOOKUP(G160,'Alloc. Factors'!$B$2:$M$110,7,FALSE)</f>
        <v>0.42073507527106258</v>
      </c>
      <c r="I160" s="87">
        <f>H160*F160</f>
        <v>-26306.039846247917</v>
      </c>
      <c r="J160" s="157" t="s">
        <v>269</v>
      </c>
    </row>
    <row r="161" spans="1:10" ht="12" customHeight="1">
      <c r="A161" s="110"/>
      <c r="B161" s="158"/>
      <c r="C161" s="154"/>
      <c r="D161" s="85"/>
      <c r="E161" s="104"/>
      <c r="F161" s="273"/>
      <c r="G161" s="104"/>
      <c r="H161" s="86"/>
      <c r="I161" s="87"/>
      <c r="J161" s="157"/>
    </row>
    <row r="162" spans="1:10" ht="12" customHeight="1">
      <c r="A162" s="95"/>
      <c r="B162" s="154"/>
      <c r="C162" s="154"/>
      <c r="D162" s="85"/>
      <c r="E162" s="85"/>
      <c r="F162" s="113"/>
      <c r="G162" s="106"/>
      <c r="H162" s="86"/>
      <c r="I162" s="87"/>
      <c r="J162" s="157"/>
    </row>
    <row r="163" spans="1:10" ht="12" customHeight="1">
      <c r="A163" s="95"/>
      <c r="B163" s="24"/>
      <c r="C163" s="24"/>
      <c r="D163" s="24"/>
      <c r="E163" s="24"/>
      <c r="F163" s="24"/>
      <c r="G163" s="14"/>
      <c r="H163" s="24"/>
      <c r="I163" s="24"/>
      <c r="J163" s="24"/>
    </row>
    <row r="164" spans="1:10" s="37" customFormat="1" ht="12" customHeight="1">
      <c r="A164" s="20"/>
      <c r="B164" s="96"/>
      <c r="C164" s="96"/>
      <c r="D164" s="85"/>
      <c r="E164" s="85"/>
      <c r="F164" s="113" t="s">
        <v>13</v>
      </c>
      <c r="G164" s="85"/>
      <c r="H164" s="96"/>
      <c r="I164" s="139"/>
      <c r="J164" s="85"/>
    </row>
    <row r="165" spans="1:10" ht="12" customHeight="1">
      <c r="A165" s="95"/>
      <c r="B165" s="96"/>
      <c r="C165" s="96"/>
      <c r="D165" s="85"/>
      <c r="E165" s="85"/>
      <c r="F165" s="113"/>
      <c r="G165" s="85"/>
      <c r="H165" s="96"/>
      <c r="I165" s="139"/>
      <c r="J165" s="85"/>
    </row>
    <row r="166" spans="1:10" ht="12" customHeight="1">
      <c r="A166" s="95"/>
      <c r="B166" s="135"/>
      <c r="C166" s="110"/>
      <c r="D166" s="97"/>
      <c r="E166" s="97"/>
      <c r="F166" s="159"/>
      <c r="G166" s="160"/>
      <c r="H166" s="136"/>
      <c r="I166" s="87"/>
      <c r="J166" s="97"/>
    </row>
    <row r="167" spans="1:10" ht="12" customHeight="1">
      <c r="A167" s="95"/>
      <c r="B167" s="110"/>
      <c r="C167" s="110"/>
      <c r="D167" s="97"/>
      <c r="E167" s="97"/>
      <c r="F167" s="143"/>
      <c r="G167" s="145"/>
      <c r="H167" s="136"/>
      <c r="I167" s="87"/>
      <c r="J167" s="97"/>
    </row>
    <row r="168" spans="1:10" ht="12" customHeight="1">
      <c r="A168" s="95"/>
      <c r="B168" s="110"/>
      <c r="C168" s="110"/>
      <c r="D168" s="97"/>
      <c r="E168" s="97"/>
      <c r="F168" s="143"/>
      <c r="G168" s="145"/>
      <c r="H168" s="136"/>
      <c r="I168" s="87"/>
      <c r="J168" s="97"/>
    </row>
    <row r="169" spans="1:10" ht="12" customHeight="1">
      <c r="A169" s="95"/>
      <c r="B169" s="9"/>
      <c r="C169" s="110"/>
      <c r="D169" s="97"/>
      <c r="E169" s="97"/>
      <c r="F169" s="159"/>
      <c r="G169" s="160"/>
      <c r="H169" s="136"/>
      <c r="I169" s="87"/>
      <c r="J169" s="97"/>
    </row>
    <row r="170" spans="1:10" ht="12" customHeight="1">
      <c r="A170" s="95"/>
      <c r="B170" s="110"/>
      <c r="C170" s="110"/>
      <c r="D170" s="97"/>
      <c r="E170" s="97"/>
      <c r="F170" s="143"/>
      <c r="G170" s="145"/>
      <c r="H170" s="136"/>
      <c r="I170" s="87"/>
      <c r="J170" s="97"/>
    </row>
    <row r="171" spans="1:10" ht="12" customHeight="1">
      <c r="A171" s="95"/>
      <c r="B171" s="110"/>
      <c r="C171" s="110"/>
      <c r="D171" s="97"/>
      <c r="E171" s="97"/>
      <c r="F171" s="161"/>
      <c r="G171" s="145"/>
      <c r="H171" s="136"/>
      <c r="I171" s="87"/>
      <c r="J171" s="97"/>
    </row>
    <row r="172" spans="1:10" ht="12" customHeight="1">
      <c r="A172" s="95"/>
      <c r="B172" s="110"/>
      <c r="C172" s="110"/>
      <c r="D172" s="97"/>
      <c r="E172" s="97"/>
      <c r="F172" s="53"/>
      <c r="G172" s="160"/>
      <c r="H172" s="136"/>
      <c r="I172" s="87"/>
      <c r="J172" s="97"/>
    </row>
    <row r="173" spans="1:10" ht="12" customHeight="1">
      <c r="A173" s="95"/>
      <c r="B173" s="110"/>
      <c r="C173" s="110"/>
      <c r="D173" s="97"/>
      <c r="E173" s="97"/>
      <c r="F173" s="161"/>
      <c r="G173" s="145"/>
      <c r="H173" s="136"/>
      <c r="I173" s="87"/>
      <c r="J173" s="97"/>
    </row>
    <row r="174" spans="1:10" ht="12" customHeight="1">
      <c r="A174" s="95"/>
      <c r="B174" s="110"/>
      <c r="C174" s="110"/>
      <c r="D174" s="97"/>
      <c r="E174" s="97"/>
      <c r="F174" s="143"/>
      <c r="G174" s="145"/>
      <c r="H174" s="136"/>
      <c r="I174" s="87"/>
      <c r="J174" s="97"/>
    </row>
    <row r="175" spans="1:10" ht="12" customHeight="1">
      <c r="A175" s="95"/>
      <c r="B175" s="110"/>
      <c r="C175" s="110"/>
      <c r="D175" s="97"/>
      <c r="E175" s="97"/>
      <c r="F175" s="34"/>
      <c r="G175" s="145"/>
      <c r="H175" s="87"/>
      <c r="I175" s="87"/>
      <c r="J175" s="97"/>
    </row>
    <row r="176" spans="1:10" ht="12" customHeight="1">
      <c r="A176" s="95"/>
      <c r="B176" s="110"/>
      <c r="C176" s="110"/>
      <c r="D176" s="97"/>
      <c r="E176" s="97"/>
      <c r="F176" s="143"/>
      <c r="G176" s="145"/>
      <c r="H176" s="87"/>
      <c r="I176" s="87"/>
      <c r="J176" s="97"/>
    </row>
    <row r="177" spans="1:10" ht="12" customHeight="1">
      <c r="A177" s="95"/>
      <c r="B177" s="110"/>
      <c r="C177" s="110"/>
      <c r="D177" s="97"/>
      <c r="E177" s="97"/>
      <c r="F177" s="143"/>
      <c r="G177" s="145"/>
      <c r="H177" s="87"/>
      <c r="I177" s="87"/>
      <c r="J177" s="97"/>
    </row>
    <row r="178" spans="1:10" ht="12" customHeight="1">
      <c r="A178" s="95"/>
      <c r="B178" s="110"/>
      <c r="C178" s="110"/>
      <c r="D178" s="97"/>
      <c r="E178" s="97"/>
      <c r="F178" s="143"/>
      <c r="G178" s="145"/>
      <c r="H178" s="87"/>
      <c r="I178" s="87"/>
      <c r="J178" s="97"/>
    </row>
    <row r="179" spans="1:10" ht="12" customHeight="1">
      <c r="A179" s="95"/>
      <c r="B179" s="110"/>
      <c r="C179" s="110"/>
      <c r="D179" s="97"/>
      <c r="E179" s="97"/>
      <c r="F179" s="143"/>
      <c r="G179" s="145"/>
      <c r="H179" s="87"/>
      <c r="I179" s="87"/>
      <c r="J179" s="97"/>
    </row>
    <row r="180" spans="1:10" ht="12" customHeight="1">
      <c r="A180" s="95"/>
      <c r="B180" s="110"/>
      <c r="C180" s="110"/>
      <c r="D180" s="97"/>
      <c r="E180" s="97"/>
      <c r="F180" s="143"/>
      <c r="G180" s="145"/>
      <c r="H180" s="87"/>
      <c r="I180" s="87"/>
      <c r="J180" s="97"/>
    </row>
    <row r="181" spans="1:10" ht="12" customHeight="1">
      <c r="A181" s="95"/>
      <c r="B181" s="110"/>
      <c r="C181" s="110"/>
      <c r="D181" s="97"/>
      <c r="E181" s="97"/>
      <c r="F181" s="143"/>
      <c r="G181" s="145"/>
      <c r="H181" s="87"/>
      <c r="I181" s="87"/>
      <c r="J181" s="97"/>
    </row>
    <row r="182" spans="1:10" ht="12" customHeight="1">
      <c r="A182" s="95"/>
      <c r="B182" s="110"/>
      <c r="C182" s="110"/>
      <c r="D182" s="97"/>
      <c r="E182" s="97"/>
      <c r="F182" s="143"/>
      <c r="G182" s="145"/>
      <c r="H182" s="87"/>
      <c r="I182" s="87"/>
      <c r="J182" s="97"/>
    </row>
    <row r="183" spans="1:10" ht="12" customHeight="1">
      <c r="A183" s="95"/>
      <c r="B183" s="110"/>
      <c r="C183" s="110"/>
      <c r="D183" s="97"/>
      <c r="E183" s="97"/>
      <c r="F183" s="143"/>
      <c r="G183" s="145"/>
      <c r="H183" s="87"/>
      <c r="I183" s="87"/>
      <c r="J183" s="97"/>
    </row>
    <row r="184" spans="1:10" ht="12" customHeight="1">
      <c r="A184" s="95"/>
      <c r="B184" s="110"/>
      <c r="C184" s="110"/>
      <c r="D184" s="97"/>
      <c r="E184" s="97"/>
      <c r="F184" s="34"/>
      <c r="G184" s="145"/>
      <c r="H184" s="87"/>
      <c r="I184" s="87"/>
      <c r="J184" s="97"/>
    </row>
    <row r="185" spans="1:10" ht="12" customHeight="1">
      <c r="A185" s="95"/>
      <c r="B185" s="110"/>
      <c r="C185" s="110"/>
      <c r="D185" s="97"/>
      <c r="E185" s="97"/>
      <c r="F185" s="122"/>
      <c r="G185" s="97"/>
      <c r="H185" s="111"/>
      <c r="I185" s="111"/>
      <c r="J185" s="97"/>
    </row>
    <row r="186" spans="1:10" ht="12" customHeight="1">
      <c r="A186" s="95"/>
      <c r="B186" s="110"/>
      <c r="C186" s="110"/>
      <c r="D186" s="97"/>
      <c r="E186" s="97"/>
      <c r="F186" s="122"/>
      <c r="G186" s="97"/>
      <c r="H186" s="110"/>
      <c r="I186" s="111"/>
      <c r="J186" s="97"/>
    </row>
    <row r="187" spans="1:10" ht="12" customHeight="1">
      <c r="A187" s="95"/>
      <c r="B187" s="110"/>
      <c r="C187" s="110"/>
      <c r="D187" s="97"/>
      <c r="E187" s="97"/>
      <c r="F187" s="122"/>
      <c r="G187" s="97"/>
      <c r="H187" s="111"/>
      <c r="I187" s="111"/>
      <c r="J187" s="97"/>
    </row>
    <row r="188" spans="1:10" ht="12" customHeight="1">
      <c r="A188" s="95"/>
      <c r="B188" s="95"/>
      <c r="C188" s="95"/>
      <c r="D188" s="97"/>
      <c r="E188" s="92"/>
      <c r="F188" s="133"/>
      <c r="G188" s="92"/>
      <c r="H188" s="110"/>
      <c r="I188" s="111"/>
      <c r="J188" s="92"/>
    </row>
    <row r="189" spans="1:10" ht="12" customHeight="1">
      <c r="A189" s="110"/>
      <c r="B189" s="110"/>
      <c r="C189" s="110"/>
      <c r="D189" s="97"/>
      <c r="E189" s="97"/>
      <c r="F189" s="122"/>
      <c r="G189" s="97"/>
      <c r="H189" s="110"/>
      <c r="I189" s="111"/>
      <c r="J189" s="87"/>
    </row>
    <row r="190" spans="1:10" ht="12" customHeight="1">
      <c r="A190" s="110"/>
      <c r="B190" s="110"/>
      <c r="C190" s="110"/>
      <c r="D190" s="97"/>
      <c r="E190" s="97"/>
      <c r="F190" s="122"/>
      <c r="G190" s="97"/>
      <c r="H190" s="110"/>
      <c r="I190" s="111"/>
      <c r="J190" s="87"/>
    </row>
    <row r="191" spans="1:10" ht="12" customHeight="1">
      <c r="A191" s="110"/>
      <c r="B191" s="9" t="s">
        <v>13</v>
      </c>
      <c r="C191" s="110"/>
      <c r="D191" s="97"/>
      <c r="E191" s="97"/>
      <c r="F191" s="122"/>
      <c r="G191" s="97"/>
      <c r="H191" s="110"/>
      <c r="I191" s="111"/>
      <c r="J191" s="87"/>
    </row>
    <row r="192" spans="1:10" ht="12" customHeight="1">
      <c r="A192" s="110"/>
      <c r="B192" s="110"/>
      <c r="C192" s="110"/>
      <c r="D192" s="97"/>
      <c r="E192" s="97"/>
      <c r="F192" s="122"/>
      <c r="G192" s="97"/>
      <c r="H192" s="110"/>
      <c r="I192" s="111"/>
      <c r="J192" s="87"/>
    </row>
    <row r="193" spans="1:10" ht="12" customHeight="1">
      <c r="A193" s="110"/>
      <c r="B193" s="110"/>
      <c r="C193" s="110"/>
      <c r="D193" s="97"/>
      <c r="E193" s="97"/>
      <c r="F193" s="122"/>
      <c r="G193" s="97"/>
      <c r="H193" s="110"/>
      <c r="I193" s="111"/>
      <c r="J193" s="87"/>
    </row>
    <row r="194" spans="1:10" ht="12" customHeight="1" thickBot="1">
      <c r="A194" s="110"/>
      <c r="B194" s="9" t="s">
        <v>12</v>
      </c>
      <c r="C194" s="110"/>
      <c r="D194" s="97"/>
      <c r="E194" s="97"/>
      <c r="F194" s="122"/>
      <c r="G194" s="97"/>
      <c r="H194" s="97"/>
      <c r="I194" s="162"/>
      <c r="J194" s="87"/>
    </row>
    <row r="195" spans="1:10" ht="12" customHeight="1">
      <c r="A195" s="115"/>
      <c r="B195" s="116"/>
      <c r="C195" s="116"/>
      <c r="D195" s="117"/>
      <c r="E195" s="117"/>
      <c r="F195" s="118"/>
      <c r="G195" s="117"/>
      <c r="H195" s="117"/>
      <c r="I195" s="163"/>
      <c r="J195" s="120"/>
    </row>
    <row r="196" spans="1:10" ht="12" customHeight="1">
      <c r="A196" s="121"/>
      <c r="B196" s="124"/>
      <c r="C196" s="110"/>
      <c r="D196" s="97"/>
      <c r="E196" s="97"/>
      <c r="F196" s="122"/>
      <c r="G196" s="97"/>
      <c r="H196" s="97"/>
      <c r="I196" s="162"/>
      <c r="J196" s="123"/>
    </row>
    <row r="197" spans="1:10" ht="12" customHeight="1">
      <c r="A197" s="121"/>
      <c r="B197" s="124"/>
      <c r="C197" s="110"/>
      <c r="D197" s="97"/>
      <c r="E197" s="97"/>
      <c r="F197" s="122"/>
      <c r="G197" s="97"/>
      <c r="H197" s="97"/>
      <c r="I197" s="162"/>
      <c r="J197" s="123"/>
    </row>
    <row r="198" spans="1:10" ht="12" customHeight="1">
      <c r="A198" s="121"/>
      <c r="B198" s="110"/>
      <c r="C198" s="110"/>
      <c r="D198" s="97"/>
      <c r="E198" s="97"/>
      <c r="F198" s="122"/>
      <c r="G198" s="97"/>
      <c r="H198" s="97"/>
      <c r="I198" s="162"/>
      <c r="J198" s="123"/>
    </row>
    <row r="199" spans="1:10" ht="12" customHeight="1">
      <c r="A199" s="121"/>
      <c r="B199" s="110"/>
      <c r="C199" s="110"/>
      <c r="D199" s="97"/>
      <c r="E199" s="97"/>
      <c r="F199" s="122"/>
      <c r="G199" s="97"/>
      <c r="H199" s="110"/>
      <c r="I199" s="111"/>
      <c r="J199" s="123"/>
    </row>
    <row r="200" spans="1:10" ht="12" customHeight="1">
      <c r="A200" s="121"/>
      <c r="B200" s="110"/>
      <c r="C200" s="110"/>
      <c r="D200" s="97"/>
      <c r="E200" s="97"/>
      <c r="F200" s="122"/>
      <c r="G200" s="97"/>
      <c r="H200" s="110"/>
      <c r="I200" s="111"/>
      <c r="J200" s="123"/>
    </row>
    <row r="201" spans="1:10" ht="12" customHeight="1">
      <c r="A201" s="121"/>
      <c r="B201" s="110"/>
      <c r="C201" s="110"/>
      <c r="D201" s="97"/>
      <c r="E201" s="97"/>
      <c r="F201" s="122"/>
      <c r="G201" s="97"/>
      <c r="H201" s="110"/>
      <c r="I201" s="111"/>
      <c r="J201" s="123"/>
    </row>
    <row r="202" spans="1:10" ht="12" customHeight="1">
      <c r="A202" s="121"/>
      <c r="B202" s="110"/>
      <c r="C202" s="110"/>
      <c r="D202" s="97"/>
      <c r="E202" s="97"/>
      <c r="F202" s="122"/>
      <c r="G202" s="97"/>
      <c r="H202" s="110"/>
      <c r="I202" s="111"/>
      <c r="J202" s="123"/>
    </row>
    <row r="203" spans="1:10" ht="12" customHeight="1">
      <c r="A203" s="121"/>
      <c r="B203" s="110"/>
      <c r="C203" s="110"/>
      <c r="D203" s="97"/>
      <c r="E203" s="97"/>
      <c r="F203" s="122"/>
      <c r="G203" s="97"/>
      <c r="H203" s="110"/>
      <c r="I203" s="111"/>
      <c r="J203" s="123"/>
    </row>
    <row r="204" spans="1:10" ht="12" customHeight="1" thickBot="1">
      <c r="A204" s="148"/>
      <c r="B204" s="149"/>
      <c r="C204" s="149"/>
      <c r="D204" s="150"/>
      <c r="E204" s="150"/>
      <c r="F204" s="151"/>
      <c r="G204" s="150"/>
      <c r="H204" s="149"/>
      <c r="I204" s="152"/>
      <c r="J204" s="153"/>
    </row>
    <row r="205" spans="1:10" ht="12" customHeight="1">
      <c r="J205" s="93"/>
    </row>
    <row r="206" spans="1:10" ht="12" customHeight="1">
      <c r="B206" s="7" t="str">
        <f>Inputs!$C$2</f>
        <v>Rocky Mountain Power</v>
      </c>
      <c r="I206" s="91" t="s">
        <v>0</v>
      </c>
      <c r="J206" s="92">
        <v>3.4</v>
      </c>
    </row>
    <row r="207" spans="1:10" ht="12" customHeight="1">
      <c r="B207" s="7" t="str">
        <f>Inputs!$C$3</f>
        <v>Utah Results of Operations - December 2011</v>
      </c>
      <c r="J207" s="93"/>
    </row>
    <row r="208" spans="1:10" ht="12" customHeight="1">
      <c r="B208" s="37" t="s">
        <v>268</v>
      </c>
      <c r="J208" s="93"/>
    </row>
    <row r="209" spans="1:10" ht="12" customHeight="1">
      <c r="J209" s="93"/>
    </row>
    <row r="210" spans="1:10" ht="12" customHeight="1">
      <c r="A210" s="96"/>
      <c r="J210" s="93"/>
    </row>
    <row r="211" spans="1:10" ht="12" customHeight="1">
      <c r="A211" s="96"/>
      <c r="F211" s="93" t="s">
        <v>1</v>
      </c>
      <c r="H211" s="83"/>
      <c r="I211" s="94" t="str">
        <f>+Inputs!$C$6</f>
        <v>UTAH</v>
      </c>
    </row>
    <row r="212" spans="1:10" ht="12" customHeight="1">
      <c r="A212" s="96"/>
      <c r="D212" s="49" t="s">
        <v>2</v>
      </c>
      <c r="E212" s="49" t="s">
        <v>3</v>
      </c>
      <c r="F212" s="47" t="s">
        <v>4</v>
      </c>
      <c r="G212" s="49" t="s">
        <v>5</v>
      </c>
      <c r="H212" s="49" t="s">
        <v>6</v>
      </c>
      <c r="I212" s="50" t="s">
        <v>7</v>
      </c>
      <c r="J212" s="49" t="s">
        <v>8</v>
      </c>
    </row>
    <row r="213" spans="1:10" ht="12" customHeight="1">
      <c r="A213" s="110"/>
      <c r="B213" s="54" t="s">
        <v>186</v>
      </c>
      <c r="C213" s="164"/>
      <c r="D213" s="165"/>
      <c r="E213" s="88"/>
      <c r="F213" s="88"/>
      <c r="G213" s="88"/>
      <c r="H213" s="88"/>
      <c r="I213" s="133"/>
      <c r="J213" s="92"/>
    </row>
    <row r="214" spans="1:10" ht="12" customHeight="1">
      <c r="A214" s="110"/>
      <c r="B214" s="353" t="s">
        <v>398</v>
      </c>
      <c r="C214" s="164"/>
      <c r="D214" s="88"/>
      <c r="E214" s="85"/>
      <c r="F214" s="248"/>
      <c r="G214" s="88"/>
      <c r="H214" s="86"/>
      <c r="I214" s="87"/>
      <c r="J214" s="274"/>
    </row>
    <row r="215" spans="1:10" ht="12" customHeight="1">
      <c r="A215" s="110"/>
      <c r="B215" s="354" t="s">
        <v>320</v>
      </c>
      <c r="C215" s="354"/>
      <c r="D215" s="256"/>
      <c r="E215" s="85"/>
      <c r="G215" s="88"/>
      <c r="H215" s="86"/>
      <c r="I215" s="87"/>
      <c r="J215" s="274"/>
    </row>
    <row r="216" spans="1:10" ht="12" customHeight="1">
      <c r="A216" s="110"/>
      <c r="B216" s="164" t="s">
        <v>327</v>
      </c>
      <c r="C216" s="164"/>
      <c r="D216" s="88">
        <v>456</v>
      </c>
      <c r="E216" s="85" t="s">
        <v>360</v>
      </c>
      <c r="F216" s="248">
        <v>9521476.1996079795</v>
      </c>
      <c r="G216" s="88" t="s">
        <v>28</v>
      </c>
      <c r="H216" s="86">
        <f>VLOOKUP(G216,'Alloc. Factors'!$B$2:$M$110,7,FALSE)</f>
        <v>0.42002745400230629</v>
      </c>
      <c r="I216" s="87">
        <f t="shared" ref="I216:I219" si="4">H216*F216</f>
        <v>3999281.4064648948</v>
      </c>
      <c r="J216" s="274" t="s">
        <v>285</v>
      </c>
    </row>
    <row r="217" spans="1:10" ht="12" customHeight="1">
      <c r="A217" s="110"/>
      <c r="B217" s="165" t="s">
        <v>321</v>
      </c>
      <c r="C217" s="165"/>
      <c r="D217" s="88">
        <v>456</v>
      </c>
      <c r="E217" s="85" t="s">
        <v>360</v>
      </c>
      <c r="F217" s="248">
        <v>-440751.00802137167</v>
      </c>
      <c r="G217" s="88" t="s">
        <v>188</v>
      </c>
      <c r="H217" s="86">
        <f>VLOOKUP(G217,'Alloc. Factors'!$B$2:$M$110,7,FALSE)</f>
        <v>0</v>
      </c>
      <c r="I217" s="87">
        <f t="shared" si="4"/>
        <v>0</v>
      </c>
      <c r="J217" s="274" t="s">
        <v>285</v>
      </c>
    </row>
    <row r="218" spans="1:10" s="37" customFormat="1" ht="12" customHeight="1">
      <c r="A218" s="9"/>
      <c r="B218" s="165" t="s">
        <v>322</v>
      </c>
      <c r="C218" s="165"/>
      <c r="D218" s="88">
        <v>456</v>
      </c>
      <c r="E218" s="85" t="s">
        <v>360</v>
      </c>
      <c r="F218" s="248">
        <v>-6936756.0922971303</v>
      </c>
      <c r="G218" s="88" t="s">
        <v>189</v>
      </c>
      <c r="H218" s="86">
        <f>VLOOKUP(G218,'Alloc. Factors'!$B$2:$M$110,7,FALSE)</f>
        <v>0</v>
      </c>
      <c r="I218" s="87">
        <f t="shared" si="4"/>
        <v>0</v>
      </c>
      <c r="J218" s="274" t="s">
        <v>285</v>
      </c>
    </row>
    <row r="219" spans="1:10" ht="12" customHeight="1">
      <c r="A219" s="110"/>
      <c r="B219" s="165" t="s">
        <v>323</v>
      </c>
      <c r="C219" s="165"/>
      <c r="D219" s="88">
        <v>456</v>
      </c>
      <c r="E219" s="85" t="s">
        <v>360</v>
      </c>
      <c r="F219" s="248">
        <v>-2143969.0992894792</v>
      </c>
      <c r="G219" s="88" t="s">
        <v>190</v>
      </c>
      <c r="H219" s="86">
        <f>VLOOKUP(G219,'Alloc. Factors'!$B$2:$M$110,7,FALSE)</f>
        <v>0</v>
      </c>
      <c r="I219" s="87">
        <f t="shared" si="4"/>
        <v>0</v>
      </c>
      <c r="J219" s="274" t="s">
        <v>285</v>
      </c>
    </row>
    <row r="220" spans="1:10" ht="12" customHeight="1">
      <c r="A220" s="110"/>
      <c r="B220" s="165"/>
      <c r="C220" s="165"/>
      <c r="D220" s="88"/>
      <c r="E220" s="85"/>
      <c r="F220" s="357">
        <f>SUM(F216:F219)</f>
        <v>0</v>
      </c>
      <c r="G220" s="88"/>
      <c r="H220" s="86"/>
      <c r="I220" s="264">
        <f>SUM(I216:I219)</f>
        <v>3999281.4064648948</v>
      </c>
      <c r="J220" s="274"/>
    </row>
    <row r="221" spans="1:10" ht="12" customHeight="1">
      <c r="A221" s="110"/>
      <c r="B221" s="165"/>
      <c r="C221" s="165"/>
      <c r="D221" s="88"/>
      <c r="E221" s="85"/>
      <c r="F221" s="90"/>
      <c r="G221" s="88"/>
      <c r="H221" s="86"/>
      <c r="I221" s="87"/>
      <c r="J221" s="274"/>
    </row>
    <row r="222" spans="1:10" ht="12" customHeight="1">
      <c r="A222" s="110"/>
      <c r="B222" s="165"/>
      <c r="C222" s="165"/>
      <c r="D222" s="88"/>
      <c r="E222" s="85"/>
      <c r="F222" s="90"/>
      <c r="G222" s="88"/>
      <c r="H222" s="86"/>
      <c r="I222" s="87"/>
      <c r="J222" s="274"/>
    </row>
    <row r="223" spans="1:10" ht="12" customHeight="1">
      <c r="A223" s="110"/>
      <c r="B223" s="287" t="s">
        <v>324</v>
      </c>
      <c r="C223" s="287"/>
      <c r="D223" s="88"/>
      <c r="E223" s="85"/>
      <c r="F223" s="90"/>
      <c r="G223" s="88"/>
      <c r="H223" s="86"/>
      <c r="I223" s="87"/>
      <c r="J223" s="274"/>
    </row>
    <row r="224" spans="1:10" ht="12" customHeight="1">
      <c r="A224" s="110"/>
      <c r="B224" s="164" t="s">
        <v>327</v>
      </c>
      <c r="C224" s="165"/>
      <c r="D224" s="88">
        <v>456</v>
      </c>
      <c r="E224" s="85" t="s">
        <v>360</v>
      </c>
      <c r="F224" s="248">
        <v>16699934.882744171</v>
      </c>
      <c r="G224" s="88" t="s">
        <v>28</v>
      </c>
      <c r="H224" s="86">
        <f>VLOOKUP(G224,'Alloc. Factors'!$B$2:$M$110,7,FALSE)</f>
        <v>0.42002745400230629</v>
      </c>
      <c r="I224" s="87">
        <f t="shared" ref="I224:I226" si="5">H224*F224</f>
        <v>7014431.1308033373</v>
      </c>
      <c r="J224" s="274" t="s">
        <v>285</v>
      </c>
    </row>
    <row r="225" spans="1:10" ht="12" customHeight="1">
      <c r="A225" s="110"/>
      <c r="B225" s="165" t="s">
        <v>322</v>
      </c>
      <c r="C225" s="165"/>
      <c r="D225" s="88">
        <v>456</v>
      </c>
      <c r="E225" s="85" t="s">
        <v>360</v>
      </c>
      <c r="F225" s="248">
        <v>-997696.51636702509</v>
      </c>
      <c r="G225" s="88" t="s">
        <v>188</v>
      </c>
      <c r="H225" s="86">
        <f>VLOOKUP(G225,'Alloc. Factors'!$B$2:$M$110,7,FALSE)</f>
        <v>0</v>
      </c>
      <c r="I225" s="87">
        <f t="shared" si="5"/>
        <v>0</v>
      </c>
      <c r="J225" s="274" t="s">
        <v>285</v>
      </c>
    </row>
    <row r="226" spans="1:10" s="37" customFormat="1" ht="12" customHeight="1">
      <c r="A226" s="9"/>
      <c r="B226" s="165" t="s">
        <v>321</v>
      </c>
      <c r="C226" s="165"/>
      <c r="D226" s="88">
        <v>456</v>
      </c>
      <c r="E226" s="85" t="s">
        <v>360</v>
      </c>
      <c r="F226" s="248">
        <v>-15702238.366377145</v>
      </c>
      <c r="G226" s="88" t="s">
        <v>189</v>
      </c>
      <c r="H226" s="86">
        <f>VLOOKUP(G226,'Alloc. Factors'!$B$2:$M$110,7,FALSE)</f>
        <v>0</v>
      </c>
      <c r="I226" s="87">
        <f t="shared" si="5"/>
        <v>0</v>
      </c>
      <c r="J226" s="274" t="s">
        <v>285</v>
      </c>
    </row>
    <row r="227" spans="1:10" ht="12" customHeight="1">
      <c r="A227" s="110"/>
      <c r="B227" s="165"/>
      <c r="C227" s="165"/>
      <c r="D227" s="88"/>
      <c r="E227" s="88"/>
      <c r="F227" s="357">
        <f>SUM(F224:F226)</f>
        <v>0</v>
      </c>
      <c r="G227" s="88"/>
      <c r="H227" s="86"/>
      <c r="I227" s="264">
        <f>SUM(I224:I226)</f>
        <v>7014431.1308033373</v>
      </c>
      <c r="J227" s="167"/>
    </row>
    <row r="228" spans="1:10" ht="12" customHeight="1">
      <c r="A228" s="110"/>
      <c r="B228" s="165"/>
      <c r="C228" s="165"/>
      <c r="D228" s="88"/>
      <c r="E228" s="88"/>
      <c r="F228" s="90"/>
      <c r="G228" s="88"/>
      <c r="H228" s="86"/>
      <c r="I228" s="87"/>
      <c r="J228" s="167"/>
    </row>
    <row r="229" spans="1:10" ht="12" customHeight="1">
      <c r="A229" s="110"/>
      <c r="B229" s="165"/>
      <c r="C229" s="165"/>
      <c r="D229" s="88"/>
      <c r="E229" s="88"/>
      <c r="F229" s="90"/>
      <c r="G229" s="88"/>
      <c r="H229" s="86"/>
      <c r="I229" s="87"/>
      <c r="J229" s="167"/>
    </row>
    <row r="230" spans="1:10" ht="12" customHeight="1">
      <c r="A230" s="110"/>
      <c r="B230" s="287" t="s">
        <v>325</v>
      </c>
      <c r="C230" s="165"/>
      <c r="D230" s="88"/>
      <c r="E230" s="88"/>
      <c r="F230" s="90"/>
      <c r="G230" s="88"/>
      <c r="H230" s="86"/>
      <c r="I230" s="87"/>
      <c r="J230" s="167"/>
    </row>
    <row r="231" spans="1:10" ht="12" customHeight="1">
      <c r="A231" s="110"/>
      <c r="B231" s="164" t="s">
        <v>327</v>
      </c>
      <c r="C231" s="165"/>
      <c r="D231" s="88">
        <v>456</v>
      </c>
      <c r="E231" s="85" t="s">
        <v>360</v>
      </c>
      <c r="F231" s="248">
        <v>198124.49677969515</v>
      </c>
      <c r="G231" s="88" t="s">
        <v>28</v>
      </c>
      <c r="H231" s="86">
        <f>VLOOKUP(G231,'Alloc. Factors'!$B$2:$M$110,7,FALSE)</f>
        <v>0.42002745400230629</v>
      </c>
      <c r="I231" s="87">
        <f t="shared" ref="I231:I234" si="6">H231*F231</f>
        <v>83217.727957863492</v>
      </c>
      <c r="J231" s="274" t="s">
        <v>285</v>
      </c>
    </row>
    <row r="232" spans="1:10" ht="12" customHeight="1">
      <c r="A232" s="110"/>
      <c r="B232" s="165" t="s">
        <v>321</v>
      </c>
      <c r="C232" s="165"/>
      <c r="D232" s="88">
        <v>456</v>
      </c>
      <c r="E232" s="85" t="s">
        <v>360</v>
      </c>
      <c r="F232" s="248">
        <v>-198124.49677969489</v>
      </c>
      <c r="G232" s="88" t="s">
        <v>188</v>
      </c>
      <c r="H232" s="86">
        <f>VLOOKUP(G232,'Alloc. Factors'!$B$2:$M$110,7,FALSE)</f>
        <v>0</v>
      </c>
      <c r="I232" s="87">
        <f t="shared" si="6"/>
        <v>0</v>
      </c>
      <c r="J232" s="274" t="s">
        <v>285</v>
      </c>
    </row>
    <row r="233" spans="1:10" ht="12" customHeight="1">
      <c r="A233" s="110"/>
      <c r="B233" s="165" t="s">
        <v>326</v>
      </c>
      <c r="C233" s="168"/>
      <c r="D233" s="88">
        <v>456</v>
      </c>
      <c r="E233" s="85" t="s">
        <v>360</v>
      </c>
      <c r="F233" s="248">
        <v>-1625754.2935519619</v>
      </c>
      <c r="G233" s="88" t="s">
        <v>189</v>
      </c>
      <c r="H233" s="86">
        <f>VLOOKUP(G233,'Alloc. Factors'!$B$2:$M$110,7,FALSE)</f>
        <v>0</v>
      </c>
      <c r="I233" s="87">
        <f t="shared" si="6"/>
        <v>0</v>
      </c>
      <c r="J233" s="274" t="s">
        <v>285</v>
      </c>
    </row>
    <row r="234" spans="1:10" s="37" customFormat="1" ht="12" customHeight="1">
      <c r="A234" s="9"/>
      <c r="B234" s="165" t="s">
        <v>326</v>
      </c>
      <c r="C234" s="168"/>
      <c r="D234" s="88">
        <v>456</v>
      </c>
      <c r="E234" s="85" t="s">
        <v>360</v>
      </c>
      <c r="F234" s="248">
        <v>1625754.2935519619</v>
      </c>
      <c r="G234" s="88" t="s">
        <v>24</v>
      </c>
      <c r="H234" s="86">
        <f>VLOOKUP(G234,'Alloc. Factors'!$B$2:$M$110,7,FALSE)</f>
        <v>0</v>
      </c>
      <c r="I234" s="87">
        <f t="shared" si="6"/>
        <v>0</v>
      </c>
      <c r="J234" s="274" t="s">
        <v>285</v>
      </c>
    </row>
    <row r="235" spans="1:10" ht="12" customHeight="1">
      <c r="A235" s="110"/>
      <c r="B235" s="165"/>
      <c r="C235" s="168"/>
      <c r="D235" s="88"/>
      <c r="E235" s="88"/>
      <c r="F235" s="357">
        <f>SUM(F231:F234)</f>
        <v>0</v>
      </c>
      <c r="G235" s="88"/>
      <c r="H235" s="86"/>
      <c r="I235" s="264">
        <f>SUM(I231:I234)</f>
        <v>83217.727957863492</v>
      </c>
      <c r="J235" s="167"/>
    </row>
    <row r="236" spans="1:10" ht="12" customHeight="1">
      <c r="A236" s="110"/>
      <c r="B236" s="287"/>
      <c r="C236" s="168"/>
      <c r="D236" s="88"/>
      <c r="E236" s="88"/>
      <c r="F236" s="90"/>
      <c r="G236" s="88"/>
      <c r="H236" s="86"/>
      <c r="I236" s="87"/>
      <c r="J236" s="167"/>
    </row>
    <row r="237" spans="1:10" ht="12" customHeight="1">
      <c r="A237" s="110"/>
      <c r="B237" s="165"/>
      <c r="C237" s="168"/>
      <c r="D237" s="88"/>
      <c r="E237" s="85"/>
      <c r="F237" s="90"/>
      <c r="G237" s="88"/>
      <c r="H237" s="86"/>
      <c r="I237" s="87"/>
      <c r="J237" s="167"/>
    </row>
    <row r="238" spans="1:10" ht="12" customHeight="1">
      <c r="A238" s="110"/>
      <c r="B238" s="165"/>
      <c r="C238" s="168"/>
      <c r="D238" s="88"/>
      <c r="E238" s="85"/>
      <c r="F238" s="90"/>
      <c r="G238" s="88"/>
      <c r="H238" s="86"/>
      <c r="I238" s="87"/>
      <c r="J238" s="167"/>
    </row>
    <row r="239" spans="1:10" ht="12" customHeight="1">
      <c r="A239" s="110"/>
      <c r="B239" s="110"/>
      <c r="C239" s="124"/>
      <c r="D239" s="97"/>
      <c r="E239" s="85"/>
      <c r="F239" s="90"/>
      <c r="G239" s="88"/>
      <c r="H239" s="86"/>
      <c r="I239" s="87"/>
      <c r="J239" s="167"/>
    </row>
    <row r="240" spans="1:10" ht="12" customHeight="1">
      <c r="A240" s="110"/>
      <c r="B240" s="110"/>
      <c r="C240" s="21"/>
      <c r="D240" s="97"/>
      <c r="E240" s="85"/>
      <c r="F240" s="90"/>
      <c r="G240" s="97"/>
      <c r="H240" s="86"/>
      <c r="I240" s="87"/>
      <c r="J240" s="167"/>
    </row>
    <row r="241" spans="1:10" ht="12" customHeight="1">
      <c r="A241" s="95"/>
      <c r="B241" s="21"/>
      <c r="C241" s="9"/>
      <c r="D241" s="97"/>
      <c r="E241" s="97"/>
      <c r="F241" s="122"/>
      <c r="G241" s="169"/>
      <c r="H241" s="87"/>
      <c r="I241" s="111"/>
      <c r="J241" s="87"/>
    </row>
    <row r="242" spans="1:10" ht="12" customHeight="1">
      <c r="A242" s="95"/>
      <c r="B242" s="110"/>
      <c r="C242" s="124"/>
      <c r="D242" s="97"/>
      <c r="E242" s="31"/>
      <c r="F242" s="87"/>
      <c r="G242" s="31"/>
      <c r="H242" s="87"/>
      <c r="I242" s="55"/>
      <c r="J242" s="97"/>
    </row>
    <row r="243" spans="1:10" ht="12" customHeight="1">
      <c r="A243" s="95"/>
      <c r="B243" s="110"/>
      <c r="C243" s="110"/>
      <c r="D243" s="97"/>
      <c r="E243" s="97"/>
      <c r="F243" s="87"/>
      <c r="G243" s="97"/>
      <c r="H243" s="87"/>
      <c r="I243" s="111"/>
      <c r="J243" s="97"/>
    </row>
    <row r="244" spans="1:10" ht="12" customHeight="1">
      <c r="A244" s="95"/>
      <c r="B244" s="110"/>
      <c r="C244" s="110"/>
      <c r="D244" s="97"/>
      <c r="E244" s="97"/>
      <c r="F244" s="87"/>
      <c r="G244" s="97"/>
      <c r="H244" s="87"/>
      <c r="I244" s="111"/>
      <c r="J244" s="97"/>
    </row>
    <row r="245" spans="1:10" ht="12" customHeight="1">
      <c r="A245" s="95"/>
      <c r="B245" s="110"/>
      <c r="C245" s="110"/>
      <c r="D245" s="97"/>
      <c r="E245" s="97"/>
      <c r="F245" s="87"/>
      <c r="G245" s="97"/>
      <c r="H245" s="87"/>
      <c r="I245" s="111"/>
      <c r="J245" s="97"/>
    </row>
    <row r="246" spans="1:10" ht="12" customHeight="1">
      <c r="A246" s="95"/>
      <c r="B246" s="110"/>
      <c r="C246" s="110"/>
      <c r="D246" s="97"/>
      <c r="E246" s="97"/>
      <c r="F246" s="87"/>
      <c r="G246" s="97"/>
      <c r="H246" s="87"/>
      <c r="I246" s="111"/>
      <c r="J246" s="97"/>
    </row>
    <row r="247" spans="1:10" ht="12" customHeight="1">
      <c r="A247" s="95"/>
      <c r="B247" s="110"/>
      <c r="C247" s="110"/>
      <c r="D247" s="97"/>
      <c r="E247" s="97"/>
      <c r="F247" s="87"/>
      <c r="G247" s="97"/>
      <c r="H247" s="87"/>
      <c r="I247" s="111"/>
      <c r="J247" s="97"/>
    </row>
    <row r="248" spans="1:10" ht="12" customHeight="1">
      <c r="A248" s="95"/>
      <c r="B248" s="110"/>
      <c r="C248" s="110"/>
      <c r="D248" s="97"/>
      <c r="E248" s="97"/>
      <c r="F248" s="87"/>
      <c r="G248" s="97"/>
      <c r="H248" s="87"/>
      <c r="I248" s="111"/>
      <c r="J248" s="97"/>
    </row>
    <row r="249" spans="1:10" ht="12" customHeight="1">
      <c r="A249" s="95"/>
      <c r="B249" s="110"/>
      <c r="C249" s="110"/>
      <c r="D249" s="97"/>
      <c r="E249" s="97"/>
      <c r="F249" s="87"/>
      <c r="G249" s="97"/>
      <c r="H249" s="87"/>
      <c r="I249" s="111"/>
      <c r="J249" s="97"/>
    </row>
    <row r="250" spans="1:10" ht="12" customHeight="1">
      <c r="A250" s="95"/>
      <c r="B250" s="110"/>
      <c r="C250" s="110"/>
      <c r="D250" s="97"/>
      <c r="E250" s="97"/>
      <c r="F250" s="87"/>
      <c r="G250" s="97"/>
      <c r="H250" s="87"/>
      <c r="I250" s="111"/>
      <c r="J250" s="97"/>
    </row>
    <row r="251" spans="1:10" ht="12" customHeight="1">
      <c r="A251" s="95"/>
      <c r="B251" s="110"/>
      <c r="C251" s="110"/>
      <c r="D251" s="97"/>
      <c r="E251" s="97"/>
      <c r="F251" s="122"/>
      <c r="G251" s="97"/>
      <c r="H251" s="111"/>
      <c r="I251" s="111"/>
      <c r="J251" s="97"/>
    </row>
    <row r="252" spans="1:10" ht="12" customHeight="1">
      <c r="A252" s="95"/>
      <c r="B252" s="110"/>
      <c r="C252" s="110"/>
      <c r="D252" s="97"/>
      <c r="E252" s="97"/>
      <c r="F252" s="122"/>
      <c r="G252" s="97"/>
      <c r="H252" s="110"/>
      <c r="I252" s="111"/>
      <c r="J252" s="97"/>
    </row>
    <row r="253" spans="1:10" s="96" customFormat="1" ht="12" customHeight="1">
      <c r="A253" s="110"/>
      <c r="B253" s="9"/>
      <c r="C253" s="110"/>
      <c r="D253" s="97"/>
      <c r="E253" s="97"/>
      <c r="F253" s="122"/>
      <c r="G253" s="97"/>
      <c r="H253" s="110"/>
      <c r="I253" s="111"/>
      <c r="J253" s="97"/>
    </row>
    <row r="254" spans="1:10" s="96" customFormat="1" ht="12" customHeight="1">
      <c r="A254" s="110"/>
      <c r="B254" s="110"/>
      <c r="C254" s="110"/>
      <c r="D254" s="97"/>
      <c r="E254" s="97"/>
      <c r="F254" s="122"/>
      <c r="G254" s="97"/>
      <c r="H254" s="110"/>
      <c r="I254" s="111"/>
      <c r="J254" s="97"/>
    </row>
    <row r="255" spans="1:10" s="96" customFormat="1" ht="12" customHeight="1">
      <c r="A255" s="110"/>
      <c r="B255" s="110"/>
      <c r="C255" s="110"/>
      <c r="D255" s="97"/>
      <c r="E255" s="97"/>
      <c r="F255" s="122"/>
      <c r="G255" s="97"/>
      <c r="H255" s="110"/>
      <c r="I255" s="111"/>
      <c r="J255" s="97"/>
    </row>
    <row r="256" spans="1:10" s="96" customFormat="1" ht="12" customHeight="1">
      <c r="A256" s="110"/>
      <c r="B256" s="110"/>
      <c r="C256" s="110"/>
      <c r="D256" s="97"/>
      <c r="E256" s="97"/>
      <c r="F256" s="122"/>
      <c r="G256" s="97"/>
      <c r="H256" s="110"/>
      <c r="I256" s="111"/>
      <c r="J256" s="97"/>
    </row>
    <row r="257" spans="1:10" s="96" customFormat="1" ht="12" customHeight="1">
      <c r="A257" s="110"/>
      <c r="C257" s="110"/>
      <c r="D257" s="97"/>
      <c r="E257" s="97"/>
      <c r="F257" s="122"/>
      <c r="G257" s="97"/>
      <c r="H257" s="110"/>
      <c r="I257" s="111"/>
      <c r="J257" s="97"/>
    </row>
    <row r="258" spans="1:10" s="96" customFormat="1" ht="12" customHeight="1">
      <c r="A258" s="110"/>
      <c r="B258" s="110"/>
      <c r="C258" s="110"/>
      <c r="D258" s="97"/>
      <c r="E258" s="97"/>
      <c r="F258" s="122"/>
      <c r="G258" s="97"/>
      <c r="H258" s="110"/>
      <c r="I258" s="111"/>
      <c r="J258" s="97"/>
    </row>
    <row r="259" spans="1:10" s="96" customFormat="1" ht="12" customHeight="1">
      <c r="A259" s="110"/>
      <c r="B259" s="9" t="s">
        <v>13</v>
      </c>
      <c r="C259" s="110"/>
      <c r="D259" s="97"/>
      <c r="E259" s="97"/>
      <c r="F259" s="122"/>
      <c r="G259" s="97"/>
      <c r="H259" s="110"/>
      <c r="I259" s="111"/>
      <c r="J259" s="87"/>
    </row>
    <row r="260" spans="1:10" s="96" customFormat="1" ht="12" customHeight="1">
      <c r="A260" s="110"/>
      <c r="C260" s="110"/>
      <c r="D260" s="97"/>
      <c r="E260" s="97"/>
      <c r="F260" s="122"/>
      <c r="G260" s="97"/>
      <c r="H260" s="110"/>
      <c r="I260" s="111"/>
      <c r="J260" s="87"/>
    </row>
    <row r="261" spans="1:10" s="96" customFormat="1" ht="12" customHeight="1">
      <c r="A261" s="110"/>
      <c r="B261" s="110"/>
      <c r="C261" s="110"/>
      <c r="D261" s="97"/>
      <c r="E261" s="97"/>
      <c r="F261" s="122"/>
      <c r="G261" s="97"/>
      <c r="H261" s="110"/>
      <c r="I261" s="111"/>
      <c r="J261" s="87"/>
    </row>
    <row r="262" spans="1:10" s="96" customFormat="1" ht="12" customHeight="1" thickBot="1">
      <c r="A262" s="110"/>
      <c r="B262" s="9" t="s">
        <v>12</v>
      </c>
      <c r="C262" s="110"/>
      <c r="D262" s="97"/>
      <c r="E262" s="97"/>
      <c r="F262" s="122"/>
      <c r="G262" s="97"/>
      <c r="H262" s="110"/>
      <c r="I262" s="111"/>
      <c r="J262" s="87"/>
    </row>
    <row r="263" spans="1:10" s="96" customFormat="1" ht="12" customHeight="1">
      <c r="A263" s="115"/>
      <c r="B263" s="40"/>
      <c r="C263" s="116"/>
      <c r="D263" s="117"/>
      <c r="E263" s="117"/>
      <c r="F263" s="118"/>
      <c r="G263" s="117"/>
      <c r="H263" s="116"/>
      <c r="I263" s="119"/>
      <c r="J263" s="174"/>
    </row>
    <row r="264" spans="1:10" s="96" customFormat="1" ht="12" customHeight="1">
      <c r="A264" s="121"/>
      <c r="B264" s="9"/>
      <c r="C264" s="110"/>
      <c r="D264" s="97"/>
      <c r="E264" s="97"/>
      <c r="F264" s="122"/>
      <c r="G264" s="97"/>
      <c r="H264" s="97"/>
      <c r="I264" s="162"/>
      <c r="J264" s="123"/>
    </row>
    <row r="265" spans="1:10" s="96" customFormat="1" ht="12" customHeight="1">
      <c r="A265" s="121"/>
      <c r="B265" s="110"/>
      <c r="C265" s="110"/>
      <c r="D265" s="97"/>
      <c r="E265" s="97"/>
      <c r="F265" s="122"/>
      <c r="G265" s="97"/>
      <c r="H265" s="97"/>
      <c r="I265" s="162"/>
      <c r="J265" s="123"/>
    </row>
    <row r="266" spans="1:10" s="96" customFormat="1" ht="12" customHeight="1">
      <c r="A266" s="121"/>
      <c r="B266" s="124"/>
      <c r="C266" s="110"/>
      <c r="D266" s="97"/>
      <c r="E266" s="97"/>
      <c r="F266" s="122"/>
      <c r="G266" s="97"/>
      <c r="H266" s="97"/>
      <c r="I266" s="162"/>
      <c r="J266" s="123"/>
    </row>
    <row r="267" spans="1:10" s="96" customFormat="1" ht="12" customHeight="1">
      <c r="A267" s="121"/>
      <c r="B267" s="124"/>
      <c r="C267" s="110"/>
      <c r="D267" s="97"/>
      <c r="E267" s="97"/>
      <c r="F267" s="122"/>
      <c r="G267" s="97"/>
      <c r="H267" s="97"/>
      <c r="I267" s="162"/>
      <c r="J267" s="123"/>
    </row>
    <row r="268" spans="1:10" s="96" customFormat="1" ht="12" customHeight="1">
      <c r="A268" s="121"/>
      <c r="B268" s="110"/>
      <c r="C268" s="110"/>
      <c r="D268" s="97"/>
      <c r="E268" s="97"/>
      <c r="F268" s="122"/>
      <c r="G268" s="97"/>
      <c r="H268" s="97"/>
      <c r="I268" s="162"/>
      <c r="J268" s="123"/>
    </row>
    <row r="269" spans="1:10" s="96" customFormat="1" ht="12" customHeight="1">
      <c r="A269" s="121"/>
      <c r="B269" s="124"/>
      <c r="C269" s="110"/>
      <c r="D269" s="97"/>
      <c r="E269" s="97"/>
      <c r="F269" s="122"/>
      <c r="G269" s="97"/>
      <c r="H269" s="110"/>
      <c r="I269" s="111"/>
      <c r="J269" s="123"/>
    </row>
    <row r="270" spans="1:10" s="96" customFormat="1" ht="12" customHeight="1">
      <c r="A270" s="121"/>
      <c r="B270" s="124"/>
      <c r="C270" s="110"/>
      <c r="D270" s="97"/>
      <c r="E270" s="97"/>
      <c r="F270" s="122"/>
      <c r="G270" s="97"/>
      <c r="H270" s="110"/>
      <c r="I270" s="111"/>
      <c r="J270" s="123"/>
    </row>
    <row r="271" spans="1:10" s="96" customFormat="1" ht="12" customHeight="1">
      <c r="A271" s="121"/>
      <c r="B271" s="124"/>
      <c r="C271" s="110"/>
      <c r="D271" s="97"/>
      <c r="E271" s="97"/>
      <c r="F271" s="122"/>
      <c r="G271" s="97"/>
      <c r="H271" s="110"/>
      <c r="I271" s="111"/>
      <c r="J271" s="123"/>
    </row>
    <row r="272" spans="1:10" s="96" customFormat="1" ht="12" customHeight="1" thickBot="1">
      <c r="A272" s="148"/>
      <c r="B272" s="172"/>
      <c r="C272" s="149"/>
      <c r="D272" s="150"/>
      <c r="E272" s="150"/>
      <c r="F272" s="151"/>
      <c r="G272" s="150"/>
      <c r="H272" s="149"/>
      <c r="I272" s="152"/>
      <c r="J272" s="153"/>
    </row>
    <row r="274" spans="1:10" ht="12" customHeight="1">
      <c r="B274" s="7" t="str">
        <f>Inputs!$C$2</f>
        <v>Rocky Mountain Power</v>
      </c>
      <c r="I274" s="91" t="s">
        <v>0</v>
      </c>
      <c r="J274" s="92">
        <v>3.5</v>
      </c>
    </row>
    <row r="275" spans="1:10" ht="12" customHeight="1">
      <c r="B275" s="7" t="str">
        <f>Inputs!$C$3</f>
        <v>Utah Results of Operations - December 2011</v>
      </c>
    </row>
    <row r="276" spans="1:10" ht="12" customHeight="1">
      <c r="B276" s="37" t="s">
        <v>200</v>
      </c>
    </row>
    <row r="279" spans="1:10" ht="12" customHeight="1">
      <c r="F279" s="93" t="s">
        <v>1</v>
      </c>
      <c r="H279" s="83"/>
      <c r="I279" s="94" t="str">
        <f>+Inputs!$C$6</f>
        <v>UTAH</v>
      </c>
    </row>
    <row r="280" spans="1:10" ht="12" customHeight="1">
      <c r="D280" s="49" t="s">
        <v>2</v>
      </c>
      <c r="E280" s="49" t="s">
        <v>3</v>
      </c>
      <c r="F280" s="47" t="s">
        <v>4</v>
      </c>
      <c r="G280" s="49" t="s">
        <v>5</v>
      </c>
      <c r="H280" s="49" t="s">
        <v>6</v>
      </c>
      <c r="I280" s="50" t="s">
        <v>7</v>
      </c>
      <c r="J280" s="49" t="s">
        <v>8</v>
      </c>
    </row>
    <row r="281" spans="1:10" ht="12" customHeight="1">
      <c r="A281" s="95"/>
      <c r="B281" s="18" t="s">
        <v>232</v>
      </c>
      <c r="C281" s="131"/>
      <c r="D281" s="132"/>
      <c r="E281" s="132"/>
      <c r="F281" s="132"/>
      <c r="G281" s="132"/>
      <c r="H281" s="95"/>
      <c r="I281" s="133"/>
      <c r="J281" s="92"/>
    </row>
    <row r="282" spans="1:10" ht="12" customHeight="1">
      <c r="A282" s="95"/>
      <c r="B282" s="271" t="s">
        <v>213</v>
      </c>
      <c r="C282" s="131"/>
      <c r="D282" s="132">
        <v>456</v>
      </c>
      <c r="E282" s="85" t="s">
        <v>360</v>
      </c>
      <c r="F282" s="102">
        <v>-2815493.1</v>
      </c>
      <c r="G282" s="102" t="s">
        <v>28</v>
      </c>
      <c r="H282" s="86">
        <f>VLOOKUP(G282,'Alloc. Factors'!$B$2:$M$110,7,FALSE)</f>
        <v>0.42002745400230629</v>
      </c>
      <c r="I282" s="87">
        <f>H282*F282</f>
        <v>-1182584.3985540608</v>
      </c>
      <c r="J282" s="272" t="s">
        <v>221</v>
      </c>
    </row>
    <row r="283" spans="1:10" ht="12" customHeight="1">
      <c r="A283" s="95"/>
      <c r="B283" s="141"/>
      <c r="C283" s="131"/>
      <c r="D283" s="132"/>
      <c r="E283" s="85"/>
      <c r="F283" s="102"/>
      <c r="G283" s="102"/>
      <c r="H283" s="86"/>
      <c r="I283" s="87"/>
      <c r="J283" s="134"/>
    </row>
    <row r="284" spans="1:10" ht="12" customHeight="1">
      <c r="A284" s="95"/>
      <c r="B284" s="141"/>
      <c r="C284" s="131"/>
      <c r="D284" s="132"/>
      <c r="E284" s="132"/>
      <c r="F284" s="102"/>
      <c r="G284" s="102"/>
      <c r="H284" s="86"/>
      <c r="I284" s="102"/>
      <c r="J284" s="134"/>
    </row>
    <row r="285" spans="1:10" ht="12" customHeight="1">
      <c r="A285" s="95"/>
      <c r="B285" s="141" t="s">
        <v>233</v>
      </c>
      <c r="C285" s="131"/>
      <c r="D285" s="132">
        <v>566</v>
      </c>
      <c r="E285" s="85" t="s">
        <v>360</v>
      </c>
      <c r="F285" s="102">
        <v>-923036.74</v>
      </c>
      <c r="G285" s="102" t="s">
        <v>28</v>
      </c>
      <c r="H285" s="86">
        <f>VLOOKUP(G285,'Alloc. Factors'!$B$2:$M$110,7,FALSE)</f>
        <v>0.42002745400230629</v>
      </c>
      <c r="I285" s="87">
        <f>H285*F285</f>
        <v>-387700.77185278875</v>
      </c>
      <c r="J285" s="134"/>
    </row>
    <row r="286" spans="1:10" ht="12" customHeight="1">
      <c r="A286" s="95"/>
      <c r="B286" s="141"/>
      <c r="C286" s="131"/>
      <c r="D286" s="132"/>
      <c r="E286" s="132"/>
      <c r="F286" s="102"/>
      <c r="G286" s="102"/>
      <c r="H286" s="86"/>
      <c r="I286" s="87"/>
      <c r="J286" s="134"/>
    </row>
    <row r="287" spans="1:10" ht="12" customHeight="1">
      <c r="A287" s="95"/>
      <c r="B287" s="131"/>
      <c r="C287" s="131"/>
      <c r="D287" s="132"/>
      <c r="E287" s="132"/>
      <c r="F287" s="102"/>
      <c r="G287" s="102"/>
      <c r="H287" s="136"/>
      <c r="I287" s="87"/>
      <c r="J287" s="134"/>
    </row>
    <row r="288" spans="1:10" ht="12" customHeight="1">
      <c r="A288" s="95" t="s">
        <v>13</v>
      </c>
      <c r="B288" s="131"/>
      <c r="C288" s="131"/>
      <c r="D288" s="132"/>
      <c r="E288" s="132"/>
      <c r="F288" s="102"/>
      <c r="G288" s="102"/>
      <c r="H288" s="86"/>
      <c r="I288" s="87"/>
      <c r="J288" s="134"/>
    </row>
    <row r="289" spans="1:10" ht="12" customHeight="1">
      <c r="A289" s="95"/>
      <c r="B289" s="18" t="s">
        <v>234</v>
      </c>
      <c r="C289" s="131"/>
      <c r="D289" s="132"/>
      <c r="E289" s="132"/>
      <c r="F289" s="102"/>
      <c r="G289" s="102"/>
      <c r="H289" s="86"/>
      <c r="I289" s="87"/>
      <c r="J289" s="134"/>
    </row>
    <row r="290" spans="1:10" ht="12" customHeight="1">
      <c r="A290" s="95"/>
      <c r="B290" s="141" t="s">
        <v>338</v>
      </c>
      <c r="C290" s="131"/>
      <c r="D290" s="132"/>
      <c r="E290" s="132"/>
      <c r="F290" s="102">
        <v>73666511.839999974</v>
      </c>
      <c r="G290" s="102"/>
      <c r="H290" s="86"/>
      <c r="I290" s="87"/>
      <c r="J290" s="272" t="s">
        <v>376</v>
      </c>
    </row>
    <row r="291" spans="1:10" ht="12" customHeight="1">
      <c r="A291" s="95"/>
      <c r="B291" s="141" t="s">
        <v>235</v>
      </c>
      <c r="C291" s="131"/>
      <c r="D291" s="132"/>
      <c r="E291" s="132"/>
      <c r="F291" s="102">
        <f>+F282</f>
        <v>-2815493.1</v>
      </c>
      <c r="G291" s="102"/>
      <c r="H291" s="136"/>
      <c r="I291" s="87"/>
      <c r="J291" s="272" t="s">
        <v>339</v>
      </c>
    </row>
    <row r="292" spans="1:10" ht="12" customHeight="1">
      <c r="A292" s="95"/>
      <c r="B292" s="141" t="s">
        <v>304</v>
      </c>
      <c r="C292" s="131"/>
      <c r="D292" s="132"/>
      <c r="E292" s="132"/>
      <c r="F292" s="263">
        <f>SUM(F290:F291)</f>
        <v>70851018.73999998</v>
      </c>
      <c r="G292" s="102"/>
      <c r="H292" s="86"/>
      <c r="I292" s="87"/>
      <c r="J292" s="272" t="s">
        <v>339</v>
      </c>
    </row>
    <row r="293" spans="1:10" ht="12" customHeight="1">
      <c r="A293" s="95"/>
      <c r="B293" s="137"/>
      <c r="C293" s="110"/>
      <c r="D293" s="97"/>
      <c r="E293" s="97"/>
      <c r="F293" s="87"/>
      <c r="G293" s="88"/>
      <c r="H293" s="86"/>
      <c r="I293" s="87"/>
      <c r="J293" s="85"/>
    </row>
    <row r="294" spans="1:10" ht="12" customHeight="1">
      <c r="A294" s="95"/>
      <c r="B294" s="137"/>
      <c r="C294" s="110"/>
      <c r="D294" s="97"/>
      <c r="E294" s="97"/>
      <c r="F294" s="87"/>
      <c r="G294" s="88"/>
      <c r="H294" s="86"/>
      <c r="I294" s="87"/>
      <c r="J294" s="85"/>
    </row>
    <row r="295" spans="1:10" ht="12" customHeight="1">
      <c r="A295" s="95"/>
      <c r="B295" s="142" t="s">
        <v>13</v>
      </c>
      <c r="C295" s="131"/>
      <c r="D295" s="132"/>
      <c r="E295" s="132"/>
      <c r="F295" s="102"/>
      <c r="G295" s="102"/>
      <c r="H295" s="86"/>
      <c r="I295" s="87"/>
      <c r="J295" s="134"/>
    </row>
    <row r="296" spans="1:10" ht="12" customHeight="1">
      <c r="A296" s="95"/>
      <c r="B296" s="137"/>
      <c r="C296" s="110"/>
      <c r="D296" s="97"/>
      <c r="E296" s="97"/>
      <c r="F296" s="87"/>
      <c r="G296" s="88"/>
      <c r="H296" s="86"/>
      <c r="I296" s="87"/>
      <c r="J296" s="85"/>
    </row>
    <row r="297" spans="1:10" ht="12" customHeight="1">
      <c r="A297" s="95"/>
      <c r="B297" s="103"/>
      <c r="C297" s="103"/>
      <c r="D297" s="104"/>
      <c r="E297" s="104"/>
      <c r="F297" s="138"/>
      <c r="G297" s="104"/>
      <c r="H297" s="86"/>
      <c r="I297" s="87"/>
      <c r="J297" s="134"/>
    </row>
    <row r="298" spans="1:10" ht="12" customHeight="1">
      <c r="A298" s="95"/>
      <c r="B298" s="103"/>
      <c r="C298" s="103"/>
      <c r="D298" s="104"/>
      <c r="E298" s="104"/>
      <c r="F298" s="138"/>
      <c r="G298" s="104"/>
      <c r="H298" s="86"/>
      <c r="I298" s="87"/>
      <c r="J298" s="134"/>
    </row>
    <row r="299" spans="1:10" ht="12" customHeight="1">
      <c r="A299" s="95"/>
      <c r="B299" s="103"/>
      <c r="C299" s="103"/>
      <c r="D299" s="109"/>
      <c r="E299" s="109"/>
      <c r="F299" s="113"/>
      <c r="G299" s="104"/>
      <c r="H299" s="110"/>
      <c r="I299" s="113"/>
      <c r="J299" s="87"/>
    </row>
    <row r="300" spans="1:10" ht="12" customHeight="1">
      <c r="A300" s="95"/>
      <c r="B300" s="137"/>
      <c r="C300" s="110"/>
      <c r="D300" s="97"/>
      <c r="E300" s="97"/>
      <c r="F300" s="87"/>
      <c r="G300" s="88"/>
      <c r="H300" s="86"/>
      <c r="I300" s="87"/>
      <c r="J300" s="85"/>
    </row>
    <row r="301" spans="1:10" ht="12" customHeight="1">
      <c r="A301" s="95"/>
      <c r="B301" s="103"/>
      <c r="C301" s="103"/>
      <c r="D301" s="104"/>
      <c r="E301" s="104"/>
      <c r="F301" s="138"/>
      <c r="G301" s="104"/>
      <c r="H301" s="86"/>
      <c r="I301" s="87"/>
      <c r="J301" s="134"/>
    </row>
    <row r="302" spans="1:10" ht="12" customHeight="1">
      <c r="A302" s="95"/>
      <c r="B302" s="103"/>
      <c r="C302" s="103"/>
      <c r="D302" s="109"/>
      <c r="E302" s="109"/>
      <c r="F302" s="113"/>
      <c r="G302" s="104"/>
      <c r="H302" s="110"/>
      <c r="I302" s="113"/>
      <c r="J302" s="87"/>
    </row>
    <row r="303" spans="1:10" ht="12" customHeight="1">
      <c r="A303" s="95"/>
      <c r="B303" s="39"/>
      <c r="C303" s="103"/>
      <c r="D303" s="104"/>
      <c r="E303" s="105"/>
      <c r="F303" s="113"/>
      <c r="G303" s="106"/>
      <c r="H303" s="110"/>
      <c r="I303" s="111"/>
      <c r="J303" s="87"/>
    </row>
    <row r="304" spans="1:10" ht="12" customHeight="1">
      <c r="A304" s="95"/>
      <c r="B304" s="103"/>
      <c r="C304" s="103"/>
      <c r="D304" s="104"/>
      <c r="E304" s="104"/>
      <c r="F304" s="113"/>
      <c r="G304" s="88"/>
      <c r="H304" s="86"/>
      <c r="I304" s="87"/>
      <c r="J304" s="98"/>
    </row>
    <row r="305" spans="1:10" ht="12" customHeight="1">
      <c r="A305" s="95"/>
      <c r="B305" s="103"/>
      <c r="C305" s="103"/>
      <c r="D305" s="104"/>
      <c r="E305" s="104"/>
      <c r="F305" s="113"/>
      <c r="G305" s="88"/>
      <c r="H305" s="86"/>
      <c r="I305" s="87"/>
      <c r="J305" s="98"/>
    </row>
    <row r="306" spans="1:10" ht="12" customHeight="1">
      <c r="A306" s="95"/>
      <c r="B306" s="103"/>
      <c r="C306" s="103"/>
      <c r="D306" s="104"/>
      <c r="E306" s="104"/>
      <c r="F306" s="113"/>
      <c r="G306" s="88"/>
      <c r="H306" s="86"/>
      <c r="I306" s="87"/>
      <c r="J306" s="98"/>
    </row>
    <row r="307" spans="1:10" ht="12" customHeight="1">
      <c r="A307" s="95"/>
      <c r="B307" s="103"/>
      <c r="C307" s="112"/>
      <c r="D307" s="104"/>
      <c r="E307" s="104"/>
      <c r="F307" s="113"/>
      <c r="G307" s="88"/>
      <c r="H307" s="86"/>
      <c r="I307" s="87"/>
      <c r="J307" s="98"/>
    </row>
    <row r="308" spans="1:10" ht="12" customHeight="1">
      <c r="A308" s="95"/>
      <c r="B308" s="114"/>
      <c r="C308" s="112"/>
      <c r="D308" s="104"/>
      <c r="E308" s="104"/>
      <c r="F308" s="113"/>
      <c r="G308" s="104"/>
      <c r="H308" s="110"/>
      <c r="I308" s="113"/>
      <c r="J308" s="87"/>
    </row>
    <row r="309" spans="1:10" ht="12" customHeight="1">
      <c r="A309" s="95"/>
      <c r="B309" s="39"/>
      <c r="C309" s="103"/>
      <c r="D309" s="104"/>
      <c r="E309" s="105"/>
      <c r="F309" s="113"/>
      <c r="G309" s="104"/>
      <c r="H309" s="110"/>
      <c r="I309" s="111"/>
      <c r="J309" s="87"/>
    </row>
    <row r="310" spans="1:10" ht="12" customHeight="1">
      <c r="A310" s="95"/>
      <c r="B310" s="39"/>
      <c r="C310" s="103"/>
      <c r="D310" s="104"/>
      <c r="E310" s="104"/>
      <c r="F310" s="113"/>
      <c r="G310" s="104"/>
      <c r="H310" s="110"/>
      <c r="I310" s="111"/>
      <c r="J310" s="87"/>
    </row>
    <row r="311" spans="1:10" ht="12" customHeight="1">
      <c r="A311" s="95"/>
      <c r="B311" s="103"/>
      <c r="C311" s="103"/>
      <c r="D311" s="104"/>
      <c r="E311" s="104"/>
      <c r="F311" s="113"/>
      <c r="G311" s="88"/>
      <c r="H311" s="86"/>
      <c r="I311" s="87"/>
      <c r="J311" s="98"/>
    </row>
    <row r="312" spans="1:10" ht="12" customHeight="1">
      <c r="A312" s="95"/>
      <c r="B312" s="103"/>
      <c r="C312" s="103"/>
      <c r="D312" s="104"/>
      <c r="E312" s="104"/>
      <c r="F312" s="113"/>
      <c r="G312" s="104"/>
      <c r="H312" s="86"/>
      <c r="I312" s="87"/>
      <c r="J312" s="98"/>
    </row>
    <row r="313" spans="1:10" ht="12" customHeight="1">
      <c r="A313" s="95"/>
      <c r="B313" s="39"/>
      <c r="C313" s="103"/>
      <c r="D313" s="104"/>
      <c r="E313" s="104"/>
      <c r="F313" s="113"/>
      <c r="G313" s="104"/>
      <c r="H313" s="110"/>
      <c r="I313" s="111"/>
      <c r="J313" s="87"/>
    </row>
    <row r="314" spans="1:10" ht="12" customHeight="1">
      <c r="A314" s="95"/>
      <c r="B314" s="103"/>
      <c r="C314" s="103"/>
      <c r="D314" s="104"/>
      <c r="E314" s="104"/>
      <c r="F314" s="113"/>
      <c r="G314" s="88"/>
      <c r="H314" s="86"/>
      <c r="I314" s="87"/>
      <c r="J314" s="98"/>
    </row>
    <row r="315" spans="1:10" ht="12" customHeight="1">
      <c r="A315" s="95"/>
      <c r="B315" s="103"/>
      <c r="C315" s="103"/>
      <c r="D315" s="104"/>
      <c r="E315" s="104"/>
      <c r="F315" s="113"/>
      <c r="G315" s="88"/>
      <c r="H315" s="86"/>
      <c r="I315" s="87"/>
      <c r="J315" s="98"/>
    </row>
    <row r="316" spans="1:10" ht="12" customHeight="1">
      <c r="A316" s="95"/>
      <c r="B316" s="103"/>
      <c r="C316" s="103"/>
      <c r="D316" s="104"/>
      <c r="E316" s="104"/>
      <c r="F316" s="113"/>
      <c r="G316" s="88"/>
      <c r="H316" s="86"/>
      <c r="I316" s="87"/>
      <c r="J316" s="98"/>
    </row>
    <row r="317" spans="1:10" ht="12" customHeight="1">
      <c r="A317" s="95"/>
      <c r="B317" s="103"/>
      <c r="C317" s="103"/>
      <c r="D317" s="104"/>
      <c r="E317" s="104"/>
      <c r="F317" s="113"/>
      <c r="G317" s="88"/>
      <c r="H317" s="86"/>
      <c r="I317" s="87"/>
      <c r="J317" s="98"/>
    </row>
    <row r="318" spans="1:10" ht="12" customHeight="1">
      <c r="A318" s="95"/>
      <c r="B318" s="103"/>
      <c r="C318" s="103"/>
      <c r="D318" s="104"/>
      <c r="E318" s="104"/>
      <c r="F318" s="113"/>
      <c r="G318" s="88"/>
      <c r="H318" s="86"/>
      <c r="I318" s="87"/>
      <c r="J318" s="98"/>
    </row>
    <row r="319" spans="1:10" ht="12" customHeight="1">
      <c r="A319" s="95"/>
      <c r="B319" s="103"/>
      <c r="C319" s="103"/>
      <c r="D319" s="104"/>
      <c r="E319" s="104"/>
      <c r="F319" s="113"/>
      <c r="G319" s="88"/>
      <c r="H319" s="86"/>
      <c r="I319" s="87"/>
      <c r="J319" s="98"/>
    </row>
    <row r="320" spans="1:10" ht="12" customHeight="1">
      <c r="A320" s="95"/>
      <c r="B320" s="103"/>
      <c r="C320" s="103"/>
      <c r="D320" s="104"/>
      <c r="E320" s="104"/>
      <c r="F320" s="113"/>
      <c r="G320" s="88"/>
      <c r="H320" s="86"/>
      <c r="I320" s="87"/>
      <c r="J320" s="98"/>
    </row>
    <row r="321" spans="1:10" ht="12" customHeight="1">
      <c r="A321" s="95"/>
      <c r="B321" s="103"/>
      <c r="C321" s="103"/>
      <c r="D321" s="104"/>
      <c r="E321" s="104"/>
      <c r="F321" s="113"/>
      <c r="G321" s="88"/>
      <c r="H321" s="86"/>
      <c r="I321" s="87"/>
      <c r="J321" s="98"/>
    </row>
    <row r="322" spans="1:10" ht="12" customHeight="1">
      <c r="A322" s="95"/>
      <c r="B322" s="103"/>
      <c r="C322" s="103"/>
      <c r="D322" s="104"/>
      <c r="E322" s="104"/>
      <c r="F322" s="90"/>
      <c r="G322" s="88"/>
      <c r="H322" s="86"/>
      <c r="I322" s="87"/>
      <c r="J322" s="98"/>
    </row>
    <row r="323" spans="1:10" ht="12" customHeight="1">
      <c r="A323" s="95"/>
      <c r="B323" s="39"/>
      <c r="C323" s="112"/>
      <c r="D323" s="104"/>
      <c r="E323" s="104"/>
      <c r="F323" s="8"/>
      <c r="G323" s="104"/>
      <c r="H323" s="110"/>
      <c r="I323" s="8"/>
      <c r="J323" s="87"/>
    </row>
    <row r="324" spans="1:10" ht="12" customHeight="1">
      <c r="A324" s="95"/>
      <c r="B324" s="39"/>
      <c r="C324" s="112"/>
      <c r="D324" s="104"/>
      <c r="E324" s="104"/>
      <c r="F324" s="113"/>
      <c r="G324" s="104"/>
      <c r="H324" s="110"/>
      <c r="I324" s="111"/>
      <c r="J324" s="87"/>
    </row>
    <row r="325" spans="1:10" ht="12" customHeight="1">
      <c r="A325" s="95"/>
      <c r="B325" s="103"/>
      <c r="C325" s="103"/>
      <c r="D325" s="104"/>
      <c r="E325" s="104"/>
      <c r="F325" s="113"/>
      <c r="G325" s="88"/>
      <c r="H325" s="86"/>
      <c r="I325" s="87"/>
      <c r="J325" s="98"/>
    </row>
    <row r="326" spans="1:10" ht="12" customHeight="1">
      <c r="A326" s="95"/>
      <c r="B326" s="103"/>
      <c r="C326" s="112"/>
      <c r="D326" s="104"/>
      <c r="E326" s="104"/>
      <c r="F326" s="113"/>
      <c r="G326" s="88"/>
      <c r="H326" s="86"/>
      <c r="I326" s="87"/>
      <c r="J326" s="98"/>
    </row>
    <row r="327" spans="1:10" ht="12" customHeight="1">
      <c r="A327" s="95"/>
      <c r="B327" s="103"/>
      <c r="C327" s="341"/>
      <c r="D327" s="104"/>
      <c r="E327" s="104"/>
      <c r="F327" s="113"/>
      <c r="G327" s="88"/>
      <c r="H327" s="86"/>
      <c r="I327" s="87"/>
      <c r="J327" s="98"/>
    </row>
    <row r="328" spans="1:10" ht="12" customHeight="1">
      <c r="A328" s="95"/>
      <c r="B328" s="103"/>
      <c r="C328" s="112"/>
      <c r="D328" s="104"/>
      <c r="E328" s="104"/>
      <c r="F328" s="113"/>
      <c r="G328" s="88"/>
      <c r="H328" s="86"/>
      <c r="I328" s="87"/>
      <c r="J328" s="98"/>
    </row>
    <row r="329" spans="1:10" ht="12" customHeight="1">
      <c r="A329" s="95"/>
      <c r="B329" s="114"/>
      <c r="C329" s="113"/>
      <c r="D329" s="104"/>
      <c r="E329" s="104"/>
      <c r="F329" s="8"/>
      <c r="G329" s="88"/>
      <c r="H329" s="86"/>
      <c r="I329" s="8"/>
      <c r="J329" s="98"/>
    </row>
    <row r="330" spans="1:10" ht="12" customHeight="1" thickBot="1">
      <c r="A330" s="110"/>
      <c r="B330" s="9" t="s">
        <v>12</v>
      </c>
      <c r="C330" s="109"/>
      <c r="D330" s="109"/>
      <c r="E330" s="104"/>
      <c r="F330" s="113"/>
      <c r="G330" s="104"/>
      <c r="H330" s="110"/>
      <c r="I330" s="111"/>
      <c r="J330" s="87"/>
    </row>
    <row r="331" spans="1:10" ht="12" customHeight="1">
      <c r="A331" s="115"/>
      <c r="B331" s="116"/>
      <c r="C331" s="116"/>
      <c r="D331" s="117"/>
      <c r="E331" s="117"/>
      <c r="F331" s="118"/>
      <c r="G331" s="117"/>
      <c r="H331" s="116"/>
      <c r="I331" s="119"/>
      <c r="J331" s="120"/>
    </row>
    <row r="332" spans="1:10" ht="12" customHeight="1">
      <c r="A332" s="121"/>
      <c r="B332" s="9"/>
      <c r="C332" s="110"/>
      <c r="D332" s="97"/>
      <c r="E332" s="97"/>
      <c r="F332" s="122"/>
      <c r="G332" s="97"/>
      <c r="H332" s="110"/>
      <c r="I332" s="111"/>
      <c r="J332" s="123"/>
    </row>
    <row r="333" spans="1:10" ht="12" customHeight="1">
      <c r="A333" s="121"/>
      <c r="B333" s="110"/>
      <c r="C333" s="110"/>
      <c r="D333" s="97"/>
      <c r="E333" s="97"/>
      <c r="F333" s="122"/>
      <c r="G333" s="97"/>
      <c r="H333" s="110"/>
      <c r="I333" s="111"/>
      <c r="J333" s="123"/>
    </row>
    <row r="334" spans="1:10" ht="12" customHeight="1">
      <c r="A334" s="121"/>
      <c r="B334" s="124"/>
      <c r="C334" s="110"/>
      <c r="D334" s="97"/>
      <c r="E334" s="97"/>
      <c r="F334" s="122"/>
      <c r="G334" s="97"/>
      <c r="H334" s="110"/>
      <c r="I334" s="111"/>
      <c r="J334" s="123"/>
    </row>
    <row r="335" spans="1:10" ht="12" customHeight="1">
      <c r="A335" s="121"/>
      <c r="B335" s="124"/>
      <c r="C335" s="110"/>
      <c r="D335" s="97"/>
      <c r="E335" s="97"/>
      <c r="F335" s="122"/>
      <c r="G335" s="97"/>
      <c r="H335" s="110"/>
      <c r="I335" s="111"/>
      <c r="J335" s="123"/>
    </row>
    <row r="336" spans="1:10" ht="12" customHeight="1">
      <c r="A336" s="121"/>
      <c r="B336" s="124"/>
      <c r="C336" s="110"/>
      <c r="D336" s="97"/>
      <c r="E336" s="97"/>
      <c r="F336" s="122"/>
      <c r="G336" s="97"/>
      <c r="H336" s="110"/>
      <c r="I336" s="111"/>
      <c r="J336" s="123"/>
    </row>
    <row r="337" spans="1:10" ht="12" customHeight="1">
      <c r="A337" s="121"/>
      <c r="B337" s="124"/>
      <c r="C337" s="110"/>
      <c r="D337" s="97"/>
      <c r="E337" s="97"/>
      <c r="F337" s="122"/>
      <c r="G337" s="97"/>
      <c r="H337" s="110"/>
      <c r="I337" s="111"/>
      <c r="J337" s="123"/>
    </row>
    <row r="338" spans="1:10" ht="12" customHeight="1">
      <c r="A338" s="121"/>
      <c r="B338" s="124"/>
      <c r="C338" s="110"/>
      <c r="D338" s="97"/>
      <c r="E338" s="97"/>
      <c r="F338" s="122"/>
      <c r="G338" s="97"/>
      <c r="H338" s="110"/>
      <c r="I338" s="111"/>
      <c r="J338" s="123"/>
    </row>
    <row r="339" spans="1:10" ht="12" customHeight="1">
      <c r="A339" s="121"/>
      <c r="B339" s="110"/>
      <c r="C339" s="110"/>
      <c r="D339" s="97"/>
      <c r="E339" s="97"/>
      <c r="F339" s="122"/>
      <c r="G339" s="97"/>
      <c r="H339" s="110"/>
      <c r="I339" s="111"/>
      <c r="J339" s="123"/>
    </row>
    <row r="340" spans="1:10" ht="12" customHeight="1" thickBot="1">
      <c r="A340" s="125"/>
      <c r="B340" s="126"/>
      <c r="C340" s="126"/>
      <c r="D340" s="127"/>
      <c r="E340" s="127"/>
      <c r="F340" s="128"/>
      <c r="G340" s="127"/>
      <c r="H340" s="126"/>
      <c r="I340" s="129"/>
      <c r="J340" s="130"/>
    </row>
    <row r="342" spans="1:10" ht="12" customHeight="1">
      <c r="B342" s="7" t="str">
        <f>Inputs!$C$2</f>
        <v>Rocky Mountain Power</v>
      </c>
      <c r="I342" s="91" t="s">
        <v>0</v>
      </c>
      <c r="J342" s="92">
        <v>3.6</v>
      </c>
    </row>
    <row r="343" spans="1:10" ht="12" customHeight="1">
      <c r="B343" s="7" t="str">
        <f>Inputs!$C$3</f>
        <v>Utah Results of Operations - December 2011</v>
      </c>
    </row>
    <row r="344" spans="1:10" ht="12" customHeight="1">
      <c r="B344" s="37" t="s">
        <v>418</v>
      </c>
    </row>
    <row r="347" spans="1:10" ht="12" customHeight="1">
      <c r="F347" s="93" t="s">
        <v>1</v>
      </c>
      <c r="H347" s="83"/>
      <c r="I347" s="94" t="str">
        <f>+Inputs!$C$6</f>
        <v>UTAH</v>
      </c>
    </row>
    <row r="348" spans="1:10" ht="12" customHeight="1">
      <c r="D348" s="49" t="s">
        <v>2</v>
      </c>
      <c r="E348" s="49" t="s">
        <v>3</v>
      </c>
      <c r="F348" s="47" t="s">
        <v>4</v>
      </c>
      <c r="G348" s="49" t="s">
        <v>5</v>
      </c>
      <c r="H348" s="49" t="s">
        <v>6</v>
      </c>
      <c r="I348" s="50" t="s">
        <v>7</v>
      </c>
      <c r="J348" s="49" t="s">
        <v>8</v>
      </c>
    </row>
    <row r="349" spans="1:10" ht="12" customHeight="1">
      <c r="A349" s="95"/>
      <c r="B349" s="18" t="s">
        <v>232</v>
      </c>
      <c r="C349" s="131"/>
      <c r="D349" s="132"/>
      <c r="E349" s="132"/>
      <c r="F349" s="132"/>
      <c r="G349" s="132"/>
      <c r="H349" s="95"/>
      <c r="I349" s="133"/>
      <c r="J349" s="92"/>
    </row>
    <row r="350" spans="1:10" ht="12" customHeight="1">
      <c r="A350" s="95"/>
      <c r="B350" s="72" t="s">
        <v>236</v>
      </c>
      <c r="C350" s="96"/>
      <c r="D350" s="85">
        <v>440</v>
      </c>
      <c r="E350" s="85" t="s">
        <v>360</v>
      </c>
      <c r="F350" s="84">
        <f>+F369*G378</f>
        <v>-4084838.6706259623</v>
      </c>
      <c r="G350" s="83" t="s">
        <v>187</v>
      </c>
      <c r="H350" s="86">
        <f>VLOOKUP(G350,'Alloc. Factors'!$B$2:$M$110,7,FALSE)</f>
        <v>1</v>
      </c>
      <c r="I350" s="87">
        <f t="shared" ref="I350:I352" si="7">H350*F350</f>
        <v>-4084838.6706259623</v>
      </c>
      <c r="J350" s="99"/>
    </row>
    <row r="351" spans="1:10" ht="12" customHeight="1">
      <c r="A351" s="95"/>
      <c r="B351" s="251" t="s">
        <v>419</v>
      </c>
      <c r="C351" s="96"/>
      <c r="D351" s="85">
        <v>442</v>
      </c>
      <c r="E351" s="85" t="s">
        <v>360</v>
      </c>
      <c r="F351" s="84">
        <f>+F369*G379</f>
        <v>-6608954.5596043291</v>
      </c>
      <c r="G351" s="83" t="s">
        <v>187</v>
      </c>
      <c r="H351" s="86">
        <f>VLOOKUP(G351,'Alloc. Factors'!$B$2:$M$110,7,FALSE)</f>
        <v>1</v>
      </c>
      <c r="I351" s="87">
        <f t="shared" si="7"/>
        <v>-6608954.5596043291</v>
      </c>
      <c r="J351" s="99"/>
    </row>
    <row r="352" spans="1:10" ht="12" customHeight="1">
      <c r="A352" s="95"/>
      <c r="B352" s="100" t="s">
        <v>239</v>
      </c>
      <c r="C352" s="96"/>
      <c r="D352" s="85">
        <v>444</v>
      </c>
      <c r="E352" s="85" t="s">
        <v>360</v>
      </c>
      <c r="F352" s="84">
        <f>+F369*G380</f>
        <v>-68248.176141554548</v>
      </c>
      <c r="G352" s="83" t="s">
        <v>187</v>
      </c>
      <c r="H352" s="86">
        <f>VLOOKUP(G352,'Alloc. Factors'!$B$2:$M$110,7,FALSE)</f>
        <v>1</v>
      </c>
      <c r="I352" s="87">
        <f t="shared" si="7"/>
        <v>-68248.176141554548</v>
      </c>
      <c r="J352" s="99"/>
    </row>
    <row r="353" spans="1:10" ht="12" customHeight="1">
      <c r="A353" s="95"/>
      <c r="B353" s="100" t="s">
        <v>307</v>
      </c>
      <c r="C353" s="96"/>
      <c r="D353" s="85">
        <v>445</v>
      </c>
      <c r="E353" s="85" t="s">
        <v>360</v>
      </c>
      <c r="F353" s="84">
        <f>+F369*G381</f>
        <v>-130216.59362815418</v>
      </c>
      <c r="G353" s="83" t="s">
        <v>187</v>
      </c>
      <c r="H353" s="86">
        <f>VLOOKUP(G353,'Alloc. Factors'!$B$2:$M$110,7,FALSE)</f>
        <v>1</v>
      </c>
      <c r="I353" s="87">
        <f t="shared" ref="I353" si="8">H353*F353</f>
        <v>-130216.59362815418</v>
      </c>
      <c r="J353" s="99"/>
    </row>
    <row r="354" spans="1:10" ht="12" customHeight="1">
      <c r="A354" s="95"/>
      <c r="B354" s="100"/>
      <c r="C354" s="96"/>
      <c r="D354" s="85"/>
      <c r="E354" s="85"/>
      <c r="F354" s="372">
        <f>SUM(F350:F353)</f>
        <v>-10892258</v>
      </c>
      <c r="G354" s="85"/>
      <c r="H354" s="86"/>
      <c r="I354" s="264">
        <f>SUM(I350:I353)</f>
        <v>-10892258</v>
      </c>
      <c r="J354" s="85"/>
    </row>
    <row r="355" spans="1:10" ht="12" customHeight="1">
      <c r="A355" s="95"/>
      <c r="B355" s="96"/>
      <c r="C355" s="96"/>
      <c r="D355" s="85"/>
      <c r="E355" s="85"/>
      <c r="F355" s="102"/>
      <c r="G355" s="85"/>
      <c r="H355" s="86"/>
      <c r="I355" s="87"/>
      <c r="J355" s="99"/>
    </row>
    <row r="356" spans="1:10" ht="12" customHeight="1">
      <c r="A356" s="95" t="s">
        <v>13</v>
      </c>
      <c r="B356" s="96"/>
      <c r="C356" s="96"/>
      <c r="D356" s="85"/>
      <c r="E356" s="85"/>
      <c r="F356" s="102"/>
      <c r="G356" s="85"/>
      <c r="H356" s="86"/>
      <c r="I356" s="87"/>
      <c r="J356" s="99"/>
    </row>
    <row r="357" spans="1:10" ht="12" customHeight="1">
      <c r="A357" s="95"/>
      <c r="B357" s="18" t="s">
        <v>234</v>
      </c>
      <c r="C357" s="131"/>
      <c r="D357" s="132"/>
      <c r="E357" s="132"/>
      <c r="F357" s="102"/>
      <c r="G357" s="102"/>
      <c r="H357" s="86"/>
      <c r="I357" s="87"/>
      <c r="J357" s="134"/>
    </row>
    <row r="358" spans="1:10" ht="12" customHeight="1">
      <c r="A358" s="95"/>
      <c r="B358" s="380" t="s">
        <v>429</v>
      </c>
      <c r="C358" s="131"/>
      <c r="D358" s="132"/>
      <c r="E358" s="132"/>
      <c r="F358" s="102"/>
      <c r="G358" s="102"/>
      <c r="H358" s="86"/>
      <c r="I358" s="87"/>
      <c r="J358" s="272" t="s">
        <v>13</v>
      </c>
    </row>
    <row r="359" spans="1:10" ht="12" customHeight="1">
      <c r="A359" s="95"/>
      <c r="B359" s="141" t="s">
        <v>420</v>
      </c>
      <c r="C359" s="131"/>
      <c r="D359" s="132"/>
      <c r="E359" s="132"/>
      <c r="F359" s="90">
        <v>-37506654</v>
      </c>
      <c r="G359" s="102"/>
      <c r="H359" s="110"/>
      <c r="I359" s="87"/>
      <c r="J359" s="272" t="s">
        <v>13</v>
      </c>
    </row>
    <row r="360" spans="1:10" ht="12" customHeight="1">
      <c r="A360" s="95"/>
      <c r="B360" s="142" t="s">
        <v>443</v>
      </c>
      <c r="C360" s="131"/>
      <c r="D360" s="132"/>
      <c r="E360" s="132"/>
      <c r="F360" s="102"/>
      <c r="G360" s="102"/>
      <c r="H360" s="86"/>
      <c r="I360" s="87"/>
      <c r="J360" s="272" t="s">
        <v>13</v>
      </c>
    </row>
    <row r="361" spans="1:10" ht="12" customHeight="1">
      <c r="A361" s="95"/>
      <c r="B361" s="141" t="s">
        <v>411</v>
      </c>
      <c r="C361" s="131"/>
      <c r="D361" s="132"/>
      <c r="E361" s="132"/>
      <c r="F361" s="102"/>
      <c r="G361" s="88"/>
      <c r="H361" s="86"/>
      <c r="I361" s="87"/>
      <c r="J361" s="85" t="s">
        <v>13</v>
      </c>
    </row>
    <row r="362" spans="1:10" ht="12" customHeight="1">
      <c r="A362" s="95"/>
      <c r="B362" s="141" t="s">
        <v>411</v>
      </c>
      <c r="C362" s="131"/>
      <c r="D362" s="132"/>
      <c r="E362" s="132"/>
      <c r="F362" s="102"/>
      <c r="G362" s="88"/>
      <c r="H362" s="86"/>
      <c r="I362" s="87"/>
      <c r="J362" s="85"/>
    </row>
    <row r="363" spans="1:10" ht="12" customHeight="1">
      <c r="A363" s="95"/>
      <c r="B363" s="380" t="s">
        <v>430</v>
      </c>
      <c r="C363" s="131"/>
      <c r="D363" s="132"/>
      <c r="E363" s="132"/>
      <c r="F363" s="102"/>
      <c r="G363" s="88"/>
      <c r="H363" s="86"/>
      <c r="I363" s="87"/>
      <c r="J363" s="134"/>
    </row>
    <row r="364" spans="1:10" ht="12" customHeight="1">
      <c r="A364" s="95"/>
      <c r="B364" s="141" t="s">
        <v>421</v>
      </c>
      <c r="C364" s="131"/>
      <c r="D364" s="132"/>
      <c r="E364" s="132"/>
      <c r="F364" s="90">
        <v>17610419</v>
      </c>
      <c r="G364" s="88"/>
      <c r="H364" s="110"/>
      <c r="I364" s="87"/>
      <c r="J364" s="85"/>
    </row>
    <row r="365" spans="1:10" ht="12" customHeight="1">
      <c r="A365" s="95"/>
      <c r="B365" s="142" t="s">
        <v>13</v>
      </c>
      <c r="C365" s="131"/>
      <c r="D365" s="132"/>
      <c r="E365" s="132"/>
      <c r="F365" s="102"/>
      <c r="G365" s="102"/>
      <c r="H365" s="110"/>
      <c r="I365" s="87"/>
      <c r="J365" s="134"/>
    </row>
    <row r="366" spans="1:10" ht="12" customHeight="1">
      <c r="A366" s="95"/>
      <c r="B366" s="142" t="s">
        <v>13</v>
      </c>
      <c r="C366" s="131"/>
      <c r="D366" s="132"/>
      <c r="E366" s="132"/>
      <c r="F366" s="102"/>
      <c r="G366" s="102"/>
      <c r="H366" s="110"/>
      <c r="I366" s="87"/>
      <c r="J366" s="134"/>
    </row>
    <row r="367" spans="1:10" ht="12" customHeight="1">
      <c r="A367" s="95"/>
      <c r="B367" s="380" t="s">
        <v>422</v>
      </c>
      <c r="C367" s="131"/>
      <c r="D367" s="132"/>
      <c r="E367" s="132"/>
      <c r="F367" s="102"/>
      <c r="G367" s="88"/>
      <c r="H367" s="86"/>
      <c r="I367" s="87"/>
      <c r="J367" s="87"/>
    </row>
    <row r="368" spans="1:10" ht="12" customHeight="1">
      <c r="A368" s="95"/>
      <c r="B368" s="141" t="s">
        <v>423</v>
      </c>
      <c r="C368" s="131"/>
      <c r="D368" s="132"/>
      <c r="E368" s="132"/>
      <c r="F368" s="358">
        <v>9003977</v>
      </c>
      <c r="G368" s="88"/>
      <c r="H368" s="86"/>
      <c r="I368" s="113"/>
      <c r="J368" s="85"/>
    </row>
    <row r="369" spans="1:10" ht="12" customHeight="1">
      <c r="A369" s="95"/>
      <c r="B369" s="103"/>
      <c r="C369" s="103"/>
      <c r="D369" s="104"/>
      <c r="E369" s="104"/>
      <c r="F369" s="113">
        <f>SUM(F359:F368)</f>
        <v>-10892258</v>
      </c>
      <c r="G369" s="88"/>
      <c r="H369" s="86"/>
      <c r="I369" s="87"/>
      <c r="J369" s="134"/>
    </row>
    <row r="370" spans="1:10" ht="12" customHeight="1">
      <c r="A370" s="95"/>
      <c r="B370" s="103"/>
      <c r="C370" s="112"/>
      <c r="D370" s="104"/>
      <c r="E370" s="104"/>
      <c r="F370" s="113"/>
      <c r="G370" s="88"/>
      <c r="H370" s="86"/>
      <c r="I370" s="87"/>
      <c r="J370" s="87"/>
    </row>
    <row r="371" spans="1:10" ht="12" customHeight="1">
      <c r="A371" s="95"/>
      <c r="B371" s="103"/>
      <c r="C371" s="112"/>
      <c r="D371" s="104"/>
      <c r="E371" s="104"/>
      <c r="F371" s="113"/>
      <c r="G371" s="88"/>
      <c r="H371" s="86"/>
      <c r="I371" s="87"/>
      <c r="J371" s="87"/>
    </row>
    <row r="372" spans="1:10" ht="12" customHeight="1">
      <c r="A372" s="95"/>
      <c r="B372" s="103"/>
      <c r="C372" s="112"/>
      <c r="D372" s="104"/>
      <c r="E372" s="104"/>
      <c r="F372" s="113"/>
      <c r="G372" s="88"/>
      <c r="H372" s="86"/>
      <c r="I372" s="87"/>
      <c r="J372" s="98"/>
    </row>
    <row r="373" spans="1:10" ht="12" customHeight="1">
      <c r="A373" s="95"/>
      <c r="B373" s="103"/>
      <c r="C373" s="112"/>
      <c r="D373" s="104"/>
      <c r="E373" s="104"/>
      <c r="F373" s="113"/>
      <c r="G373" s="88"/>
      <c r="H373" s="86"/>
      <c r="I373" s="87"/>
      <c r="J373" s="98"/>
    </row>
    <row r="374" spans="1:10" ht="12" customHeight="1">
      <c r="A374" s="95"/>
      <c r="B374" s="103"/>
      <c r="C374" s="112"/>
      <c r="D374" s="104"/>
      <c r="E374" s="104"/>
      <c r="F374" s="113"/>
      <c r="G374" s="88"/>
      <c r="H374" s="86"/>
      <c r="I374" s="87"/>
      <c r="J374" s="98"/>
    </row>
    <row r="375" spans="1:10" ht="12" customHeight="1">
      <c r="A375" s="95"/>
      <c r="B375" s="103"/>
      <c r="C375" s="112"/>
      <c r="D375" s="104"/>
      <c r="E375" s="104"/>
      <c r="F375" s="113"/>
      <c r="G375" s="88"/>
      <c r="H375" s="86"/>
      <c r="I375" s="113"/>
      <c r="J375" s="98"/>
    </row>
    <row r="376" spans="1:10" ht="12" customHeight="1">
      <c r="A376" s="95"/>
      <c r="B376" s="39" t="s">
        <v>426</v>
      </c>
      <c r="C376" s="103"/>
      <c r="D376" s="104"/>
      <c r="E376" s="105"/>
      <c r="F376" s="113"/>
      <c r="G376" s="104"/>
      <c r="H376" s="110"/>
      <c r="I376" s="111"/>
      <c r="J376" s="87"/>
    </row>
    <row r="377" spans="1:10" ht="12" customHeight="1">
      <c r="A377" s="95"/>
      <c r="B377" s="388" t="s">
        <v>427</v>
      </c>
      <c r="C377" s="389"/>
      <c r="D377" s="390" t="s">
        <v>424</v>
      </c>
      <c r="E377" s="391"/>
      <c r="F377" s="392" t="s">
        <v>428</v>
      </c>
      <c r="G377" s="390" t="s">
        <v>425</v>
      </c>
      <c r="H377" s="110"/>
      <c r="I377" s="87"/>
      <c r="J377" s="87"/>
    </row>
    <row r="378" spans="1:10" ht="12" customHeight="1">
      <c r="A378" s="95"/>
      <c r="B378" s="72" t="s">
        <v>236</v>
      </c>
      <c r="C378" s="96"/>
      <c r="D378" s="85">
        <v>440</v>
      </c>
      <c r="E378" s="104"/>
      <c r="F378" s="113">
        <v>605615.59359000006</v>
      </c>
      <c r="G378" s="381">
        <f>+F378/F382</f>
        <v>0.37502221032828659</v>
      </c>
      <c r="H378" s="86"/>
      <c r="I378" s="87"/>
      <c r="J378" s="87"/>
    </row>
    <row r="379" spans="1:10" ht="12" customHeight="1">
      <c r="A379" s="95"/>
      <c r="B379" s="251" t="s">
        <v>419</v>
      </c>
      <c r="C379" s="96"/>
      <c r="D379" s="85">
        <v>442</v>
      </c>
      <c r="E379" s="104"/>
      <c r="F379" s="113">
        <v>979839.41627999989</v>
      </c>
      <c r="G379" s="381">
        <f>+F379/F382</f>
        <v>0.60675707090341868</v>
      </c>
      <c r="H379" s="86"/>
      <c r="I379" s="87"/>
      <c r="J379" s="98"/>
    </row>
    <row r="380" spans="1:10" ht="12" customHeight="1">
      <c r="A380" s="95"/>
      <c r="B380" s="100" t="s">
        <v>239</v>
      </c>
      <c r="C380" s="96"/>
      <c r="D380" s="85">
        <v>444</v>
      </c>
      <c r="E380" s="104"/>
      <c r="F380" s="113">
        <v>10118.431359999999</v>
      </c>
      <c r="G380" s="381">
        <f>+F380/F382</f>
        <v>6.2657509711535062E-3</v>
      </c>
      <c r="H380" s="86"/>
      <c r="I380" s="87"/>
      <c r="J380" s="98"/>
    </row>
    <row r="381" spans="1:10" ht="12" customHeight="1">
      <c r="A381" s="95"/>
      <c r="B381" s="100" t="s">
        <v>307</v>
      </c>
      <c r="C381" s="96"/>
      <c r="D381" s="85">
        <v>445</v>
      </c>
      <c r="E381" s="104"/>
      <c r="F381" s="368">
        <v>19305.829679999995</v>
      </c>
      <c r="G381" s="382">
        <f>+F381/F382</f>
        <v>1.1954967797141253E-2</v>
      </c>
      <c r="H381" s="86"/>
      <c r="I381" s="113"/>
      <c r="J381" s="87"/>
    </row>
    <row r="382" spans="1:10" ht="12" customHeight="1">
      <c r="A382" s="95"/>
      <c r="B382" s="103"/>
      <c r="C382" s="112"/>
      <c r="D382" s="104"/>
      <c r="E382" s="104"/>
      <c r="F382" s="113">
        <f>SUM(F378:F381)</f>
        <v>1614879.27091</v>
      </c>
      <c r="G382" s="381">
        <f>SUM(G378:G381)</f>
        <v>1</v>
      </c>
      <c r="H382" s="86"/>
      <c r="I382" s="111"/>
      <c r="J382" s="98"/>
    </row>
    <row r="383" spans="1:10" ht="12" customHeight="1">
      <c r="A383" s="95"/>
      <c r="B383" s="114"/>
      <c r="C383" s="112"/>
      <c r="D383" s="104"/>
      <c r="E383" s="104"/>
      <c r="F383" s="113"/>
      <c r="G383" s="104"/>
      <c r="H383" s="110"/>
      <c r="I383" s="111"/>
      <c r="J383" s="98"/>
    </row>
    <row r="384" spans="1:10" ht="12" customHeight="1">
      <c r="A384" s="95"/>
      <c r="B384" s="39"/>
      <c r="C384" s="103"/>
      <c r="D384" s="104"/>
      <c r="E384" s="105"/>
      <c r="F384" s="113"/>
      <c r="G384" s="104"/>
      <c r="H384" s="110"/>
      <c r="I384" s="87"/>
      <c r="J384" s="98"/>
    </row>
    <row r="385" spans="1:10" ht="12" customHeight="1">
      <c r="A385" s="95"/>
      <c r="B385" s="39"/>
      <c r="C385" s="103"/>
      <c r="D385" s="104"/>
      <c r="E385" s="104"/>
      <c r="F385" s="113"/>
      <c r="G385" s="104"/>
      <c r="H385" s="110"/>
      <c r="I385" s="87"/>
      <c r="J385" s="98"/>
    </row>
    <row r="386" spans="1:10" ht="12" customHeight="1">
      <c r="A386" s="95"/>
      <c r="B386" s="103"/>
      <c r="C386" s="103"/>
      <c r="D386" s="104"/>
      <c r="E386" s="104"/>
      <c r="F386" s="113"/>
      <c r="G386" s="88"/>
      <c r="H386" s="86"/>
      <c r="I386" s="87"/>
      <c r="J386" s="98"/>
    </row>
    <row r="387" spans="1:10" ht="12" customHeight="1">
      <c r="A387" s="95"/>
      <c r="B387" s="103"/>
      <c r="C387" s="103"/>
      <c r="D387" s="104"/>
      <c r="E387" s="104"/>
      <c r="F387" s="113"/>
      <c r="G387" s="88"/>
      <c r="H387" s="86"/>
      <c r="I387" s="87"/>
      <c r="J387" s="98"/>
    </row>
    <row r="388" spans="1:10" ht="12" customHeight="1">
      <c r="A388" s="95"/>
      <c r="B388" s="103"/>
      <c r="C388" s="103"/>
      <c r="D388" s="104"/>
      <c r="E388" s="104"/>
      <c r="F388" s="113"/>
      <c r="G388" s="88"/>
      <c r="H388" s="86"/>
      <c r="I388" s="87"/>
      <c r="J388" s="98"/>
    </row>
    <row r="389" spans="1:10" ht="12" customHeight="1">
      <c r="A389" s="95"/>
      <c r="B389" s="103"/>
      <c r="C389" s="103"/>
      <c r="D389" s="104"/>
      <c r="E389" s="104"/>
      <c r="F389" s="113"/>
      <c r="G389" s="88"/>
      <c r="H389" s="86"/>
      <c r="I389" s="87"/>
      <c r="J389" s="98"/>
    </row>
    <row r="390" spans="1:10" ht="12" customHeight="1">
      <c r="A390" s="95"/>
      <c r="B390" s="103"/>
      <c r="C390" s="103"/>
      <c r="D390" s="104"/>
      <c r="E390" s="104"/>
      <c r="F390" s="90"/>
      <c r="G390" s="88"/>
      <c r="H390" s="86"/>
      <c r="I390" s="87"/>
      <c r="J390" s="98"/>
    </row>
    <row r="391" spans="1:10" ht="12" customHeight="1">
      <c r="A391" s="95"/>
      <c r="B391" s="39"/>
      <c r="C391" s="112"/>
      <c r="D391" s="104"/>
      <c r="E391" s="104"/>
      <c r="F391" s="8"/>
      <c r="G391" s="104"/>
      <c r="H391" s="110"/>
      <c r="I391" s="8"/>
      <c r="J391" s="87"/>
    </row>
    <row r="392" spans="1:10" ht="12" customHeight="1">
      <c r="A392" s="95"/>
      <c r="B392" s="39"/>
      <c r="C392" s="112"/>
      <c r="D392" s="104"/>
      <c r="E392" s="104"/>
      <c r="F392" s="113"/>
      <c r="G392" s="104"/>
      <c r="H392" s="110"/>
      <c r="I392" s="111"/>
      <c r="J392" s="87"/>
    </row>
    <row r="393" spans="1:10" ht="12" customHeight="1">
      <c r="A393" s="95"/>
      <c r="B393" s="103"/>
      <c r="C393" s="103"/>
      <c r="D393" s="104"/>
      <c r="E393" s="104"/>
      <c r="F393" s="113"/>
      <c r="G393" s="88"/>
      <c r="H393" s="86"/>
      <c r="I393" s="87"/>
      <c r="J393" s="98"/>
    </row>
    <row r="394" spans="1:10" ht="12" customHeight="1">
      <c r="A394" s="95"/>
      <c r="B394" s="103"/>
      <c r="C394" s="112"/>
      <c r="D394" s="104"/>
      <c r="E394" s="104"/>
      <c r="F394" s="113"/>
      <c r="G394" s="88"/>
      <c r="H394" s="86"/>
      <c r="I394" s="87"/>
      <c r="J394" s="98"/>
    </row>
    <row r="395" spans="1:10" ht="12" customHeight="1">
      <c r="A395" s="95"/>
      <c r="B395" s="103"/>
      <c r="C395" s="341"/>
      <c r="D395" s="104"/>
      <c r="E395" s="104"/>
      <c r="F395" s="113"/>
      <c r="G395" s="88"/>
      <c r="H395" s="86"/>
      <c r="I395" s="87"/>
      <c r="J395" s="98"/>
    </row>
    <row r="396" spans="1:10" ht="12" customHeight="1">
      <c r="A396" s="95"/>
      <c r="B396" s="103"/>
      <c r="C396" s="112"/>
      <c r="D396" s="104"/>
      <c r="E396" s="104"/>
      <c r="F396" s="113"/>
      <c r="G396" s="88"/>
      <c r="H396" s="86"/>
      <c r="I396" s="87"/>
      <c r="J396" s="98"/>
    </row>
    <row r="397" spans="1:10" ht="12" customHeight="1">
      <c r="A397" s="95"/>
      <c r="B397" s="114"/>
      <c r="C397" s="113"/>
      <c r="D397" s="104"/>
      <c r="E397" s="104"/>
      <c r="F397" s="8"/>
      <c r="G397" s="88"/>
      <c r="H397" s="86"/>
      <c r="I397" s="8"/>
      <c r="J397" s="98"/>
    </row>
    <row r="398" spans="1:10" ht="12" customHeight="1" thickBot="1">
      <c r="A398" s="110"/>
      <c r="B398" s="9" t="s">
        <v>12</v>
      </c>
      <c r="C398" s="109"/>
      <c r="D398" s="109"/>
      <c r="E398" s="104"/>
      <c r="F398" s="113"/>
      <c r="G398" s="104"/>
      <c r="H398" s="110"/>
      <c r="I398" s="111"/>
      <c r="J398" s="87"/>
    </row>
    <row r="399" spans="1:10" ht="12" customHeight="1">
      <c r="A399" s="115"/>
      <c r="B399" s="116"/>
      <c r="C399" s="116"/>
      <c r="D399" s="117"/>
      <c r="E399" s="117"/>
      <c r="F399" s="118"/>
      <c r="G399" s="117"/>
      <c r="H399" s="116"/>
      <c r="I399" s="119"/>
      <c r="J399" s="120"/>
    </row>
    <row r="400" spans="1:10" ht="12" customHeight="1">
      <c r="A400" s="121"/>
      <c r="B400" s="9"/>
      <c r="C400" s="110"/>
      <c r="D400" s="97"/>
      <c r="E400" s="97"/>
      <c r="F400" s="122"/>
      <c r="G400" s="97"/>
      <c r="H400" s="110"/>
      <c r="I400" s="111"/>
      <c r="J400" s="123"/>
    </row>
    <row r="401" spans="1:10" ht="12" customHeight="1">
      <c r="A401" s="121"/>
      <c r="B401" s="110"/>
      <c r="C401" s="110"/>
      <c r="D401" s="97"/>
      <c r="E401" s="97"/>
      <c r="F401" s="122"/>
      <c r="G401" s="97"/>
      <c r="H401" s="110"/>
      <c r="I401" s="111"/>
      <c r="J401" s="123"/>
    </row>
    <row r="402" spans="1:10" ht="12" customHeight="1">
      <c r="A402" s="121"/>
      <c r="B402" s="124"/>
      <c r="C402" s="110"/>
      <c r="D402" s="97"/>
      <c r="E402" s="97"/>
      <c r="F402" s="122"/>
      <c r="G402" s="97"/>
      <c r="H402" s="110"/>
      <c r="I402" s="111"/>
      <c r="J402" s="123"/>
    </row>
    <row r="403" spans="1:10" ht="12" customHeight="1">
      <c r="A403" s="121"/>
      <c r="B403" s="124"/>
      <c r="C403" s="110"/>
      <c r="D403" s="97"/>
      <c r="E403" s="97"/>
      <c r="F403" s="122"/>
      <c r="G403" s="97"/>
      <c r="H403" s="110"/>
      <c r="I403" s="111"/>
      <c r="J403" s="123"/>
    </row>
    <row r="404" spans="1:10" ht="12" customHeight="1">
      <c r="A404" s="121"/>
      <c r="B404" s="124"/>
      <c r="C404" s="110"/>
      <c r="D404" s="97"/>
      <c r="E404" s="97"/>
      <c r="F404" s="122"/>
      <c r="G404" s="97"/>
      <c r="H404" s="110"/>
      <c r="I404" s="111"/>
      <c r="J404" s="123"/>
    </row>
    <row r="405" spans="1:10" ht="12" customHeight="1">
      <c r="A405" s="121"/>
      <c r="B405" s="124"/>
      <c r="C405" s="110"/>
      <c r="D405" s="97"/>
      <c r="E405" s="97"/>
      <c r="F405" s="122"/>
      <c r="G405" s="97"/>
      <c r="H405" s="110"/>
      <c r="I405" s="111"/>
      <c r="J405" s="123"/>
    </row>
    <row r="406" spans="1:10" ht="12" customHeight="1">
      <c r="A406" s="121"/>
      <c r="B406" s="124"/>
      <c r="C406" s="110"/>
      <c r="D406" s="97"/>
      <c r="E406" s="97"/>
      <c r="F406" s="122"/>
      <c r="G406" s="97"/>
      <c r="H406" s="110"/>
      <c r="I406" s="111"/>
      <c r="J406" s="123"/>
    </row>
    <row r="407" spans="1:10" ht="12" customHeight="1">
      <c r="A407" s="121"/>
      <c r="B407" s="110"/>
      <c r="C407" s="110"/>
      <c r="D407" s="97"/>
      <c r="E407" s="97"/>
      <c r="F407" s="122"/>
      <c r="G407" s="97"/>
      <c r="H407" s="110"/>
      <c r="I407" s="111"/>
      <c r="J407" s="123"/>
    </row>
    <row r="408" spans="1:10" ht="12" customHeight="1" thickBot="1">
      <c r="A408" s="125"/>
      <c r="B408" s="126"/>
      <c r="C408" s="126"/>
      <c r="D408" s="127"/>
      <c r="E408" s="127"/>
      <c r="F408" s="128"/>
      <c r="G408" s="127"/>
      <c r="H408" s="126"/>
      <c r="I408" s="129"/>
      <c r="J408" s="130"/>
    </row>
  </sheetData>
  <phoneticPr fontId="2" type="noConversion"/>
  <conditionalFormatting sqref="B281 B213 C214:C215 B145 B9 B77 B161:B163 B349">
    <cfRule type="cellIs" dxfId="18" priority="51" stopIfTrue="1" operator="equal">
      <formula>"Adjustment to Income/Expense/Rate Base:"</formula>
    </cfRule>
  </conditionalFormatting>
  <conditionalFormatting sqref="B310 B282 B214:C218 B146:B151 B161:B163 B45 B10 B27:B28 B24:B25 B113 B78 B86 B233:B237 B95:B96 B218:B231 B285:B300 B16:B21 C223:C225 C227:C232 B350 B354:B385">
    <cfRule type="cellIs" dxfId="17" priority="52" stopIfTrue="1" operator="equal">
      <formula>"Title"</formula>
    </cfRule>
  </conditionalFormatting>
  <dataValidations count="7">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5:E24 E355:E356 E85:E93 E227:E230 E235:E236 E27:E30 E95:E98 E148:E151 E154:E156 E162">
      <formula1>"1, 2, 3"</formula1>
    </dataValidation>
    <dataValidation type="list" errorStyle="warning" allowBlank="1" showInputMessage="1" showErrorMessage="1" errorTitle="FERC ACCOUNT" error="This FERC Account is not included in the drop-down list. Is this the account you want to use?" sqref="D238">
      <formula1>$D$59:$D$272</formula1>
    </dataValidation>
    <dataValidation type="list" errorStyle="warning" allowBlank="1" showInputMessage="1" showErrorMessage="1" errorTitle="Factor" error="This factor is not included in the drop-down list. Is this the factor you want to use?" sqref="G238">
      <formula1>$G$59:$G$340</formula1>
    </dataValidation>
    <dataValidation type="list" errorStyle="warning" allowBlank="1" showInputMessage="1" showErrorMessage="1" errorTitle="FERC ACCOUNT" error="This FERC Account is not included in the drop-down list. Is this the account you want to use?" sqref="D214 D216:D237">
      <formula1>$D$62:$D$272</formula1>
    </dataValidation>
    <dataValidation type="list" errorStyle="warning" allowBlank="1" showInputMessage="1" showErrorMessage="1" errorTitle="Factor" error="This factor is not included in the drop-down list. Is this the factor you want to use?" sqref="G214:G237">
      <formula1>$G$62:$G$340</formula1>
    </dataValidation>
    <dataValidation type="list" errorStyle="warning" allowBlank="1" showInputMessage="1" showErrorMessage="1" errorTitle="Factor" error="This factor is not included in the drop-down list. Is this the factor you want to use?" sqref="G29:G30 G15:G18 G97:G98 G85:G88 G355:G356">
      <formula1>$G$61:$G$340</formula1>
    </dataValidation>
    <dataValidation type="list" errorStyle="warning" allowBlank="1" showInputMessage="1" showErrorMessage="1" errorTitle="FERC ACCOUNT" error="This FERC Account is not included in the drop-down list. Is this the account you want to use?" sqref="D27:D30 D10:D24 D95:D98 D78:D93 D350:D356 D378:D381">
      <formula1>$D$61:$D$272</formula1>
    </dataValidation>
  </dataValidations>
  <pageMargins left="1" right="0" top="1" bottom="0.5" header="0.5" footer="0.5"/>
  <pageSetup scale="83" orientation="portrait" r:id="rId1"/>
  <headerFooter alignWithMargins="0"/>
  <rowBreaks count="5" manualBreakCount="5">
    <brk id="68" max="9" man="1"/>
    <brk id="136" max="9" man="1"/>
    <brk id="204" max="9" man="1"/>
    <brk id="272" max="9" man="1"/>
    <brk id="340" max="9" man="1"/>
  </rowBreaks>
  <drawing r:id="rId2"/>
</worksheet>
</file>

<file path=xl/worksheets/sheet2.xml><?xml version="1.0" encoding="utf-8"?>
<worksheet xmlns="http://schemas.openxmlformats.org/spreadsheetml/2006/main" xmlns:r="http://schemas.openxmlformats.org/officeDocument/2006/relationships">
  <sheetPr codeName="Sheet2"/>
  <dimension ref="A1:J476"/>
  <sheetViews>
    <sheetView view="pageBreakPreview" zoomScale="80" zoomScaleNormal="100" zoomScaleSheetLayoutView="80" workbookViewId="0">
      <selection activeCell="M19" sqref="M19"/>
    </sheetView>
  </sheetViews>
  <sheetFormatPr defaultRowHeight="12.75"/>
  <cols>
    <col min="1" max="1" width="2.5703125" style="181" customWidth="1"/>
    <col min="2" max="2" width="6.7109375" style="181" customWidth="1"/>
    <col min="3" max="3" width="35" style="181" customWidth="1"/>
    <col min="4" max="4" width="10.140625" style="182" bestFit="1" customWidth="1"/>
    <col min="5" max="5" width="5.5703125" style="182" bestFit="1" customWidth="1"/>
    <col min="6" max="6" width="17.28515625" style="183" bestFit="1" customWidth="1"/>
    <col min="7" max="7" width="8.85546875" style="182" customWidth="1"/>
    <col min="8" max="8" width="11" style="181" customWidth="1"/>
    <col min="9" max="9" width="13.7109375" style="184" bestFit="1" customWidth="1"/>
    <col min="10" max="10" width="10" style="182" bestFit="1" customWidth="1"/>
    <col min="11" max="16384" width="9.140625" style="72"/>
  </cols>
  <sheetData>
    <row r="1" spans="1:10" ht="12" customHeight="1">
      <c r="A1" s="72"/>
      <c r="B1" s="72"/>
      <c r="C1" s="72"/>
      <c r="D1" s="83"/>
      <c r="E1" s="83"/>
      <c r="F1" s="178"/>
      <c r="G1" s="83"/>
      <c r="H1" s="72"/>
      <c r="I1" s="73"/>
      <c r="J1" s="83"/>
    </row>
    <row r="2" spans="1:10" ht="12" customHeight="1">
      <c r="A2" s="72"/>
      <c r="B2" s="7" t="str">
        <f>Inputs!$C$2</f>
        <v>Rocky Mountain Power</v>
      </c>
      <c r="C2" s="72"/>
      <c r="D2" s="83"/>
      <c r="E2" s="83"/>
      <c r="F2" s="178"/>
      <c r="G2" s="83"/>
      <c r="H2" s="72"/>
      <c r="I2" s="91" t="s">
        <v>0</v>
      </c>
      <c r="J2" s="92">
        <v>4.0999999999999996</v>
      </c>
    </row>
    <row r="3" spans="1:10" ht="12" customHeight="1">
      <c r="A3" s="72"/>
      <c r="B3" s="7" t="str">
        <f>Inputs!$C$3</f>
        <v>Utah Results of Operations - December 2011</v>
      </c>
      <c r="C3" s="72"/>
      <c r="D3" s="83"/>
      <c r="E3" s="83"/>
      <c r="F3" s="178"/>
      <c r="G3" s="83"/>
      <c r="H3" s="72"/>
      <c r="I3" s="73"/>
      <c r="J3" s="83"/>
    </row>
    <row r="4" spans="1:10" ht="12" customHeight="1">
      <c r="A4" s="72"/>
      <c r="B4" s="10" t="s">
        <v>193</v>
      </c>
      <c r="C4" s="72"/>
      <c r="D4" s="83"/>
      <c r="E4" s="83"/>
      <c r="F4" s="178"/>
      <c r="G4" s="83"/>
      <c r="H4" s="72"/>
      <c r="I4" s="73"/>
      <c r="J4" s="83"/>
    </row>
    <row r="5" spans="1:10" ht="12" customHeight="1">
      <c r="A5" s="72"/>
      <c r="B5" s="72"/>
      <c r="C5" s="72"/>
      <c r="D5" s="83"/>
      <c r="E5" s="83"/>
      <c r="F5" s="178"/>
      <c r="G5" s="83"/>
      <c r="H5" s="72"/>
      <c r="I5" s="73"/>
      <c r="J5" s="83"/>
    </row>
    <row r="6" spans="1:10" ht="12" customHeight="1">
      <c r="A6" s="72"/>
      <c r="B6" s="72"/>
      <c r="C6" s="72"/>
      <c r="D6" s="83"/>
      <c r="E6" s="83"/>
      <c r="F6" s="178"/>
      <c r="G6" s="83"/>
      <c r="H6" s="72"/>
      <c r="I6" s="73"/>
      <c r="J6" s="83"/>
    </row>
    <row r="7" spans="1:10" ht="12" customHeight="1">
      <c r="A7" s="72"/>
      <c r="B7" s="72"/>
      <c r="C7" s="72"/>
      <c r="D7" s="83"/>
      <c r="E7" s="83"/>
      <c r="F7" s="179" t="s">
        <v>1</v>
      </c>
      <c r="G7" s="83"/>
      <c r="H7" s="83"/>
      <c r="I7" s="94" t="str">
        <f>+Inputs!$C$6</f>
        <v>UTAH</v>
      </c>
      <c r="J7" s="83"/>
    </row>
    <row r="8" spans="1:10" ht="12" customHeight="1">
      <c r="A8" s="72"/>
      <c r="B8" s="72"/>
      <c r="C8" s="72"/>
      <c r="D8" s="49" t="s">
        <v>2</v>
      </c>
      <c r="E8" s="49" t="s">
        <v>3</v>
      </c>
      <c r="F8" s="56" t="s">
        <v>4</v>
      </c>
      <c r="G8" s="49" t="s">
        <v>5</v>
      </c>
      <c r="H8" s="57" t="s">
        <v>6</v>
      </c>
      <c r="I8" s="50" t="s">
        <v>7</v>
      </c>
      <c r="J8" s="49" t="s">
        <v>8</v>
      </c>
    </row>
    <row r="9" spans="1:10" ht="12" customHeight="1">
      <c r="A9" s="95"/>
      <c r="B9" s="10" t="s">
        <v>186</v>
      </c>
      <c r="C9" s="110"/>
      <c r="D9" s="97"/>
      <c r="E9" s="97"/>
      <c r="F9" s="145"/>
      <c r="G9" s="97"/>
      <c r="H9" s="175"/>
      <c r="I9" s="87"/>
      <c r="J9" s="92"/>
    </row>
    <row r="10" spans="1:10" ht="12" customHeight="1">
      <c r="A10" s="95"/>
      <c r="B10" s="317" t="s">
        <v>288</v>
      </c>
      <c r="C10" s="131"/>
      <c r="D10" s="132">
        <v>421</v>
      </c>
      <c r="E10" s="132" t="s">
        <v>360</v>
      </c>
      <c r="F10" s="94">
        <v>-269748.12</v>
      </c>
      <c r="G10" s="318" t="s">
        <v>28</v>
      </c>
      <c r="H10" s="249">
        <f>VLOOKUP(G10,'Alloc. Factors'!$B$2:$M$110,7,FALSE)</f>
        <v>0.42002745400230629</v>
      </c>
      <c r="I10" s="87">
        <f t="shared" ref="I10" si="0">F10*H10</f>
        <v>-113301.6160655086</v>
      </c>
      <c r="J10" s="99"/>
    </row>
    <row r="11" spans="1:10" ht="12" customHeight="1">
      <c r="A11" s="95"/>
      <c r="B11" s="317" t="s">
        <v>288</v>
      </c>
      <c r="C11" s="131"/>
      <c r="D11" s="132">
        <v>421</v>
      </c>
      <c r="E11" s="132" t="s">
        <v>360</v>
      </c>
      <c r="F11" s="94">
        <v>-20186.48</v>
      </c>
      <c r="G11" s="318" t="s">
        <v>189</v>
      </c>
      <c r="H11" s="249">
        <f>VLOOKUP(G11,'Alloc. Factors'!$B$2:$M$110,7,FALSE)</f>
        <v>0</v>
      </c>
      <c r="I11" s="87">
        <f t="shared" ref="I11:I27" si="1">F11*H11</f>
        <v>0</v>
      </c>
      <c r="J11" s="99"/>
    </row>
    <row r="12" spans="1:10" ht="12" customHeight="1">
      <c r="A12" s="95"/>
      <c r="B12" s="317" t="s">
        <v>288</v>
      </c>
      <c r="C12" s="131"/>
      <c r="D12" s="132">
        <v>421</v>
      </c>
      <c r="E12" s="132" t="s">
        <v>360</v>
      </c>
      <c r="F12" s="94">
        <v>-146248.47999999998</v>
      </c>
      <c r="G12" s="318" t="s">
        <v>187</v>
      </c>
      <c r="H12" s="249">
        <f>VLOOKUP(G12,'Alloc. Factors'!$B$2:$M$110,7,FALSE)</f>
        <v>1</v>
      </c>
      <c r="I12" s="87">
        <f t="shared" si="1"/>
        <v>-146248.47999999998</v>
      </c>
      <c r="J12" s="99"/>
    </row>
    <row r="13" spans="1:10" ht="12" customHeight="1">
      <c r="A13" s="95"/>
      <c r="B13" s="317" t="s">
        <v>288</v>
      </c>
      <c r="C13" s="131"/>
      <c r="D13" s="132">
        <v>421</v>
      </c>
      <c r="E13" s="132" t="s">
        <v>360</v>
      </c>
      <c r="F13" s="94">
        <v>-28945.06</v>
      </c>
      <c r="G13" s="318" t="s">
        <v>149</v>
      </c>
      <c r="H13" s="249">
        <f>VLOOKUP(G13,'Alloc. Factors'!$B$2:$M$110,7,FALSE)</f>
        <v>0</v>
      </c>
      <c r="I13" s="87">
        <f t="shared" si="1"/>
        <v>0</v>
      </c>
      <c r="J13" s="99"/>
    </row>
    <row r="14" spans="1:10" ht="12" customHeight="1">
      <c r="A14" s="110"/>
      <c r="B14" s="317" t="s">
        <v>288</v>
      </c>
      <c r="C14" s="131"/>
      <c r="D14" s="132">
        <v>421</v>
      </c>
      <c r="E14" s="132" t="s">
        <v>360</v>
      </c>
      <c r="F14" s="94">
        <v>465128.14</v>
      </c>
      <c r="G14" s="318" t="s">
        <v>49</v>
      </c>
      <c r="H14" s="249">
        <f>VLOOKUP(G14,'Alloc. Factors'!$B$2:$M$110,7,FALSE)</f>
        <v>0.42002168561423714</v>
      </c>
      <c r="I14" s="87">
        <f t="shared" ref="I14" si="2">F14*H14</f>
        <v>195363.9053894149</v>
      </c>
      <c r="J14" s="99"/>
    </row>
    <row r="15" spans="1:10" ht="12" customHeight="1">
      <c r="A15" s="110"/>
      <c r="B15" s="317"/>
      <c r="C15" s="131"/>
      <c r="D15" s="132"/>
      <c r="E15" s="132"/>
      <c r="F15" s="383">
        <f>SUM(F10:F14)</f>
        <v>0</v>
      </c>
      <c r="G15" s="49"/>
      <c r="H15" s="249" t="s">
        <v>13</v>
      </c>
      <c r="I15" s="264">
        <f>SUM(I10:I14)</f>
        <v>-64186.190676093684</v>
      </c>
      <c r="J15" s="85" t="s">
        <v>243</v>
      </c>
    </row>
    <row r="16" spans="1:10" ht="12" customHeight="1">
      <c r="A16" s="110"/>
      <c r="B16" s="317"/>
      <c r="C16" s="131"/>
      <c r="D16" s="132"/>
      <c r="E16" s="132"/>
      <c r="F16" s="94"/>
      <c r="G16" s="261"/>
      <c r="H16" s="249"/>
      <c r="I16" s="87"/>
      <c r="J16" s="180"/>
    </row>
    <row r="17" spans="1:10" ht="12" customHeight="1">
      <c r="A17" s="110"/>
      <c r="B17" s="317" t="s">
        <v>289</v>
      </c>
      <c r="C17" s="131"/>
      <c r="D17" s="132">
        <v>421</v>
      </c>
      <c r="E17" s="132" t="s">
        <v>360</v>
      </c>
      <c r="F17" s="94">
        <v>345.89</v>
      </c>
      <c r="G17" s="261" t="s">
        <v>187</v>
      </c>
      <c r="H17" s="249">
        <f>VLOOKUP(G17,'Alloc. Factors'!$B$2:$M$110,7,FALSE)</f>
        <v>1</v>
      </c>
      <c r="I17" s="87">
        <f t="shared" si="1"/>
        <v>345.89</v>
      </c>
      <c r="J17" s="99"/>
    </row>
    <row r="18" spans="1:10" ht="12" customHeight="1">
      <c r="A18" s="110"/>
      <c r="B18" s="317" t="s">
        <v>289</v>
      </c>
      <c r="C18" s="131"/>
      <c r="D18" s="132">
        <v>421</v>
      </c>
      <c r="E18" s="132" t="s">
        <v>360</v>
      </c>
      <c r="F18" s="94">
        <v>-345.89</v>
      </c>
      <c r="G18" s="261" t="s">
        <v>49</v>
      </c>
      <c r="H18" s="249">
        <f>VLOOKUP(G18,'Alloc. Factors'!$B$2:$M$110,7,FALSE)</f>
        <v>0.42002168561423714</v>
      </c>
      <c r="I18" s="87">
        <f t="shared" si="1"/>
        <v>-145.28130083710849</v>
      </c>
      <c r="J18" s="182" t="s">
        <v>13</v>
      </c>
    </row>
    <row r="19" spans="1:10" ht="12" customHeight="1">
      <c r="A19" s="110"/>
      <c r="B19" s="317"/>
      <c r="C19" s="131"/>
      <c r="D19" s="132"/>
      <c r="E19" s="132"/>
      <c r="F19" s="383">
        <f>SUM(F16:F18)</f>
        <v>0</v>
      </c>
      <c r="G19" s="261"/>
      <c r="H19" s="249"/>
      <c r="I19" s="264">
        <f>SUM(I16:I18)</f>
        <v>200.6086991628915</v>
      </c>
      <c r="J19" s="99" t="s">
        <v>243</v>
      </c>
    </row>
    <row r="20" spans="1:10" ht="12" customHeight="1">
      <c r="A20" s="110"/>
      <c r="B20" s="44"/>
      <c r="C20" s="72"/>
      <c r="D20" s="49"/>
      <c r="E20" s="49"/>
      <c r="F20" s="49"/>
      <c r="G20" s="49"/>
      <c r="H20" s="249"/>
      <c r="I20" s="87"/>
      <c r="J20" s="101"/>
    </row>
    <row r="21" spans="1:10" ht="12" customHeight="1">
      <c r="A21" s="110"/>
      <c r="B21" s="37" t="s">
        <v>192</v>
      </c>
      <c r="C21" s="96"/>
      <c r="D21" s="85"/>
      <c r="E21" s="85"/>
      <c r="F21" s="384"/>
      <c r="G21" s="85"/>
      <c r="H21" s="249"/>
      <c r="I21" s="87"/>
      <c r="J21" s="72"/>
    </row>
    <row r="22" spans="1:10" ht="12" customHeight="1">
      <c r="A22" s="110"/>
      <c r="B22" s="72" t="s">
        <v>400</v>
      </c>
      <c r="C22" s="72"/>
      <c r="D22" s="83">
        <v>921</v>
      </c>
      <c r="E22" s="83" t="s">
        <v>360</v>
      </c>
      <c r="F22" s="385">
        <v>-1785.902851711</v>
      </c>
      <c r="G22" s="83" t="s">
        <v>49</v>
      </c>
      <c r="H22" s="249">
        <f>VLOOKUP(G22,'Alloc. Factors'!$B$2:$M$110,7,FALSE)</f>
        <v>0.42002168561423714</v>
      </c>
      <c r="I22" s="87">
        <f t="shared" si="1"/>
        <v>-750.11792611892724</v>
      </c>
      <c r="J22" s="101"/>
    </row>
    <row r="23" spans="1:10" ht="12" customHeight="1">
      <c r="A23" s="110"/>
      <c r="B23" s="72" t="s">
        <v>401</v>
      </c>
      <c r="C23" s="72"/>
      <c r="D23" s="83">
        <v>903</v>
      </c>
      <c r="E23" s="83" t="s">
        <v>360</v>
      </c>
      <c r="F23" s="385">
        <v>-11057.66</v>
      </c>
      <c r="G23" s="83" t="s">
        <v>112</v>
      </c>
      <c r="H23" s="249">
        <f>VLOOKUP(G23,'Alloc. Factors'!$B$2:$M$110,7,FALSE)</f>
        <v>0.48812822173430004</v>
      </c>
      <c r="I23" s="87">
        <f t="shared" si="1"/>
        <v>-5397.5559123425001</v>
      </c>
      <c r="J23" s="101"/>
    </row>
    <row r="24" spans="1:10" ht="12" customHeight="1">
      <c r="A24" s="110"/>
      <c r="B24" s="72" t="s">
        <v>402</v>
      </c>
      <c r="C24" s="72"/>
      <c r="D24" s="83">
        <v>909</v>
      </c>
      <c r="E24" s="83" t="s">
        <v>360</v>
      </c>
      <c r="F24" s="385">
        <v>-196952.57</v>
      </c>
      <c r="G24" s="83" t="s">
        <v>112</v>
      </c>
      <c r="H24" s="249">
        <f>VLOOKUP(G24,'Alloc. Factors'!$B$2:$M$110,7,FALSE)</f>
        <v>0.48812822173430004</v>
      </c>
      <c r="I24" s="87">
        <f t="shared" si="1"/>
        <v>-96138.107760100247</v>
      </c>
      <c r="J24" s="99" t="s">
        <v>13</v>
      </c>
    </row>
    <row r="25" spans="1:10" ht="12" customHeight="1">
      <c r="A25" s="110"/>
      <c r="B25" s="72" t="s">
        <v>402</v>
      </c>
      <c r="C25" s="72"/>
      <c r="D25" s="83">
        <v>909</v>
      </c>
      <c r="E25" s="83" t="s">
        <v>360</v>
      </c>
      <c r="F25" s="385">
        <v>-8311.1299999999992</v>
      </c>
      <c r="G25" s="83" t="s">
        <v>189</v>
      </c>
      <c r="H25" s="249">
        <f>VLOOKUP(G25,'Alloc. Factors'!$B$2:$M$110,7,FALSE)</f>
        <v>0</v>
      </c>
      <c r="I25" s="87">
        <f t="shared" si="1"/>
        <v>0</v>
      </c>
      <c r="J25" s="96"/>
    </row>
    <row r="26" spans="1:10" ht="12" customHeight="1">
      <c r="A26" s="110"/>
      <c r="B26" s="72" t="s">
        <v>402</v>
      </c>
      <c r="C26" s="72"/>
      <c r="D26" s="85">
        <v>909</v>
      </c>
      <c r="E26" s="85" t="s">
        <v>360</v>
      </c>
      <c r="F26" s="385">
        <v>-279.3</v>
      </c>
      <c r="G26" s="85" t="s">
        <v>187</v>
      </c>
      <c r="H26" s="249">
        <f>VLOOKUP(G26,'Alloc. Factors'!$B$2:$M$110,7,FALSE)</f>
        <v>1</v>
      </c>
      <c r="I26" s="87">
        <f t="shared" si="1"/>
        <v>-279.3</v>
      </c>
      <c r="J26" s="96"/>
    </row>
    <row r="27" spans="1:10" ht="12" customHeight="1">
      <c r="A27" s="110"/>
      <c r="B27" s="72" t="s">
        <v>403</v>
      </c>
      <c r="C27" s="72"/>
      <c r="D27" s="85">
        <v>921</v>
      </c>
      <c r="E27" s="85" t="s">
        <v>360</v>
      </c>
      <c r="F27" s="385">
        <v>-56383.34</v>
      </c>
      <c r="G27" s="83" t="s">
        <v>49</v>
      </c>
      <c r="H27" s="249">
        <f>VLOOKUP(G27,'Alloc. Factors'!$B$2:$M$110,7,FALSE)</f>
        <v>0.42002168561423714</v>
      </c>
      <c r="I27" s="87">
        <f t="shared" si="1"/>
        <v>-23682.225507360639</v>
      </c>
      <c r="J27" s="99"/>
    </row>
    <row r="28" spans="1:10" ht="12" customHeight="1">
      <c r="A28" s="110"/>
      <c r="B28" s="72" t="s">
        <v>290</v>
      </c>
      <c r="C28" s="72"/>
      <c r="D28" s="85">
        <v>923</v>
      </c>
      <c r="E28" s="85" t="s">
        <v>360</v>
      </c>
      <c r="F28" s="385">
        <v>-99836.57</v>
      </c>
      <c r="G28" s="83" t="s">
        <v>49</v>
      </c>
      <c r="H28" s="249">
        <f>VLOOKUP(G28,'Alloc. Factors'!$B$2:$M$110,7,FALSE)</f>
        <v>0.42002168561423714</v>
      </c>
      <c r="I28" s="87">
        <f t="shared" ref="I28:I31" si="3">F28*H28</f>
        <v>-41933.524417343782</v>
      </c>
      <c r="J28" s="99"/>
    </row>
    <row r="29" spans="1:10" ht="12.75" customHeight="1">
      <c r="A29" s="110"/>
      <c r="B29" s="72" t="s">
        <v>193</v>
      </c>
      <c r="C29" s="96"/>
      <c r="D29" s="85">
        <v>930</v>
      </c>
      <c r="E29" s="85" t="s">
        <v>360</v>
      </c>
      <c r="F29" s="384">
        <v>-11600</v>
      </c>
      <c r="G29" s="85" t="s">
        <v>187</v>
      </c>
      <c r="H29" s="249">
        <f>VLOOKUP(G29,'Alloc. Factors'!$B$2:$M$110,7,FALSE)</f>
        <v>1</v>
      </c>
      <c r="I29" s="87">
        <f t="shared" si="3"/>
        <v>-11600</v>
      </c>
      <c r="J29" s="99"/>
    </row>
    <row r="30" spans="1:10" ht="12" customHeight="1">
      <c r="A30" s="110"/>
      <c r="B30" s="72" t="s">
        <v>303</v>
      </c>
      <c r="C30" s="96"/>
      <c r="D30" s="85">
        <v>928</v>
      </c>
      <c r="E30" s="85" t="s">
        <v>360</v>
      </c>
      <c r="F30" s="384">
        <v>-1775.45</v>
      </c>
      <c r="G30" s="85" t="s">
        <v>191</v>
      </c>
      <c r="H30" s="249">
        <f>VLOOKUP(G30,'Alloc. Factors'!$B$2:$M$110,7,FALSE)</f>
        <v>0</v>
      </c>
      <c r="I30" s="87">
        <f t="shared" si="3"/>
        <v>0</v>
      </c>
      <c r="J30" s="99"/>
    </row>
    <row r="31" spans="1:10" ht="12" customHeight="1">
      <c r="A31" s="110"/>
      <c r="B31" s="72" t="s">
        <v>303</v>
      </c>
      <c r="C31" s="96"/>
      <c r="D31" s="85">
        <v>908</v>
      </c>
      <c r="E31" s="85" t="s">
        <v>360</v>
      </c>
      <c r="F31" s="384">
        <v>1775.45</v>
      </c>
      <c r="G31" s="83" t="s">
        <v>187</v>
      </c>
      <c r="H31" s="249">
        <f>VLOOKUP(G31,'Alloc. Factors'!$B$2:$M$110,7,FALSE)</f>
        <v>1</v>
      </c>
      <c r="I31" s="87">
        <f t="shared" si="3"/>
        <v>1775.45</v>
      </c>
      <c r="J31" s="99"/>
    </row>
    <row r="32" spans="1:10" ht="12" customHeight="1">
      <c r="A32" s="110"/>
      <c r="B32" s="72"/>
      <c r="C32" s="96"/>
      <c r="D32" s="85"/>
      <c r="E32" s="85"/>
      <c r="F32" s="383">
        <f>SUM(F22:F31)</f>
        <v>-386206.47285171103</v>
      </c>
      <c r="G32" s="85"/>
      <c r="H32" s="86"/>
      <c r="I32" s="264">
        <f>SUM(I22:I31)</f>
        <v>-178005.38152326609</v>
      </c>
      <c r="J32" s="99" t="s">
        <v>243</v>
      </c>
    </row>
    <row r="33" spans="1:10" ht="12" customHeight="1">
      <c r="A33" s="110"/>
      <c r="B33" s="72"/>
      <c r="C33" s="96"/>
      <c r="D33" s="85"/>
      <c r="E33" s="85"/>
      <c r="F33" s="261"/>
      <c r="G33" s="85"/>
      <c r="H33" s="86"/>
      <c r="I33" s="87"/>
      <c r="J33" s="97"/>
    </row>
    <row r="34" spans="1:10" ht="12" customHeight="1">
      <c r="A34" s="110"/>
      <c r="B34" s="72"/>
      <c r="C34" s="96"/>
      <c r="D34" s="97"/>
      <c r="E34" s="97"/>
      <c r="F34" s="159"/>
      <c r="G34" s="173"/>
      <c r="H34" s="86"/>
      <c r="I34" s="87"/>
      <c r="J34" s="97"/>
    </row>
    <row r="35" spans="1:10" ht="12" customHeight="1">
      <c r="A35" s="110"/>
      <c r="B35" s="72"/>
      <c r="C35" s="96"/>
      <c r="D35" s="97"/>
      <c r="E35" s="97"/>
      <c r="F35" s="159"/>
      <c r="G35" s="173"/>
      <c r="H35" s="86"/>
      <c r="I35" s="87"/>
      <c r="J35" s="97"/>
    </row>
    <row r="36" spans="1:10" ht="12" customHeight="1">
      <c r="A36" s="110"/>
      <c r="B36" s="72"/>
      <c r="C36" s="96"/>
      <c r="D36" s="97"/>
      <c r="E36" s="97"/>
      <c r="F36" s="159"/>
      <c r="G36" s="173"/>
      <c r="H36" s="86"/>
      <c r="I36" s="87"/>
      <c r="J36" s="97"/>
    </row>
    <row r="37" spans="1:10" ht="12" customHeight="1">
      <c r="A37" s="95"/>
      <c r="B37" s="251"/>
      <c r="C37" s="96"/>
      <c r="D37" s="97"/>
      <c r="E37" s="97"/>
      <c r="F37" s="159"/>
      <c r="G37" s="173"/>
      <c r="H37" s="86"/>
      <c r="I37" s="87"/>
      <c r="J37" s="97"/>
    </row>
    <row r="38" spans="1:10" ht="12" customHeight="1">
      <c r="A38" s="95"/>
      <c r="B38" s="334"/>
      <c r="C38" s="96"/>
      <c r="D38" s="97"/>
      <c r="E38" s="97"/>
      <c r="F38" s="159"/>
      <c r="G38" s="173"/>
      <c r="H38" s="86"/>
      <c r="I38" s="87"/>
      <c r="J38" s="97"/>
    </row>
    <row r="39" spans="1:10" ht="12" customHeight="1">
      <c r="A39" s="95"/>
      <c r="B39" s="135"/>
      <c r="C39" s="110"/>
      <c r="D39" s="97"/>
      <c r="E39" s="97"/>
      <c r="F39" s="159"/>
      <c r="G39" s="173"/>
      <c r="H39" s="86"/>
      <c r="I39" s="87"/>
      <c r="J39" s="97"/>
    </row>
    <row r="40" spans="1:10" ht="12" customHeight="1">
      <c r="A40" s="95"/>
      <c r="B40" s="135"/>
      <c r="C40" s="110"/>
      <c r="D40" s="97"/>
      <c r="E40" s="97"/>
      <c r="F40" s="159"/>
      <c r="G40" s="173"/>
      <c r="H40" s="86"/>
      <c r="I40" s="87"/>
      <c r="J40" s="97"/>
    </row>
    <row r="41" spans="1:10" ht="12" customHeight="1">
      <c r="A41" s="95"/>
      <c r="B41" s="135"/>
      <c r="C41" s="110"/>
      <c r="D41" s="97"/>
      <c r="E41" s="97"/>
      <c r="F41" s="159"/>
      <c r="G41" s="173"/>
      <c r="H41" s="86"/>
      <c r="I41" s="87"/>
      <c r="J41" s="97"/>
    </row>
    <row r="42" spans="1:10" ht="12" customHeight="1">
      <c r="A42" s="95"/>
      <c r="B42" s="135"/>
      <c r="C42" s="110"/>
      <c r="D42" s="97"/>
      <c r="E42" s="97"/>
      <c r="F42" s="159"/>
      <c r="G42" s="173"/>
      <c r="H42" s="86"/>
      <c r="I42" s="87"/>
      <c r="J42" s="97"/>
    </row>
    <row r="43" spans="1:10" ht="12" customHeight="1">
      <c r="A43" s="95"/>
      <c r="B43" s="135"/>
      <c r="C43" s="110"/>
      <c r="D43" s="97"/>
      <c r="E43" s="97"/>
      <c r="F43" s="159"/>
      <c r="G43" s="173"/>
      <c r="H43" s="86"/>
      <c r="I43" s="87"/>
      <c r="J43" s="97"/>
    </row>
    <row r="44" spans="1:10" ht="12" customHeight="1">
      <c r="A44" s="95"/>
      <c r="B44" s="135"/>
      <c r="C44" s="110"/>
      <c r="D44" s="97"/>
      <c r="E44" s="97"/>
      <c r="F44" s="159"/>
      <c r="G44" s="173"/>
      <c r="H44" s="86"/>
      <c r="I44" s="87"/>
      <c r="J44" s="97"/>
    </row>
    <row r="45" spans="1:10" ht="12" customHeight="1">
      <c r="A45" s="95"/>
      <c r="B45" s="135"/>
      <c r="C45" s="110"/>
      <c r="D45" s="97"/>
      <c r="E45" s="97"/>
      <c r="F45" s="159"/>
      <c r="G45" s="173"/>
      <c r="H45" s="86"/>
      <c r="I45" s="87"/>
      <c r="J45" s="97"/>
    </row>
    <row r="46" spans="1:10" ht="12" customHeight="1">
      <c r="A46" s="95"/>
      <c r="B46" s="135"/>
      <c r="C46" s="110"/>
      <c r="D46" s="97"/>
      <c r="E46" s="97"/>
      <c r="F46" s="159"/>
      <c r="G46" s="173"/>
      <c r="H46" s="86"/>
      <c r="I46" s="87"/>
      <c r="J46" s="97"/>
    </row>
    <row r="47" spans="1:10" ht="12" customHeight="1">
      <c r="A47" s="95"/>
      <c r="B47" s="135"/>
      <c r="C47" s="110"/>
      <c r="D47" s="97"/>
      <c r="E47" s="97"/>
      <c r="F47" s="159"/>
      <c r="G47" s="173"/>
      <c r="H47" s="86"/>
      <c r="I47" s="87"/>
      <c r="J47" s="97"/>
    </row>
    <row r="48" spans="1:10" ht="12" customHeight="1">
      <c r="A48" s="95"/>
      <c r="B48" s="135"/>
      <c r="C48" s="110"/>
      <c r="D48" s="97"/>
      <c r="E48" s="97"/>
      <c r="F48" s="159"/>
      <c r="G48" s="173"/>
      <c r="H48" s="86"/>
      <c r="I48" s="87"/>
      <c r="J48" s="97"/>
    </row>
    <row r="49" spans="1:10" ht="12" customHeight="1">
      <c r="A49" s="95"/>
      <c r="B49" s="135"/>
      <c r="C49" s="110"/>
      <c r="D49" s="97"/>
      <c r="E49" s="97"/>
      <c r="F49" s="159"/>
      <c r="G49" s="173"/>
      <c r="H49" s="86"/>
      <c r="I49" s="87"/>
      <c r="J49" s="97"/>
    </row>
    <row r="50" spans="1:10" ht="12" customHeight="1">
      <c r="A50" s="95"/>
      <c r="B50" s="135"/>
      <c r="C50" s="110"/>
      <c r="D50" s="97"/>
      <c r="E50" s="97"/>
      <c r="F50" s="159"/>
      <c r="G50" s="173"/>
      <c r="H50" s="86"/>
      <c r="I50" s="87"/>
      <c r="J50" s="97"/>
    </row>
    <row r="51" spans="1:10" ht="12" customHeight="1">
      <c r="A51" s="95"/>
      <c r="B51" s="135"/>
      <c r="C51" s="110"/>
      <c r="D51" s="97"/>
      <c r="E51" s="97"/>
      <c r="F51" s="159"/>
      <c r="G51" s="173"/>
      <c r="H51" s="86"/>
      <c r="I51" s="87"/>
      <c r="J51" s="97"/>
    </row>
    <row r="52" spans="1:10" ht="12" customHeight="1">
      <c r="A52" s="95"/>
      <c r="B52" s="135"/>
      <c r="C52" s="110"/>
      <c r="D52" s="97"/>
      <c r="E52" s="97"/>
      <c r="F52" s="159"/>
      <c r="G52" s="173"/>
      <c r="H52" s="86"/>
      <c r="I52" s="87"/>
      <c r="J52" s="97"/>
    </row>
    <row r="53" spans="1:10" ht="12" customHeight="1">
      <c r="A53" s="110"/>
      <c r="B53" s="135"/>
      <c r="C53" s="110"/>
      <c r="D53" s="97"/>
      <c r="E53" s="97"/>
      <c r="F53" s="159"/>
      <c r="G53" s="173"/>
      <c r="H53" s="86"/>
      <c r="I53" s="87"/>
      <c r="J53" s="87"/>
    </row>
    <row r="54" spans="1:10" ht="12" customHeight="1">
      <c r="A54" s="110"/>
      <c r="B54" s="135"/>
      <c r="C54" s="110"/>
      <c r="D54" s="97"/>
      <c r="E54" s="97"/>
      <c r="F54" s="159"/>
      <c r="G54" s="97"/>
      <c r="H54" s="86"/>
      <c r="I54" s="87"/>
      <c r="J54" s="87"/>
    </row>
    <row r="55" spans="1:10" ht="12" customHeight="1">
      <c r="A55" s="110"/>
      <c r="B55" s="135"/>
      <c r="C55" s="110"/>
      <c r="D55" s="97"/>
      <c r="E55" s="97"/>
      <c r="F55" s="159"/>
      <c r="G55" s="97"/>
      <c r="H55" s="86"/>
      <c r="I55" s="87"/>
      <c r="J55" s="87"/>
    </row>
    <row r="56" spans="1:10" ht="12" customHeight="1">
      <c r="A56" s="110"/>
      <c r="B56" s="135"/>
      <c r="C56" s="110"/>
      <c r="D56" s="97"/>
      <c r="E56" s="97"/>
      <c r="F56" s="159"/>
      <c r="G56" s="97"/>
      <c r="H56" s="122"/>
      <c r="I56" s="87"/>
      <c r="J56" s="87"/>
    </row>
    <row r="57" spans="1:10" ht="12" customHeight="1">
      <c r="A57" s="110"/>
      <c r="B57" s="135"/>
      <c r="C57" s="110"/>
      <c r="D57" s="97"/>
      <c r="E57" s="97"/>
      <c r="F57" s="159"/>
      <c r="G57" s="97"/>
      <c r="H57" s="110"/>
      <c r="I57" s="87"/>
      <c r="J57" s="98"/>
    </row>
    <row r="58" spans="1:10" ht="12" customHeight="1" thickBot="1">
      <c r="A58" s="110"/>
      <c r="B58" s="20" t="s">
        <v>12</v>
      </c>
      <c r="C58" s="110"/>
      <c r="D58" s="97"/>
      <c r="E58" s="97"/>
      <c r="F58" s="159"/>
      <c r="G58" s="97"/>
      <c r="H58" s="110"/>
      <c r="I58" s="111"/>
      <c r="J58" s="87"/>
    </row>
    <row r="59" spans="1:10" ht="12" customHeight="1">
      <c r="A59" s="115"/>
      <c r="B59" s="116"/>
      <c r="C59" s="116"/>
      <c r="D59" s="117"/>
      <c r="E59" s="117"/>
      <c r="F59" s="186"/>
      <c r="G59" s="117"/>
      <c r="H59" s="116"/>
      <c r="I59" s="119"/>
      <c r="J59" s="120"/>
    </row>
    <row r="60" spans="1:10" ht="12" customHeight="1">
      <c r="A60" s="121"/>
      <c r="B60" s="124"/>
      <c r="C60" s="110"/>
      <c r="D60" s="97"/>
      <c r="E60" s="97"/>
      <c r="F60" s="187"/>
      <c r="G60" s="97"/>
      <c r="H60" s="110"/>
      <c r="I60" s="111"/>
      <c r="J60" s="123"/>
    </row>
    <row r="61" spans="1:10" ht="12" customHeight="1">
      <c r="A61" s="121"/>
      <c r="B61" s="124"/>
      <c r="C61" s="110"/>
      <c r="D61" s="97"/>
      <c r="E61" s="97"/>
      <c r="F61" s="187"/>
      <c r="G61" s="97"/>
      <c r="H61" s="110"/>
      <c r="I61" s="111"/>
      <c r="J61" s="123"/>
    </row>
    <row r="62" spans="1:10" ht="12" customHeight="1">
      <c r="A62" s="121"/>
      <c r="B62" s="110"/>
      <c r="C62" s="110"/>
      <c r="D62" s="97"/>
      <c r="E62" s="97"/>
      <c r="F62" s="187"/>
      <c r="G62" s="97"/>
      <c r="H62" s="110"/>
      <c r="I62" s="111"/>
      <c r="J62" s="123"/>
    </row>
    <row r="63" spans="1:10" ht="12" customHeight="1">
      <c r="A63" s="121"/>
      <c r="B63" s="110"/>
      <c r="C63" s="110"/>
      <c r="D63" s="97"/>
      <c r="E63" s="97"/>
      <c r="F63" s="187"/>
      <c r="G63" s="97"/>
      <c r="H63" s="110"/>
      <c r="I63" s="111"/>
      <c r="J63" s="123"/>
    </row>
    <row r="64" spans="1:10" ht="12" customHeight="1">
      <c r="A64" s="121"/>
      <c r="B64" s="110"/>
      <c r="C64" s="110"/>
      <c r="D64" s="97"/>
      <c r="E64" s="97"/>
      <c r="F64" s="187"/>
      <c r="G64" s="97"/>
      <c r="H64" s="110"/>
      <c r="I64" s="111"/>
      <c r="J64" s="123"/>
    </row>
    <row r="65" spans="1:10" ht="12" customHeight="1">
      <c r="A65" s="121"/>
      <c r="B65" s="110"/>
      <c r="C65" s="110"/>
      <c r="D65" s="97"/>
      <c r="E65" s="97"/>
      <c r="F65" s="187"/>
      <c r="G65" s="97"/>
      <c r="H65" s="110"/>
      <c r="I65" s="111"/>
      <c r="J65" s="123"/>
    </row>
    <row r="66" spans="1:10" ht="12" customHeight="1">
      <c r="A66" s="121"/>
      <c r="B66" s="110"/>
      <c r="C66" s="110"/>
      <c r="D66" s="97"/>
      <c r="E66" s="97"/>
      <c r="F66" s="187"/>
      <c r="G66" s="97"/>
      <c r="H66" s="110"/>
      <c r="I66" s="111"/>
      <c r="J66" s="123"/>
    </row>
    <row r="67" spans="1:10" ht="12" customHeight="1">
      <c r="A67" s="121"/>
      <c r="B67" s="110"/>
      <c r="C67" s="110"/>
      <c r="D67" s="97"/>
      <c r="E67" s="97"/>
      <c r="F67" s="187"/>
      <c r="G67" s="97"/>
      <c r="H67" s="110"/>
      <c r="I67" s="111"/>
      <c r="J67" s="123"/>
    </row>
    <row r="68" spans="1:10" ht="12" customHeight="1" thickBot="1">
      <c r="A68" s="148"/>
      <c r="B68" s="149"/>
      <c r="C68" s="149"/>
      <c r="D68" s="150"/>
      <c r="E68" s="150"/>
      <c r="F68" s="188"/>
      <c r="G68" s="150"/>
      <c r="H68" s="149"/>
      <c r="I68" s="152"/>
      <c r="J68" s="153"/>
    </row>
    <row r="69" spans="1:10" ht="12" customHeight="1">
      <c r="A69" s="96"/>
      <c r="B69" s="96"/>
      <c r="C69" s="96"/>
      <c r="D69" s="85"/>
      <c r="E69" s="85"/>
      <c r="F69" s="198"/>
      <c r="G69" s="85"/>
      <c r="H69" s="96"/>
      <c r="I69" s="139"/>
      <c r="J69" s="90"/>
    </row>
    <row r="70" spans="1:10" ht="12" customHeight="1">
      <c r="A70" s="96"/>
      <c r="B70" s="7" t="str">
        <f>Inputs!$C$2</f>
        <v>Rocky Mountain Power</v>
      </c>
      <c r="C70" s="72"/>
      <c r="D70" s="83"/>
      <c r="E70" s="83"/>
      <c r="F70" s="178"/>
      <c r="G70" s="83"/>
      <c r="H70" s="72"/>
      <c r="I70" s="91" t="s">
        <v>0</v>
      </c>
      <c r="J70" s="92">
        <v>4.2</v>
      </c>
    </row>
    <row r="71" spans="1:10" ht="12" customHeight="1">
      <c r="A71" s="96"/>
      <c r="B71" s="7" t="str">
        <f>Inputs!$C$3</f>
        <v>Utah Results of Operations - December 2011</v>
      </c>
      <c r="C71" s="72"/>
      <c r="D71" s="83"/>
      <c r="E71" s="83"/>
      <c r="F71" s="178"/>
      <c r="G71" s="83"/>
      <c r="H71" s="72"/>
      <c r="I71" s="73"/>
      <c r="J71" s="93"/>
    </row>
    <row r="72" spans="1:10" ht="12" customHeight="1">
      <c r="A72" s="96"/>
      <c r="B72" s="37" t="s">
        <v>299</v>
      </c>
      <c r="C72" s="72"/>
      <c r="D72" s="83"/>
      <c r="E72" s="83"/>
      <c r="F72" s="178"/>
      <c r="G72" s="83"/>
      <c r="H72" s="72"/>
      <c r="I72" s="73"/>
      <c r="J72" s="93"/>
    </row>
    <row r="73" spans="1:10" ht="12" customHeight="1">
      <c r="A73" s="96"/>
      <c r="B73" s="72"/>
      <c r="C73" s="72"/>
      <c r="D73" s="83"/>
      <c r="E73" s="83"/>
      <c r="F73" s="178"/>
      <c r="G73" s="83"/>
      <c r="H73" s="72"/>
      <c r="I73" s="73"/>
      <c r="J73" s="93"/>
    </row>
    <row r="74" spans="1:10" ht="12" customHeight="1">
      <c r="A74" s="96"/>
      <c r="B74" s="72"/>
      <c r="C74" s="72"/>
      <c r="D74" s="83"/>
      <c r="E74" s="83"/>
      <c r="F74" s="178"/>
      <c r="G74" s="83"/>
      <c r="H74" s="72"/>
      <c r="I74" s="73"/>
      <c r="J74" s="93"/>
    </row>
    <row r="75" spans="1:10" ht="12" customHeight="1">
      <c r="A75" s="96"/>
      <c r="B75" s="72"/>
      <c r="C75" s="72"/>
      <c r="D75" s="83"/>
      <c r="E75" s="83"/>
      <c r="F75" s="179" t="s">
        <v>1</v>
      </c>
      <c r="G75" s="83"/>
      <c r="H75" s="83"/>
      <c r="I75" s="94" t="str">
        <f>+Inputs!$C$6</f>
        <v>UTAH</v>
      </c>
      <c r="J75" s="83"/>
    </row>
    <row r="76" spans="1:10" ht="12" customHeight="1">
      <c r="A76" s="96"/>
      <c r="B76" s="72"/>
      <c r="C76" s="72"/>
      <c r="D76" s="49" t="s">
        <v>2</v>
      </c>
      <c r="E76" s="49" t="s">
        <v>3</v>
      </c>
      <c r="F76" s="56" t="s">
        <v>4</v>
      </c>
      <c r="G76" s="49" t="s">
        <v>5</v>
      </c>
      <c r="H76" s="57" t="s">
        <v>6</v>
      </c>
      <c r="I76" s="50" t="s">
        <v>7</v>
      </c>
      <c r="J76" s="49" t="s">
        <v>8</v>
      </c>
    </row>
    <row r="77" spans="1:10" ht="12" customHeight="1">
      <c r="A77" s="110"/>
      <c r="B77" s="42" t="s">
        <v>192</v>
      </c>
      <c r="C77" s="154"/>
      <c r="D77" s="155"/>
      <c r="E77" s="155"/>
      <c r="F77" s="155"/>
      <c r="G77" s="155"/>
      <c r="H77" s="110"/>
      <c r="I77" s="122"/>
      <c r="J77" s="97"/>
    </row>
    <row r="78" spans="1:10" ht="12" customHeight="1">
      <c r="A78" s="110"/>
      <c r="B78" s="154" t="s">
        <v>242</v>
      </c>
      <c r="C78" s="154"/>
      <c r="D78" s="85">
        <v>557</v>
      </c>
      <c r="E78" s="201" t="s">
        <v>360</v>
      </c>
      <c r="F78" s="102">
        <v>-3195298.9299999983</v>
      </c>
      <c r="G78" s="85" t="s">
        <v>28</v>
      </c>
      <c r="H78" s="86">
        <f>VLOOKUP(G78,'Alloc. Factors'!$B$2:$M$110,7,FALSE)</f>
        <v>0.42002745400230629</v>
      </c>
      <c r="I78" s="87">
        <f>F78*H78</f>
        <v>-1342113.2743441928</v>
      </c>
      <c r="J78" s="258" t="s">
        <v>340</v>
      </c>
    </row>
    <row r="79" spans="1:10" ht="12" customHeight="1">
      <c r="A79" s="110"/>
      <c r="B79" s="154" t="s">
        <v>242</v>
      </c>
      <c r="C79" s="154"/>
      <c r="D79" s="85">
        <v>557</v>
      </c>
      <c r="E79" s="201" t="s">
        <v>360</v>
      </c>
      <c r="F79" s="102">
        <v>-6074643.7699999996</v>
      </c>
      <c r="G79" s="85" t="s">
        <v>28</v>
      </c>
      <c r="H79" s="86">
        <f>VLOOKUP(G79,'Alloc. Factors'!$B$2:$M$110,7,FALSE)</f>
        <v>0.42002745400230629</v>
      </c>
      <c r="I79" s="87">
        <f t="shared" ref="I79:I84" si="4">F79*H79</f>
        <v>-2551517.1566840713</v>
      </c>
      <c r="J79" s="258" t="s">
        <v>340</v>
      </c>
    </row>
    <row r="80" spans="1:10" ht="12" customHeight="1">
      <c r="A80" s="110"/>
      <c r="B80" s="154" t="s">
        <v>348</v>
      </c>
      <c r="C80" s="154"/>
      <c r="D80" s="85">
        <v>909</v>
      </c>
      <c r="E80" s="201" t="s">
        <v>360</v>
      </c>
      <c r="F80" s="102">
        <v>-3717.97</v>
      </c>
      <c r="G80" s="85" t="s">
        <v>112</v>
      </c>
      <c r="H80" s="86">
        <f>VLOOKUP(G80,'Alloc. Factors'!$B$2:$M$110,7,FALSE)</f>
        <v>0.48812822173430004</v>
      </c>
      <c r="I80" s="87">
        <f t="shared" si="4"/>
        <v>-1814.8460845614754</v>
      </c>
      <c r="J80" s="258" t="s">
        <v>340</v>
      </c>
    </row>
    <row r="81" spans="1:10" ht="12" customHeight="1">
      <c r="A81" s="110"/>
      <c r="B81" s="154" t="s">
        <v>349</v>
      </c>
      <c r="C81" s="154"/>
      <c r="D81" s="85">
        <v>930</v>
      </c>
      <c r="E81" s="201" t="s">
        <v>360</v>
      </c>
      <c r="F81" s="102">
        <v>-3255.67</v>
      </c>
      <c r="G81" s="85" t="s">
        <v>49</v>
      </c>
      <c r="H81" s="86">
        <f>VLOOKUP(G81,'Alloc. Factors'!$B$2:$M$110,7,FALSE)</f>
        <v>0.42002168561423714</v>
      </c>
      <c r="I81" s="87">
        <f t="shared" si="4"/>
        <v>-1367.4520012037035</v>
      </c>
      <c r="J81" s="258" t="s">
        <v>340</v>
      </c>
    </row>
    <row r="82" spans="1:10" ht="12" customHeight="1">
      <c r="A82" s="110"/>
      <c r="B82" s="131" t="s">
        <v>242</v>
      </c>
      <c r="C82" s="131"/>
      <c r="D82" s="132">
        <v>557</v>
      </c>
      <c r="E82" s="132" t="s">
        <v>360</v>
      </c>
      <c r="F82" s="102">
        <v>9269942.6999999974</v>
      </c>
      <c r="G82" s="85" t="s">
        <v>191</v>
      </c>
      <c r="H82" s="86">
        <f>VLOOKUP(G82,'Alloc. Factors'!$B$2:$M$110,7,FALSE)</f>
        <v>0</v>
      </c>
      <c r="I82" s="87">
        <f t="shared" si="4"/>
        <v>0</v>
      </c>
      <c r="J82" s="258" t="s">
        <v>340</v>
      </c>
    </row>
    <row r="83" spans="1:10" ht="12" customHeight="1">
      <c r="A83" s="110"/>
      <c r="B83" s="131" t="s">
        <v>348</v>
      </c>
      <c r="C83" s="131"/>
      <c r="D83" s="132">
        <v>909</v>
      </c>
      <c r="E83" s="132" t="s">
        <v>360</v>
      </c>
      <c r="F83" s="102">
        <v>3717.97</v>
      </c>
      <c r="G83" s="85" t="s">
        <v>191</v>
      </c>
      <c r="H83" s="86">
        <f>VLOOKUP(G83,'Alloc. Factors'!$B$2:$M$110,7,FALSE)</f>
        <v>0</v>
      </c>
      <c r="I83" s="87">
        <f t="shared" si="4"/>
        <v>0</v>
      </c>
      <c r="J83" s="258" t="s">
        <v>340</v>
      </c>
    </row>
    <row r="84" spans="1:10" ht="12" customHeight="1">
      <c r="A84" s="110"/>
      <c r="B84" s="141" t="s">
        <v>349</v>
      </c>
      <c r="C84" s="131"/>
      <c r="D84" s="132">
        <v>930</v>
      </c>
      <c r="E84" s="132" t="s">
        <v>360</v>
      </c>
      <c r="F84" s="102">
        <v>3255.67</v>
      </c>
      <c r="G84" s="85" t="s">
        <v>191</v>
      </c>
      <c r="H84" s="86">
        <f>VLOOKUP(G84,'Alloc. Factors'!$B$2:$M$110,7,FALSE)</f>
        <v>0</v>
      </c>
      <c r="I84" s="87">
        <f t="shared" si="4"/>
        <v>0</v>
      </c>
      <c r="J84" s="258" t="s">
        <v>340</v>
      </c>
    </row>
    <row r="85" spans="1:10" ht="12" customHeight="1">
      <c r="A85" s="110"/>
      <c r="B85" s="131"/>
      <c r="C85" s="131"/>
      <c r="D85" s="132"/>
      <c r="E85" s="132"/>
      <c r="F85" s="347">
        <f>SUM(F78:F84)</f>
        <v>-5.9617377701215446E-10</v>
      </c>
      <c r="G85" s="102"/>
      <c r="H85" s="86"/>
      <c r="I85" s="347">
        <f>SUM(I78:I84)</f>
        <v>-3896812.7291140296</v>
      </c>
      <c r="J85" s="134"/>
    </row>
    <row r="86" spans="1:10" ht="12" customHeight="1">
      <c r="A86" s="110"/>
      <c r="B86" s="141"/>
      <c r="C86" s="131"/>
      <c r="D86" s="132"/>
      <c r="E86" s="132"/>
      <c r="F86" s="34"/>
      <c r="G86" s="102"/>
      <c r="H86" s="86"/>
      <c r="I86" s="87"/>
      <c r="J86" s="134"/>
    </row>
    <row r="87" spans="1:10" ht="12" customHeight="1">
      <c r="A87" s="110"/>
      <c r="B87" s="141"/>
      <c r="C87" s="131"/>
      <c r="D87" s="132"/>
      <c r="E87" s="97"/>
      <c r="F87" s="143"/>
      <c r="G87" s="173"/>
      <c r="H87" s="86"/>
      <c r="I87" s="87"/>
      <c r="J87" s="134"/>
    </row>
    <row r="88" spans="1:10" ht="12" customHeight="1">
      <c r="A88" s="110"/>
      <c r="B88" s="131"/>
      <c r="C88" s="131"/>
      <c r="D88" s="132"/>
      <c r="E88" s="97"/>
      <c r="F88" s="143"/>
      <c r="G88" s="173"/>
      <c r="H88" s="86"/>
      <c r="I88" s="87"/>
      <c r="J88" s="134"/>
    </row>
    <row r="89" spans="1:10" ht="12" customHeight="1">
      <c r="A89" s="110"/>
      <c r="B89" s="131"/>
      <c r="C89" s="131"/>
      <c r="D89" s="132"/>
      <c r="E89" s="97"/>
      <c r="F89" s="143"/>
      <c r="G89" s="173"/>
      <c r="H89" s="86"/>
      <c r="I89" s="143"/>
      <c r="J89" s="134"/>
    </row>
    <row r="90" spans="1:10" ht="12" customHeight="1">
      <c r="A90" s="110"/>
      <c r="B90" s="131"/>
      <c r="C90" s="131"/>
      <c r="D90" s="132"/>
      <c r="E90" s="97"/>
      <c r="F90" s="143"/>
      <c r="G90" s="173"/>
      <c r="H90" s="86"/>
      <c r="I90" s="87"/>
      <c r="J90" s="134"/>
    </row>
    <row r="91" spans="1:10" ht="12" customHeight="1">
      <c r="A91" s="110"/>
      <c r="B91" s="131"/>
      <c r="C91" s="131"/>
      <c r="D91" s="132"/>
      <c r="E91" s="97"/>
      <c r="F91" s="143"/>
      <c r="G91" s="173"/>
      <c r="H91" s="86"/>
      <c r="I91" s="87"/>
      <c r="J91" s="134"/>
    </row>
    <row r="92" spans="1:10" ht="12" customHeight="1">
      <c r="A92" s="110"/>
      <c r="B92" s="141"/>
      <c r="C92" s="131"/>
      <c r="D92" s="132"/>
      <c r="E92" s="97"/>
      <c r="F92" s="143"/>
      <c r="G92" s="173"/>
      <c r="H92" s="86"/>
      <c r="I92" s="87"/>
      <c r="J92" s="134"/>
    </row>
    <row r="93" spans="1:10" ht="12" customHeight="1">
      <c r="A93" s="110"/>
      <c r="B93" s="141"/>
      <c r="C93" s="131"/>
      <c r="D93" s="132"/>
      <c r="E93" s="97"/>
      <c r="F93" s="143"/>
      <c r="G93" s="173"/>
      <c r="H93" s="86"/>
      <c r="I93" s="87"/>
      <c r="J93" s="134"/>
    </row>
    <row r="94" spans="1:10" ht="12" customHeight="1">
      <c r="A94" s="110"/>
      <c r="B94" s="141"/>
      <c r="C94" s="131"/>
      <c r="D94" s="132"/>
      <c r="E94" s="97"/>
      <c r="F94" s="143"/>
      <c r="G94" s="173"/>
      <c r="H94" s="86"/>
      <c r="I94" s="87"/>
      <c r="J94" s="134"/>
    </row>
    <row r="95" spans="1:10" ht="12" customHeight="1">
      <c r="A95" s="110"/>
      <c r="B95" s="131"/>
      <c r="C95" s="131"/>
      <c r="D95" s="132"/>
      <c r="E95" s="97"/>
      <c r="F95" s="143"/>
      <c r="G95" s="173"/>
      <c r="H95" s="86"/>
      <c r="I95" s="87"/>
      <c r="J95" s="134"/>
    </row>
    <row r="96" spans="1:10" ht="12" customHeight="1">
      <c r="A96" s="110"/>
      <c r="B96" s="131"/>
      <c r="C96" s="131"/>
      <c r="D96" s="132"/>
      <c r="E96" s="97"/>
      <c r="F96" s="143"/>
      <c r="G96" s="173"/>
      <c r="H96" s="86"/>
      <c r="I96" s="87"/>
      <c r="J96" s="134"/>
    </row>
    <row r="97" spans="1:10" ht="12" customHeight="1">
      <c r="A97" s="110"/>
      <c r="B97" s="141"/>
      <c r="C97" s="131"/>
      <c r="D97" s="132"/>
      <c r="E97" s="97"/>
      <c r="F97" s="143"/>
      <c r="G97" s="173"/>
      <c r="H97" s="86"/>
      <c r="I97" s="87"/>
      <c r="J97" s="134"/>
    </row>
    <row r="98" spans="1:10" ht="12" customHeight="1">
      <c r="A98" s="110"/>
      <c r="B98" s="18"/>
      <c r="C98" s="131"/>
      <c r="D98" s="132"/>
      <c r="E98" s="97"/>
      <c r="F98" s="143"/>
      <c r="G98" s="173"/>
      <c r="H98" s="86"/>
      <c r="I98" s="87"/>
      <c r="J98" s="134"/>
    </row>
    <row r="99" spans="1:10" ht="12" customHeight="1">
      <c r="A99" s="110"/>
      <c r="B99" s="19"/>
      <c r="C99" s="131"/>
      <c r="D99" s="132"/>
      <c r="E99" s="97"/>
      <c r="F99" s="143"/>
      <c r="G99" s="173"/>
      <c r="H99" s="86"/>
      <c r="I99" s="87"/>
      <c r="J99" s="134"/>
    </row>
    <row r="100" spans="1:10" ht="12" customHeight="1">
      <c r="A100" s="110"/>
      <c r="B100" s="142"/>
      <c r="C100" s="131"/>
      <c r="D100" s="132"/>
      <c r="E100" s="97"/>
      <c r="F100" s="122"/>
      <c r="G100" s="173"/>
      <c r="H100" s="86"/>
      <c r="I100" s="87"/>
      <c r="J100" s="134"/>
    </row>
    <row r="101" spans="1:10" ht="12" customHeight="1">
      <c r="A101" s="110"/>
      <c r="B101" s="142"/>
      <c r="C101" s="131"/>
      <c r="D101" s="132"/>
      <c r="E101" s="97"/>
      <c r="F101" s="122"/>
      <c r="G101" s="173"/>
      <c r="H101" s="86"/>
      <c r="I101" s="87"/>
      <c r="J101" s="134"/>
    </row>
    <row r="102" spans="1:10" ht="12" customHeight="1">
      <c r="A102" s="110"/>
      <c r="B102" s="142"/>
      <c r="C102" s="131"/>
      <c r="D102" s="132"/>
      <c r="E102" s="97"/>
      <c r="F102" s="122"/>
      <c r="G102" s="173"/>
      <c r="H102" s="86"/>
      <c r="I102" s="87"/>
      <c r="J102" s="134"/>
    </row>
    <row r="103" spans="1:10" ht="12" customHeight="1">
      <c r="A103" s="110"/>
      <c r="B103" s="142"/>
      <c r="C103" s="131"/>
      <c r="D103" s="132"/>
      <c r="E103" s="97"/>
      <c r="F103" s="122"/>
      <c r="G103" s="173"/>
      <c r="H103" s="86"/>
      <c r="I103" s="87"/>
      <c r="J103" s="134"/>
    </row>
    <row r="104" spans="1:10" ht="12" customHeight="1">
      <c r="A104" s="95"/>
      <c r="B104" s="19"/>
      <c r="C104" s="131"/>
      <c r="D104" s="132"/>
      <c r="E104" s="97"/>
      <c r="F104" s="143"/>
      <c r="G104" s="173"/>
      <c r="H104" s="86"/>
      <c r="I104" s="87"/>
      <c r="J104" s="134"/>
    </row>
    <row r="105" spans="1:10" ht="12" customHeight="1">
      <c r="A105" s="95"/>
      <c r="B105" s="142"/>
      <c r="C105" s="131"/>
      <c r="D105" s="132"/>
      <c r="E105" s="97"/>
      <c r="F105" s="122"/>
      <c r="G105" s="173"/>
      <c r="H105" s="86"/>
      <c r="I105" s="87"/>
      <c r="J105" s="134"/>
    </row>
    <row r="106" spans="1:10" ht="12" customHeight="1">
      <c r="A106" s="95"/>
      <c r="B106" s="142"/>
      <c r="C106" s="131"/>
      <c r="D106" s="132"/>
      <c r="E106" s="97"/>
      <c r="F106" s="122"/>
      <c r="G106" s="173"/>
      <c r="H106" s="86"/>
      <c r="I106" s="87"/>
      <c r="J106" s="98"/>
    </row>
    <row r="107" spans="1:10" ht="12" customHeight="1">
      <c r="A107" s="95"/>
      <c r="B107" s="142"/>
      <c r="C107" s="131"/>
      <c r="D107" s="132"/>
      <c r="E107" s="97"/>
      <c r="F107" s="122"/>
      <c r="G107" s="173"/>
      <c r="H107" s="86"/>
      <c r="I107" s="87"/>
      <c r="J107" s="98"/>
    </row>
    <row r="108" spans="1:10" ht="12" customHeight="1">
      <c r="A108" s="95"/>
      <c r="B108" s="135"/>
      <c r="C108" s="96"/>
      <c r="D108" s="85"/>
      <c r="E108" s="97"/>
      <c r="F108" s="122"/>
      <c r="G108" s="173"/>
      <c r="H108" s="86"/>
      <c r="I108" s="87"/>
      <c r="J108" s="98"/>
    </row>
    <row r="109" spans="1:10" ht="12" customHeight="1">
      <c r="A109" s="95"/>
      <c r="B109" s="124"/>
      <c r="C109" s="96"/>
      <c r="D109" s="85"/>
      <c r="E109" s="97"/>
      <c r="F109" s="122"/>
      <c r="G109" s="173"/>
      <c r="H109" s="86"/>
      <c r="I109" s="87"/>
      <c r="J109" s="98"/>
    </row>
    <row r="110" spans="1:10" ht="12" customHeight="1">
      <c r="A110" s="95"/>
      <c r="B110" s="124"/>
      <c r="C110" s="96"/>
      <c r="D110" s="85"/>
      <c r="E110" s="97"/>
      <c r="F110" s="122"/>
      <c r="G110" s="173"/>
      <c r="H110" s="86"/>
      <c r="I110" s="87"/>
      <c r="J110" s="98"/>
    </row>
    <row r="111" spans="1:10" ht="12" customHeight="1">
      <c r="A111" s="95"/>
      <c r="B111" s="124"/>
      <c r="C111" s="96"/>
      <c r="D111" s="85"/>
      <c r="E111" s="97"/>
      <c r="F111" s="122"/>
      <c r="G111" s="173"/>
      <c r="H111" s="86"/>
      <c r="I111" s="87"/>
      <c r="J111" s="98"/>
    </row>
    <row r="112" spans="1:10" ht="12" customHeight="1">
      <c r="A112" s="95"/>
      <c r="B112" s="124"/>
      <c r="C112" s="96"/>
      <c r="D112" s="85"/>
      <c r="E112" s="97"/>
      <c r="F112" s="122"/>
      <c r="G112" s="173"/>
      <c r="H112" s="86"/>
      <c r="I112" s="87"/>
      <c r="J112" s="98"/>
    </row>
    <row r="113" spans="1:10" ht="12" customHeight="1">
      <c r="A113" s="95"/>
      <c r="B113" s="124"/>
      <c r="C113" s="96"/>
      <c r="D113" s="85"/>
      <c r="E113" s="97"/>
      <c r="F113" s="122"/>
      <c r="G113" s="173"/>
      <c r="H113" s="86"/>
      <c r="I113" s="87"/>
      <c r="J113" s="98"/>
    </row>
    <row r="114" spans="1:10" ht="12" customHeight="1">
      <c r="A114" s="95"/>
      <c r="B114" s="124"/>
      <c r="C114" s="96"/>
      <c r="D114" s="85"/>
      <c r="E114" s="97"/>
      <c r="F114" s="122"/>
      <c r="G114" s="173"/>
      <c r="H114" s="86"/>
      <c r="I114" s="87"/>
      <c r="J114" s="98"/>
    </row>
    <row r="115" spans="1:10" ht="12" customHeight="1">
      <c r="A115" s="95"/>
      <c r="B115" s="124"/>
      <c r="C115" s="96"/>
      <c r="D115" s="85"/>
      <c r="E115" s="97"/>
      <c r="F115" s="122"/>
      <c r="G115" s="173"/>
      <c r="H115" s="86"/>
      <c r="I115" s="87"/>
      <c r="J115" s="98"/>
    </row>
    <row r="116" spans="1:10" ht="12" customHeight="1">
      <c r="A116" s="95"/>
      <c r="B116" s="124"/>
      <c r="C116" s="96"/>
      <c r="D116" s="85"/>
      <c r="E116" s="97"/>
      <c r="F116" s="122"/>
      <c r="G116" s="173"/>
      <c r="H116" s="86"/>
      <c r="I116" s="87"/>
      <c r="J116" s="98"/>
    </row>
    <row r="117" spans="1:10" ht="12" customHeight="1">
      <c r="A117" s="95"/>
      <c r="B117" s="124"/>
      <c r="C117" s="96"/>
      <c r="D117" s="85"/>
      <c r="E117" s="97"/>
      <c r="F117" s="122"/>
      <c r="G117" s="173"/>
      <c r="H117" s="86"/>
      <c r="I117" s="87"/>
      <c r="J117" s="98"/>
    </row>
    <row r="118" spans="1:10" ht="12" customHeight="1">
      <c r="A118" s="95"/>
      <c r="B118" s="124"/>
      <c r="C118" s="204"/>
      <c r="D118" s="180"/>
      <c r="E118" s="180"/>
      <c r="F118" s="196"/>
      <c r="G118" s="180"/>
      <c r="H118" s="204"/>
      <c r="I118" s="205"/>
      <c r="J118" s="180"/>
    </row>
    <row r="119" spans="1:10" ht="12" customHeight="1">
      <c r="A119" s="95"/>
      <c r="B119" s="124"/>
      <c r="C119" s="110"/>
      <c r="D119" s="207"/>
      <c r="E119" s="97"/>
      <c r="F119" s="159"/>
      <c r="G119" s="173"/>
      <c r="H119" s="86"/>
      <c r="I119" s="159"/>
      <c r="J119" s="98"/>
    </row>
    <row r="120" spans="1:10" ht="12" customHeight="1">
      <c r="A120" s="95"/>
      <c r="B120" s="124"/>
      <c r="C120" s="110"/>
      <c r="D120" s="159"/>
      <c r="E120" s="173"/>
      <c r="F120" s="159"/>
      <c r="G120" s="173"/>
      <c r="H120" s="86"/>
      <c r="I120" s="159"/>
      <c r="J120" s="87"/>
    </row>
    <row r="121" spans="1:10" ht="12" customHeight="1">
      <c r="A121" s="110"/>
      <c r="B121" s="124"/>
      <c r="C121" s="110"/>
      <c r="D121" s="159"/>
      <c r="E121" s="173"/>
      <c r="F121" s="159"/>
      <c r="G121" s="173"/>
      <c r="H121" s="86"/>
      <c r="I121" s="159"/>
      <c r="J121" s="98"/>
    </row>
    <row r="122" spans="1:10" ht="12" customHeight="1">
      <c r="A122" s="110"/>
      <c r="B122" s="110"/>
      <c r="C122" s="9"/>
      <c r="D122" s="17"/>
      <c r="E122" s="97"/>
      <c r="F122" s="17"/>
      <c r="G122" s="97"/>
      <c r="H122" s="110"/>
      <c r="I122" s="17"/>
      <c r="J122" s="87"/>
    </row>
    <row r="123" spans="1:10" ht="12" customHeight="1">
      <c r="A123" s="110"/>
      <c r="B123" s="110"/>
      <c r="C123" s="204"/>
      <c r="D123" s="180"/>
      <c r="E123" s="180"/>
      <c r="F123" s="196"/>
      <c r="G123" s="180"/>
      <c r="H123" s="204"/>
      <c r="I123" s="205"/>
      <c r="J123" s="180"/>
    </row>
    <row r="124" spans="1:10" ht="12" customHeight="1">
      <c r="A124" s="110"/>
      <c r="B124" s="110"/>
      <c r="C124" s="204"/>
      <c r="D124" s="180"/>
      <c r="E124" s="180"/>
      <c r="F124" s="196"/>
      <c r="G124" s="180"/>
      <c r="H124" s="204"/>
      <c r="I124" s="205"/>
      <c r="J124" s="180"/>
    </row>
    <row r="125" spans="1:10" ht="12" customHeight="1">
      <c r="A125" s="110"/>
      <c r="B125" s="110"/>
      <c r="C125" s="110"/>
      <c r="D125" s="97"/>
      <c r="E125" s="97"/>
      <c r="F125" s="159"/>
      <c r="G125" s="97"/>
      <c r="H125" s="110"/>
      <c r="I125" s="159"/>
      <c r="J125" s="87"/>
    </row>
    <row r="126" spans="1:10" ht="12" customHeight="1" thickBot="1">
      <c r="A126" s="95"/>
      <c r="B126" s="20" t="s">
        <v>12</v>
      </c>
      <c r="C126" s="110"/>
      <c r="D126" s="97"/>
      <c r="E126" s="97"/>
      <c r="F126" s="187"/>
      <c r="G126" s="97"/>
      <c r="H126" s="110"/>
      <c r="I126" s="111"/>
      <c r="J126" s="87"/>
    </row>
    <row r="127" spans="1:10" ht="12" customHeight="1">
      <c r="A127" s="115"/>
      <c r="B127" s="116"/>
      <c r="C127" s="116"/>
      <c r="D127" s="117"/>
      <c r="E127" s="117"/>
      <c r="F127" s="186"/>
      <c r="G127" s="117"/>
      <c r="H127" s="116"/>
      <c r="I127" s="119"/>
      <c r="J127" s="120"/>
    </row>
    <row r="128" spans="1:10" ht="12" customHeight="1">
      <c r="A128" s="121"/>
      <c r="B128" s="124"/>
      <c r="C128" s="110"/>
      <c r="D128" s="97"/>
      <c r="E128" s="97"/>
      <c r="F128" s="187"/>
      <c r="G128" s="97"/>
      <c r="H128" s="110"/>
      <c r="I128" s="111"/>
      <c r="J128" s="123"/>
    </row>
    <row r="129" spans="1:10" ht="12" customHeight="1">
      <c r="A129" s="121"/>
      <c r="B129" s="124"/>
      <c r="C129" s="110"/>
      <c r="D129" s="97"/>
      <c r="E129" s="97"/>
      <c r="F129" s="187"/>
      <c r="G129" s="97"/>
      <c r="H129" s="110"/>
      <c r="I129" s="111"/>
      <c r="J129" s="123"/>
    </row>
    <row r="130" spans="1:10" ht="12" customHeight="1">
      <c r="A130" s="121"/>
      <c r="B130" s="110"/>
      <c r="C130" s="110"/>
      <c r="D130" s="97"/>
      <c r="E130" s="97"/>
      <c r="F130" s="187"/>
      <c r="G130" s="97"/>
      <c r="H130" s="110"/>
      <c r="I130" s="111"/>
      <c r="J130" s="123"/>
    </row>
    <row r="131" spans="1:10" ht="12" customHeight="1">
      <c r="A131" s="121"/>
      <c r="B131" s="110"/>
      <c r="C131" s="110"/>
      <c r="D131" s="97"/>
      <c r="E131" s="97"/>
      <c r="F131" s="187"/>
      <c r="G131" s="97"/>
      <c r="H131" s="110"/>
      <c r="I131" s="111"/>
      <c r="J131" s="123"/>
    </row>
    <row r="132" spans="1:10" ht="12" customHeight="1">
      <c r="A132" s="121"/>
      <c r="B132" s="110"/>
      <c r="C132" s="110"/>
      <c r="D132" s="97"/>
      <c r="E132" s="97"/>
      <c r="F132" s="187"/>
      <c r="G132" s="97"/>
      <c r="H132" s="110"/>
      <c r="I132" s="111"/>
      <c r="J132" s="123"/>
    </row>
    <row r="133" spans="1:10" ht="12" customHeight="1">
      <c r="A133" s="121"/>
      <c r="B133" s="110"/>
      <c r="C133" s="110"/>
      <c r="D133" s="97"/>
      <c r="E133" s="97"/>
      <c r="F133" s="187"/>
      <c r="G133" s="97"/>
      <c r="H133" s="110"/>
      <c r="I133" s="111"/>
      <c r="J133" s="123"/>
    </row>
    <row r="134" spans="1:10" ht="12" customHeight="1">
      <c r="A134" s="121"/>
      <c r="B134" s="110"/>
      <c r="C134" s="110"/>
      <c r="D134" s="97"/>
      <c r="E134" s="97"/>
      <c r="F134" s="187"/>
      <c r="G134" s="97"/>
      <c r="H134" s="110"/>
      <c r="I134" s="111"/>
      <c r="J134" s="123"/>
    </row>
    <row r="135" spans="1:10" ht="12" customHeight="1">
      <c r="A135" s="121"/>
      <c r="B135" s="110"/>
      <c r="C135" s="110"/>
      <c r="D135" s="97"/>
      <c r="E135" s="97"/>
      <c r="F135" s="187"/>
      <c r="G135" s="97"/>
      <c r="H135" s="110"/>
      <c r="I135" s="111"/>
      <c r="J135" s="123"/>
    </row>
    <row r="136" spans="1:10" ht="12" customHeight="1" thickBot="1">
      <c r="A136" s="148"/>
      <c r="B136" s="149"/>
      <c r="C136" s="149"/>
      <c r="D136" s="150"/>
      <c r="E136" s="150"/>
      <c r="F136" s="188"/>
      <c r="G136" s="150"/>
      <c r="H136" s="149"/>
      <c r="I136" s="152"/>
      <c r="J136" s="153"/>
    </row>
    <row r="137" spans="1:10" ht="12" customHeight="1">
      <c r="A137" s="96"/>
      <c r="B137" s="96"/>
      <c r="C137" s="96"/>
      <c r="D137" s="85"/>
      <c r="E137" s="85"/>
      <c r="F137" s="198"/>
      <c r="G137" s="85"/>
      <c r="H137" s="85"/>
      <c r="I137" s="208"/>
      <c r="J137" s="90"/>
    </row>
    <row r="138" spans="1:10" ht="12" customHeight="1">
      <c r="A138" s="96"/>
      <c r="B138" s="7" t="str">
        <f>Inputs!$C$2</f>
        <v>Rocky Mountain Power</v>
      </c>
      <c r="C138" s="72"/>
      <c r="D138" s="83"/>
      <c r="E138" s="83"/>
      <c r="F138" s="178"/>
      <c r="G138" s="83"/>
      <c r="H138" s="72"/>
      <c r="I138" s="91" t="s">
        <v>0</v>
      </c>
      <c r="J138" s="92">
        <v>4.3</v>
      </c>
    </row>
    <row r="139" spans="1:10" ht="12" customHeight="1">
      <c r="A139" s="96"/>
      <c r="B139" s="7" t="str">
        <f>Inputs!$C$3</f>
        <v>Utah Results of Operations - December 2011</v>
      </c>
      <c r="C139" s="72"/>
      <c r="D139" s="83"/>
      <c r="E139" s="83"/>
      <c r="F139" s="178"/>
      <c r="G139" s="83"/>
      <c r="H139" s="72"/>
      <c r="I139" s="73"/>
      <c r="J139" s="93"/>
    </row>
    <row r="140" spans="1:10" ht="12" customHeight="1">
      <c r="A140" s="96"/>
      <c r="B140" s="37" t="s">
        <v>208</v>
      </c>
      <c r="C140" s="72"/>
      <c r="D140" s="83"/>
      <c r="E140" s="83"/>
      <c r="F140" s="178"/>
      <c r="G140" s="83"/>
      <c r="H140" s="72"/>
      <c r="I140" s="73"/>
      <c r="J140" s="93"/>
    </row>
    <row r="141" spans="1:10" ht="12" customHeight="1">
      <c r="A141" s="96"/>
      <c r="B141" s="72"/>
      <c r="C141" s="72"/>
      <c r="D141" s="83"/>
      <c r="E141" s="83"/>
      <c r="F141" s="178"/>
      <c r="G141" s="83"/>
      <c r="H141" s="72"/>
      <c r="I141" s="73"/>
      <c r="J141" s="93"/>
    </row>
    <row r="142" spans="1:10" ht="12" customHeight="1">
      <c r="A142" s="96"/>
      <c r="B142" s="72"/>
      <c r="C142" s="72"/>
      <c r="D142" s="83"/>
      <c r="E142" s="83"/>
      <c r="F142" s="178"/>
      <c r="G142" s="83"/>
      <c r="H142" s="72"/>
      <c r="I142" s="73"/>
      <c r="J142" s="93"/>
    </row>
    <row r="143" spans="1:10" ht="12" customHeight="1">
      <c r="A143" s="96"/>
      <c r="B143" s="72"/>
      <c r="C143" s="72"/>
      <c r="D143" s="83"/>
      <c r="E143" s="83"/>
      <c r="F143" s="179" t="s">
        <v>1</v>
      </c>
      <c r="G143" s="83"/>
      <c r="H143" s="83"/>
      <c r="I143" s="94" t="str">
        <f>+Inputs!$C$6</f>
        <v>UTAH</v>
      </c>
      <c r="J143" s="83"/>
    </row>
    <row r="144" spans="1:10" ht="12" customHeight="1">
      <c r="A144" s="96"/>
      <c r="B144" s="72"/>
      <c r="C144" s="72"/>
      <c r="D144" s="49" t="s">
        <v>2</v>
      </c>
      <c r="E144" s="49" t="s">
        <v>3</v>
      </c>
      <c r="F144" s="56" t="s">
        <v>4</v>
      </c>
      <c r="G144" s="49" t="s">
        <v>5</v>
      </c>
      <c r="H144" s="57" t="s">
        <v>6</v>
      </c>
      <c r="I144" s="50" t="s">
        <v>7</v>
      </c>
      <c r="J144" s="49" t="s">
        <v>8</v>
      </c>
    </row>
    <row r="145" spans="1:10" ht="12" customHeight="1">
      <c r="A145" s="110"/>
      <c r="B145" s="24" t="s">
        <v>192</v>
      </c>
      <c r="C145" s="96"/>
      <c r="D145" s="85"/>
      <c r="E145" s="85"/>
      <c r="F145" s="111"/>
      <c r="G145" s="90"/>
      <c r="H145" s="86"/>
      <c r="I145" s="87"/>
      <c r="J145" s="97"/>
    </row>
    <row r="146" spans="1:10" ht="12" customHeight="1">
      <c r="A146" s="110"/>
      <c r="B146" s="195" t="s">
        <v>361</v>
      </c>
      <c r="C146" s="192"/>
      <c r="D146" s="193">
        <v>557</v>
      </c>
      <c r="E146" s="193" t="s">
        <v>360</v>
      </c>
      <c r="F146" s="90">
        <v>-4302803</v>
      </c>
      <c r="G146" s="193" t="s">
        <v>9</v>
      </c>
      <c r="H146" s="86">
        <f>VLOOKUP(G146,'Alloc. Factors'!$B$2:$M$110,7,FALSE)</f>
        <v>0.42073507527106258</v>
      </c>
      <c r="I146" s="87">
        <f>F146*H146</f>
        <v>-1810340.1440815539</v>
      </c>
      <c r="J146" s="276"/>
    </row>
    <row r="147" spans="1:10" ht="12" customHeight="1">
      <c r="A147" s="110"/>
      <c r="B147" s="275"/>
      <c r="C147" s="192"/>
      <c r="D147" s="193"/>
      <c r="E147" s="193"/>
      <c r="F147" s="190"/>
      <c r="G147" s="193"/>
      <c r="H147" s="252"/>
      <c r="I147" s="253"/>
      <c r="J147" s="276"/>
    </row>
    <row r="148" spans="1:10" ht="12" customHeight="1">
      <c r="A148" s="110"/>
      <c r="B148" s="195" t="s">
        <v>292</v>
      </c>
      <c r="C148" s="191"/>
      <c r="D148" s="190">
        <v>557</v>
      </c>
      <c r="E148" s="83" t="s">
        <v>360</v>
      </c>
      <c r="F148" s="102">
        <v>3033000</v>
      </c>
      <c r="G148" s="190" t="s">
        <v>28</v>
      </c>
      <c r="H148" s="86">
        <f>VLOOKUP(G148,'Alloc. Factors'!$B$2:$M$110,7,FALSE)</f>
        <v>0.42002745400230629</v>
      </c>
      <c r="I148" s="87">
        <f t="shared" ref="I148" si="5">F148*H148</f>
        <v>1273943.267988995</v>
      </c>
      <c r="J148" s="276"/>
    </row>
    <row r="149" spans="1:10" ht="12" customHeight="1">
      <c r="A149" s="110"/>
      <c r="B149" s="195"/>
      <c r="C149" s="191"/>
      <c r="D149" s="190"/>
      <c r="E149" s="190"/>
      <c r="F149" s="275"/>
      <c r="G149" s="193"/>
      <c r="H149" s="86" t="s">
        <v>13</v>
      </c>
      <c r="I149" s="87" t="s">
        <v>13</v>
      </c>
      <c r="J149" s="276"/>
    </row>
    <row r="150" spans="1:10" ht="12" customHeight="1">
      <c r="A150" s="110"/>
      <c r="B150" s="195" t="s">
        <v>362</v>
      </c>
      <c r="C150" s="191"/>
      <c r="D150" s="190">
        <v>908</v>
      </c>
      <c r="E150" s="190" t="s">
        <v>360</v>
      </c>
      <c r="F150" s="90">
        <v>-64622.324700000005</v>
      </c>
      <c r="G150" s="190" t="s">
        <v>190</v>
      </c>
      <c r="H150" s="86">
        <f>VLOOKUP(G150,'Alloc. Factors'!$B$2:$M$110,7,FALSE)</f>
        <v>0</v>
      </c>
      <c r="I150" s="87">
        <f t="shared" ref="I150" si="6">F150*H150</f>
        <v>0</v>
      </c>
      <c r="J150" s="276"/>
    </row>
    <row r="151" spans="1:10" ht="12" customHeight="1">
      <c r="A151" s="110"/>
      <c r="B151" s="277"/>
      <c r="C151" s="191"/>
      <c r="D151" s="190">
        <v>908</v>
      </c>
      <c r="E151" s="190" t="s">
        <v>360</v>
      </c>
      <c r="F151" s="358">
        <v>-324.7353</v>
      </c>
      <c r="G151" s="190" t="s">
        <v>187</v>
      </c>
      <c r="H151" s="86">
        <f>VLOOKUP(G151,'Alloc. Factors'!$B$2:$M$110,7,FALSE)</f>
        <v>1</v>
      </c>
      <c r="I151" s="348">
        <f t="shared" ref="I151" si="7">F151*H151</f>
        <v>-324.7353</v>
      </c>
      <c r="J151" s="276"/>
    </row>
    <row r="152" spans="1:10" ht="12" customHeight="1">
      <c r="A152" s="110"/>
      <c r="B152" s="194"/>
      <c r="C152" s="191"/>
      <c r="D152" s="190"/>
      <c r="E152" s="190"/>
      <c r="F152" s="102">
        <f>SUM(F150:F151)</f>
        <v>-64947.060000000005</v>
      </c>
      <c r="G152" s="193"/>
      <c r="H152" s="86" t="s">
        <v>13</v>
      </c>
      <c r="I152" s="102">
        <f>SUM(I150:I151)</f>
        <v>-324.7353</v>
      </c>
      <c r="J152" s="276"/>
    </row>
    <row r="153" spans="1:10" ht="12" customHeight="1">
      <c r="A153" s="110"/>
      <c r="B153" s="194"/>
      <c r="C153" s="191"/>
      <c r="D153" s="85"/>
      <c r="E153" s="85"/>
      <c r="F153" s="102"/>
      <c r="G153" s="190"/>
      <c r="H153" s="86"/>
      <c r="I153" s="87"/>
      <c r="J153" s="276"/>
    </row>
    <row r="154" spans="1:10" ht="12" customHeight="1">
      <c r="A154" s="110"/>
      <c r="B154" s="194" t="s">
        <v>363</v>
      </c>
      <c r="C154" s="191"/>
      <c r="D154" s="85">
        <v>557</v>
      </c>
      <c r="E154" s="85" t="s">
        <v>360</v>
      </c>
      <c r="F154" s="102">
        <v>1000000</v>
      </c>
      <c r="G154" s="190" t="s">
        <v>28</v>
      </c>
      <c r="H154" s="86">
        <f>VLOOKUP(G154,'Alloc. Factors'!$B$2:$M$110,7,FALSE)</f>
        <v>0.42002745400230629</v>
      </c>
      <c r="I154" s="87">
        <f t="shared" ref="I154" si="8">F154*H154</f>
        <v>420027.45400230627</v>
      </c>
      <c r="J154" s="276"/>
    </row>
    <row r="155" spans="1:10" ht="12" customHeight="1">
      <c r="A155" s="110"/>
      <c r="B155" s="96"/>
      <c r="D155" s="85"/>
      <c r="E155" s="85"/>
      <c r="F155" s="102"/>
      <c r="G155" s="190"/>
      <c r="H155" s="86"/>
      <c r="I155" s="87"/>
      <c r="J155" s="319"/>
    </row>
    <row r="156" spans="1:10" ht="12" customHeight="1">
      <c r="A156" s="110"/>
      <c r="B156" s="181" t="s">
        <v>293</v>
      </c>
      <c r="C156" s="278"/>
      <c r="D156" s="279"/>
      <c r="E156" s="279"/>
      <c r="F156" s="263">
        <f>+F146+F148+F152+F154</f>
        <v>-334750.06000000006</v>
      </c>
      <c r="G156" s="190"/>
      <c r="H156" s="86"/>
      <c r="I156" s="263">
        <f>+I146+I148+I152+I154</f>
        <v>-116694.15739025263</v>
      </c>
      <c r="J156" s="319" t="s">
        <v>207</v>
      </c>
    </row>
    <row r="157" spans="1:10" ht="12" customHeight="1">
      <c r="A157" s="110"/>
      <c r="B157" s="278"/>
      <c r="D157" s="180"/>
      <c r="E157" s="180"/>
      <c r="F157" s="102"/>
      <c r="G157" s="180"/>
      <c r="H157" s="204"/>
      <c r="I157" s="205"/>
      <c r="J157" s="180"/>
    </row>
    <row r="158" spans="1:10" ht="12" customHeight="1">
      <c r="A158" s="110"/>
      <c r="C158" s="191" t="s">
        <v>13</v>
      </c>
      <c r="D158" s="180"/>
      <c r="E158" s="180"/>
      <c r="F158" s="102"/>
      <c r="G158" s="180"/>
      <c r="H158" s="86"/>
      <c r="I158" s="87"/>
      <c r="J158" s="319"/>
    </row>
    <row r="159" spans="1:10" ht="12" customHeight="1">
      <c r="A159" s="110"/>
      <c r="D159" s="180"/>
      <c r="E159" s="180"/>
      <c r="F159" s="102"/>
      <c r="G159" s="180"/>
      <c r="H159" s="204"/>
      <c r="I159" s="102"/>
      <c r="J159" s="319"/>
    </row>
    <row r="160" spans="1:10" ht="12" customHeight="1">
      <c r="A160" s="110"/>
      <c r="B160" s="24"/>
      <c r="C160" s="96"/>
      <c r="D160" s="85"/>
      <c r="E160" s="85"/>
      <c r="F160" s="111"/>
      <c r="G160" s="90"/>
      <c r="H160" s="86"/>
      <c r="I160" s="87"/>
      <c r="J160" s="97"/>
    </row>
    <row r="161" spans="1:10" ht="12" customHeight="1">
      <c r="A161" s="110"/>
      <c r="B161" s="195"/>
      <c r="C161" s="192"/>
      <c r="D161" s="193"/>
      <c r="E161" s="193"/>
      <c r="F161" s="90"/>
      <c r="G161" s="193"/>
      <c r="H161" s="86"/>
      <c r="I161" s="87"/>
      <c r="J161" s="276"/>
    </row>
    <row r="162" spans="1:10" ht="12" customHeight="1">
      <c r="A162" s="110"/>
      <c r="D162" s="193"/>
      <c r="E162" s="193"/>
      <c r="F162" s="90"/>
      <c r="G162" s="193"/>
      <c r="H162" s="86"/>
      <c r="I162" s="87"/>
      <c r="J162" s="276"/>
    </row>
    <row r="163" spans="1:10" ht="12" customHeight="1">
      <c r="A163" s="110"/>
      <c r="D163" s="193"/>
      <c r="E163" s="193"/>
      <c r="F163" s="90"/>
      <c r="G163" s="193"/>
      <c r="H163" s="86"/>
      <c r="I163" s="87"/>
      <c r="J163" s="319"/>
    </row>
    <row r="164" spans="1:10" ht="12" customHeight="1">
      <c r="A164" s="110"/>
      <c r="D164" s="193"/>
      <c r="E164" s="193"/>
      <c r="F164" s="90"/>
      <c r="G164" s="193"/>
      <c r="H164" s="86"/>
      <c r="I164" s="87"/>
      <c r="J164" s="180"/>
    </row>
    <row r="165" spans="1:10" ht="12" customHeight="1">
      <c r="A165" s="124"/>
      <c r="D165" s="193"/>
      <c r="E165" s="193"/>
      <c r="F165" s="90"/>
      <c r="G165" s="193"/>
      <c r="H165" s="86"/>
      <c r="I165" s="87"/>
    </row>
    <row r="166" spans="1:10" ht="12" customHeight="1">
      <c r="A166" s="110"/>
      <c r="B166" s="24"/>
    </row>
    <row r="167" spans="1:10" ht="12" customHeight="1">
      <c r="A167" s="124"/>
      <c r="H167" s="86"/>
      <c r="I167" s="87"/>
    </row>
    <row r="168" spans="1:10" ht="12" customHeight="1">
      <c r="A168" s="110"/>
      <c r="B168" s="211"/>
      <c r="C168" s="211"/>
      <c r="D168" s="46"/>
      <c r="E168" s="46"/>
      <c r="F168" s="122"/>
      <c r="G168" s="46"/>
      <c r="H168" s="86"/>
      <c r="I168" s="87"/>
      <c r="J168" s="87"/>
    </row>
    <row r="169" spans="1:10" ht="12" customHeight="1">
      <c r="A169" s="110"/>
      <c r="B169" s="211"/>
      <c r="C169" s="211"/>
      <c r="D169" s="46"/>
      <c r="E169" s="46"/>
      <c r="F169" s="111"/>
      <c r="G169" s="46"/>
      <c r="H169" s="86"/>
      <c r="I169" s="87"/>
      <c r="J169" s="87"/>
    </row>
    <row r="170" spans="1:10" ht="12" customHeight="1">
      <c r="A170" s="110"/>
      <c r="F170" s="110"/>
      <c r="G170" s="210"/>
      <c r="H170" s="86"/>
      <c r="I170" s="87"/>
      <c r="J170" s="87"/>
    </row>
    <row r="171" spans="1:10" ht="12" customHeight="1">
      <c r="A171" s="110"/>
      <c r="H171" s="86"/>
      <c r="I171" s="87"/>
    </row>
    <row r="172" spans="1:10" ht="12" customHeight="1">
      <c r="A172" s="110"/>
      <c r="H172" s="86"/>
      <c r="I172" s="87"/>
    </row>
    <row r="173" spans="1:10" ht="12" customHeight="1">
      <c r="A173" s="110"/>
      <c r="H173" s="86"/>
      <c r="I173" s="87"/>
    </row>
    <row r="174" spans="1:10" ht="12" customHeight="1">
      <c r="A174" s="110"/>
      <c r="H174" s="86"/>
      <c r="I174" s="87"/>
    </row>
    <row r="175" spans="1:10" ht="12" customHeight="1">
      <c r="A175" s="110"/>
      <c r="B175" s="206"/>
      <c r="C175" s="206"/>
      <c r="D175" s="97"/>
      <c r="E175" s="97"/>
      <c r="F175" s="187"/>
      <c r="G175" s="173"/>
      <c r="H175" s="86"/>
      <c r="I175" s="87"/>
      <c r="J175" s="87"/>
    </row>
    <row r="176" spans="1:10" ht="12" customHeight="1">
      <c r="A176" s="110"/>
      <c r="B176" s="206"/>
      <c r="C176" s="206"/>
      <c r="D176" s="97"/>
      <c r="E176" s="97"/>
      <c r="F176" s="187"/>
      <c r="G176" s="173"/>
      <c r="H176" s="86"/>
      <c r="I176" s="87"/>
      <c r="J176" s="87"/>
    </row>
    <row r="177" spans="1:10" ht="12" customHeight="1">
      <c r="A177" s="110"/>
      <c r="B177" s="206"/>
      <c r="C177" s="206"/>
      <c r="D177" s="97"/>
      <c r="E177" s="97"/>
      <c r="F177" s="187"/>
      <c r="G177" s="173"/>
      <c r="H177" s="86"/>
      <c r="I177" s="87"/>
      <c r="J177" s="87"/>
    </row>
    <row r="178" spans="1:10" ht="12" customHeight="1">
      <c r="A178" s="110"/>
      <c r="B178" s="206"/>
      <c r="C178" s="206"/>
      <c r="D178" s="97"/>
      <c r="E178" s="97"/>
      <c r="F178" s="187"/>
      <c r="G178" s="173"/>
      <c r="H178" s="86"/>
      <c r="I178" s="87"/>
      <c r="J178" s="87"/>
    </row>
    <row r="179" spans="1:10" ht="12" customHeight="1">
      <c r="A179" s="110"/>
      <c r="B179" s="206"/>
      <c r="C179" s="206"/>
      <c r="D179" s="97"/>
      <c r="E179" s="97"/>
      <c r="F179" s="187"/>
      <c r="G179" s="173"/>
      <c r="H179" s="86"/>
      <c r="I179" s="87"/>
      <c r="J179" s="87"/>
    </row>
    <row r="180" spans="1:10" ht="12" customHeight="1">
      <c r="A180" s="110"/>
      <c r="B180" s="206"/>
      <c r="C180" s="206"/>
      <c r="D180" s="97"/>
      <c r="E180" s="97"/>
      <c r="F180" s="187"/>
      <c r="G180" s="173"/>
      <c r="H180" s="86"/>
      <c r="I180" s="87"/>
      <c r="J180" s="87"/>
    </row>
    <row r="181" spans="1:10" ht="12" customHeight="1">
      <c r="A181" s="110"/>
      <c r="B181" s="110"/>
      <c r="C181" s="110"/>
      <c r="D181" s="97"/>
      <c r="E181" s="97"/>
      <c r="F181" s="187"/>
      <c r="G181" s="173"/>
      <c r="H181" s="86"/>
      <c r="I181" s="87"/>
      <c r="J181" s="87"/>
    </row>
    <row r="182" spans="1:10" ht="12" customHeight="1">
      <c r="A182" s="124"/>
      <c r="B182" s="206"/>
      <c r="C182" s="206"/>
      <c r="D182" s="97"/>
      <c r="E182" s="97"/>
      <c r="F182" s="187"/>
      <c r="G182" s="173"/>
      <c r="H182" s="86"/>
      <c r="I182" s="87"/>
      <c r="J182" s="87"/>
    </row>
    <row r="183" spans="1:10" ht="12" customHeight="1">
      <c r="A183" s="110"/>
      <c r="B183" s="110"/>
      <c r="C183" s="110"/>
      <c r="D183" s="97"/>
      <c r="E183" s="97"/>
      <c r="F183" s="187"/>
      <c r="G183" s="173"/>
      <c r="H183" s="86"/>
      <c r="I183" s="87"/>
      <c r="J183" s="212"/>
    </row>
    <row r="184" spans="1:10" ht="12" customHeight="1">
      <c r="A184" s="110"/>
      <c r="B184" s="110"/>
      <c r="C184" s="110"/>
      <c r="D184" s="97"/>
      <c r="E184" s="97"/>
      <c r="F184" s="187"/>
      <c r="G184" s="173"/>
      <c r="H184" s="86"/>
      <c r="I184" s="87"/>
      <c r="J184" s="87"/>
    </row>
    <row r="185" spans="1:10" ht="12" customHeight="1">
      <c r="A185" s="110"/>
      <c r="B185" s="110"/>
      <c r="C185" s="110"/>
      <c r="D185" s="97"/>
      <c r="E185" s="97"/>
      <c r="F185" s="13"/>
      <c r="G185" s="12"/>
      <c r="H185" s="9"/>
      <c r="I185" s="13"/>
      <c r="J185" s="87"/>
    </row>
    <row r="186" spans="1:10" ht="12" customHeight="1">
      <c r="A186" s="110"/>
      <c r="B186" s="110"/>
      <c r="C186" s="110"/>
      <c r="D186" s="97"/>
      <c r="E186" s="97"/>
      <c r="F186" s="13"/>
      <c r="G186" s="12"/>
      <c r="H186" s="9"/>
      <c r="I186" s="13"/>
      <c r="J186" s="87"/>
    </row>
    <row r="187" spans="1:10" ht="12" customHeight="1">
      <c r="A187" s="110"/>
      <c r="B187" s="110"/>
      <c r="C187" s="110"/>
      <c r="D187" s="97"/>
      <c r="E187" s="97"/>
      <c r="F187" s="13"/>
      <c r="G187" s="12"/>
      <c r="H187" s="9"/>
      <c r="I187" s="13"/>
      <c r="J187" s="87"/>
    </row>
    <row r="188" spans="1:10" ht="12" customHeight="1">
      <c r="A188" s="110"/>
      <c r="B188" s="110"/>
      <c r="C188" s="110"/>
      <c r="D188" s="97"/>
      <c r="E188" s="97"/>
      <c r="F188" s="13"/>
      <c r="G188" s="12"/>
      <c r="H188" s="9"/>
      <c r="I188" s="13"/>
      <c r="J188" s="87"/>
    </row>
    <row r="189" spans="1:10" ht="12" customHeight="1">
      <c r="A189" s="110"/>
      <c r="B189" s="110"/>
      <c r="C189" s="110"/>
      <c r="D189" s="97"/>
      <c r="E189" s="97"/>
      <c r="F189" s="13"/>
      <c r="G189" s="12"/>
      <c r="H189" s="9"/>
      <c r="I189" s="13"/>
      <c r="J189" s="87"/>
    </row>
    <row r="190" spans="1:10" ht="12" customHeight="1">
      <c r="A190" s="110"/>
      <c r="B190" s="110"/>
      <c r="C190" s="110"/>
      <c r="D190" s="97"/>
      <c r="E190" s="97"/>
      <c r="F190" s="13"/>
      <c r="G190" s="12"/>
      <c r="H190" s="9"/>
      <c r="I190" s="13"/>
      <c r="J190" s="87"/>
    </row>
    <row r="191" spans="1:10" ht="12" customHeight="1">
      <c r="A191" s="110"/>
      <c r="B191" s="110"/>
      <c r="C191" s="110"/>
      <c r="D191" s="97"/>
      <c r="E191" s="97"/>
      <c r="F191" s="13"/>
      <c r="G191" s="12"/>
      <c r="H191" s="9"/>
      <c r="I191" s="13"/>
      <c r="J191" s="87"/>
    </row>
    <row r="192" spans="1:10" ht="12" customHeight="1">
      <c r="A192" s="110"/>
      <c r="B192" s="110"/>
      <c r="C192" s="110"/>
      <c r="D192" s="97"/>
      <c r="E192" s="97"/>
      <c r="F192" s="187"/>
      <c r="G192" s="97"/>
      <c r="H192" s="110"/>
      <c r="I192" s="111"/>
      <c r="J192" s="87"/>
    </row>
    <row r="193" spans="1:10" ht="12" customHeight="1">
      <c r="A193" s="110"/>
      <c r="B193" s="110"/>
      <c r="C193" s="110"/>
      <c r="D193" s="97"/>
      <c r="E193" s="97"/>
      <c r="F193" s="187"/>
      <c r="G193" s="97"/>
      <c r="H193" s="110"/>
      <c r="I193" s="111"/>
      <c r="J193" s="87"/>
    </row>
    <row r="194" spans="1:10" ht="12" customHeight="1" thickBot="1">
      <c r="A194" s="95"/>
      <c r="B194" s="20" t="s">
        <v>12</v>
      </c>
      <c r="C194" s="95"/>
      <c r="D194" s="97"/>
      <c r="E194" s="97"/>
      <c r="F194" s="197"/>
      <c r="G194" s="92"/>
      <c r="H194" s="95"/>
      <c r="I194" s="140"/>
      <c r="J194" s="147"/>
    </row>
    <row r="195" spans="1:10" ht="12" customHeight="1">
      <c r="A195" s="115"/>
      <c r="B195" s="116"/>
      <c r="C195" s="116"/>
      <c r="D195" s="117"/>
      <c r="E195" s="117"/>
      <c r="F195" s="186"/>
      <c r="G195" s="117"/>
      <c r="H195" s="116"/>
      <c r="I195" s="119"/>
      <c r="J195" s="120"/>
    </row>
    <row r="196" spans="1:10" ht="12" customHeight="1">
      <c r="A196" s="121"/>
      <c r="B196" s="124"/>
      <c r="C196" s="110"/>
      <c r="D196" s="97"/>
      <c r="E196" s="97"/>
      <c r="F196" s="187"/>
      <c r="G196" s="97"/>
      <c r="H196" s="110"/>
      <c r="I196" s="111"/>
      <c r="J196" s="123"/>
    </row>
    <row r="197" spans="1:10" ht="12" customHeight="1">
      <c r="A197" s="121"/>
      <c r="B197" s="124"/>
      <c r="C197" s="110"/>
      <c r="D197" s="97"/>
      <c r="E197" s="97"/>
      <c r="F197" s="187"/>
      <c r="G197" s="97"/>
      <c r="H197" s="110"/>
      <c r="I197" s="111"/>
      <c r="J197" s="123"/>
    </row>
    <row r="198" spans="1:10" ht="12" customHeight="1">
      <c r="A198" s="121"/>
      <c r="B198" s="110"/>
      <c r="C198" s="110"/>
      <c r="D198" s="97"/>
      <c r="E198" s="97"/>
      <c r="F198" s="187"/>
      <c r="G198" s="97"/>
      <c r="H198" s="110"/>
      <c r="I198" s="111"/>
      <c r="J198" s="123"/>
    </row>
    <row r="199" spans="1:10" ht="12" customHeight="1">
      <c r="A199" s="121"/>
      <c r="B199" s="110"/>
      <c r="C199" s="110"/>
      <c r="D199" s="97"/>
      <c r="E199" s="97"/>
      <c r="F199" s="187"/>
      <c r="G199" s="97"/>
      <c r="H199" s="110"/>
      <c r="I199" s="111"/>
      <c r="J199" s="123"/>
    </row>
    <row r="200" spans="1:10" ht="12" customHeight="1">
      <c r="A200" s="121"/>
      <c r="B200" s="110"/>
      <c r="C200" s="110"/>
      <c r="D200" s="97"/>
      <c r="E200" s="97"/>
      <c r="F200" s="187"/>
      <c r="G200" s="97"/>
      <c r="H200" s="110"/>
      <c r="I200" s="111"/>
      <c r="J200" s="123"/>
    </row>
    <row r="201" spans="1:10" ht="12" customHeight="1">
      <c r="A201" s="121"/>
      <c r="B201" s="110"/>
      <c r="C201" s="110"/>
      <c r="D201" s="97"/>
      <c r="E201" s="97"/>
      <c r="F201" s="187"/>
      <c r="G201" s="97"/>
      <c r="H201" s="110"/>
      <c r="I201" s="111"/>
      <c r="J201" s="123"/>
    </row>
    <row r="202" spans="1:10" ht="12" customHeight="1">
      <c r="A202" s="121"/>
      <c r="B202" s="110"/>
      <c r="C202" s="110"/>
      <c r="D202" s="97"/>
      <c r="E202" s="97"/>
      <c r="F202" s="187"/>
      <c r="G202" s="97"/>
      <c r="H202" s="110"/>
      <c r="I202" s="111"/>
      <c r="J202" s="123"/>
    </row>
    <row r="203" spans="1:10" ht="12" customHeight="1">
      <c r="A203" s="121"/>
      <c r="B203" s="110"/>
      <c r="C203" s="110"/>
      <c r="D203" s="97"/>
      <c r="E203" s="97"/>
      <c r="F203" s="187"/>
      <c r="G203" s="97"/>
      <c r="H203" s="110"/>
      <c r="I203" s="111"/>
      <c r="J203" s="123"/>
    </row>
    <row r="204" spans="1:10" ht="12" customHeight="1" thickBot="1">
      <c r="A204" s="148"/>
      <c r="B204" s="149"/>
      <c r="C204" s="149"/>
      <c r="D204" s="150"/>
      <c r="E204" s="150"/>
      <c r="F204" s="188"/>
      <c r="G204" s="150"/>
      <c r="H204" s="149"/>
      <c r="I204" s="152"/>
      <c r="J204" s="153"/>
    </row>
    <row r="205" spans="1:10" ht="12" customHeight="1">
      <c r="A205" s="110"/>
      <c r="B205" s="110"/>
      <c r="C205" s="110"/>
      <c r="D205" s="97"/>
      <c r="E205" s="97"/>
      <c r="F205" s="187"/>
      <c r="G205" s="97"/>
      <c r="H205" s="110"/>
      <c r="I205" s="111"/>
      <c r="J205" s="87"/>
    </row>
    <row r="206" spans="1:10" ht="12" customHeight="1">
      <c r="A206" s="96"/>
      <c r="B206" s="7" t="str">
        <f>Inputs!$C$2</f>
        <v>Rocky Mountain Power</v>
      </c>
      <c r="C206" s="72"/>
      <c r="D206" s="83"/>
      <c r="E206" s="83"/>
      <c r="F206" s="178"/>
      <c r="G206" s="83"/>
      <c r="H206" s="72"/>
      <c r="I206" s="91" t="s">
        <v>0</v>
      </c>
      <c r="J206" s="359">
        <v>4.4000000000000004</v>
      </c>
    </row>
    <row r="207" spans="1:10" ht="12" customHeight="1">
      <c r="A207" s="96"/>
      <c r="B207" s="7" t="str">
        <f>Inputs!$C$3</f>
        <v>Utah Results of Operations - December 2011</v>
      </c>
      <c r="C207" s="72"/>
      <c r="D207" s="83"/>
      <c r="E207" s="83"/>
      <c r="F207" s="178"/>
      <c r="G207" s="83"/>
      <c r="H207" s="72"/>
      <c r="I207" s="73"/>
      <c r="J207" s="93"/>
    </row>
    <row r="208" spans="1:10" ht="12" customHeight="1">
      <c r="A208" s="96"/>
      <c r="B208" s="37" t="s">
        <v>286</v>
      </c>
      <c r="C208" s="72"/>
      <c r="D208" s="83"/>
      <c r="E208" s="83"/>
      <c r="F208" s="178"/>
      <c r="G208" s="83"/>
      <c r="H208" s="72"/>
      <c r="I208" s="73"/>
      <c r="J208" s="93"/>
    </row>
    <row r="209" spans="1:10" ht="12" customHeight="1">
      <c r="A209" s="96"/>
      <c r="B209" s="72"/>
      <c r="C209" s="72"/>
      <c r="D209" s="83"/>
      <c r="E209" s="83"/>
      <c r="F209" s="178"/>
      <c r="G209" s="83"/>
      <c r="H209" s="72"/>
      <c r="I209" s="73"/>
      <c r="J209" s="93"/>
    </row>
    <row r="210" spans="1:10" ht="12" customHeight="1">
      <c r="A210" s="96"/>
      <c r="B210" s="72"/>
      <c r="C210" s="72"/>
      <c r="D210" s="83"/>
      <c r="E210" s="83"/>
      <c r="F210" s="178"/>
      <c r="G210" s="83"/>
      <c r="H210" s="72"/>
      <c r="I210" s="73"/>
      <c r="J210" s="93"/>
    </row>
    <row r="211" spans="1:10" ht="12" customHeight="1">
      <c r="A211" s="96"/>
      <c r="B211" s="72"/>
      <c r="C211" s="72"/>
      <c r="D211" s="83"/>
      <c r="E211" s="83"/>
      <c r="F211" s="179" t="s">
        <v>1</v>
      </c>
      <c r="G211" s="83"/>
      <c r="H211" s="83"/>
      <c r="I211" s="94" t="str">
        <f>+Inputs!$C$6</f>
        <v>UTAH</v>
      </c>
      <c r="J211" s="83"/>
    </row>
    <row r="212" spans="1:10" ht="12" customHeight="1">
      <c r="A212" s="96"/>
      <c r="B212" s="72"/>
      <c r="C212" s="72"/>
      <c r="D212" s="49" t="s">
        <v>2</v>
      </c>
      <c r="E212" s="49" t="s">
        <v>3</v>
      </c>
      <c r="F212" s="56" t="s">
        <v>4</v>
      </c>
      <c r="G212" s="49" t="s">
        <v>5</v>
      </c>
      <c r="H212" s="57" t="s">
        <v>6</v>
      </c>
      <c r="I212" s="50" t="s">
        <v>7</v>
      </c>
      <c r="J212" s="49" t="s">
        <v>8</v>
      </c>
    </row>
    <row r="213" spans="1:10" ht="12" customHeight="1">
      <c r="A213" s="110"/>
      <c r="B213" s="20" t="s">
        <v>287</v>
      </c>
      <c r="C213" s="110"/>
      <c r="D213" s="97"/>
      <c r="E213" s="97"/>
      <c r="F213" s="187"/>
      <c r="G213" s="97"/>
      <c r="H213" s="110"/>
      <c r="I213" s="122"/>
      <c r="J213" s="92"/>
    </row>
    <row r="214" spans="1:10" ht="12" customHeight="1">
      <c r="A214" s="110"/>
      <c r="B214" s="100" t="s">
        <v>272</v>
      </c>
      <c r="C214" s="154"/>
      <c r="D214" s="155">
        <v>456</v>
      </c>
      <c r="E214" s="155" t="s">
        <v>360</v>
      </c>
      <c r="F214" s="102">
        <v>-1785661.39</v>
      </c>
      <c r="G214" s="102" t="s">
        <v>188</v>
      </c>
      <c r="H214" s="86">
        <f>VLOOKUP(G214,'Alloc. Factors'!$B$2:$M$110,7,FALSE)</f>
        <v>0</v>
      </c>
      <c r="I214" s="87">
        <f t="shared" ref="I214:I219" si="9">F214*H214</f>
        <v>0</v>
      </c>
      <c r="J214" s="155"/>
    </row>
    <row r="215" spans="1:10" ht="12" customHeight="1">
      <c r="A215" s="110"/>
      <c r="B215" s="214"/>
      <c r="C215" s="154"/>
      <c r="D215" s="155">
        <v>456</v>
      </c>
      <c r="E215" s="155" t="s">
        <v>360</v>
      </c>
      <c r="F215" s="102">
        <v>-49303455.409999996</v>
      </c>
      <c r="G215" s="102" t="s">
        <v>187</v>
      </c>
      <c r="H215" s="86">
        <f>VLOOKUP(G215,'Alloc. Factors'!$B$2:$M$110,7,FALSE)</f>
        <v>1</v>
      </c>
      <c r="I215" s="87">
        <f t="shared" si="9"/>
        <v>-49303455.409999996</v>
      </c>
      <c r="J215" s="155"/>
    </row>
    <row r="216" spans="1:10" ht="12" customHeight="1">
      <c r="A216" s="110"/>
      <c r="B216" s="214"/>
      <c r="C216" s="154"/>
      <c r="D216" s="155">
        <v>456</v>
      </c>
      <c r="E216" s="155" t="s">
        <v>360</v>
      </c>
      <c r="F216" s="102">
        <v>-5356975.0999999996</v>
      </c>
      <c r="G216" s="102" t="s">
        <v>191</v>
      </c>
      <c r="H216" s="216">
        <f>VLOOKUP(G216,'Alloc. Factors'!$B$2:$M$110,7,FALSE)</f>
        <v>0</v>
      </c>
      <c r="I216" s="102">
        <f t="shared" si="9"/>
        <v>0</v>
      </c>
      <c r="J216" s="155"/>
    </row>
    <row r="217" spans="1:10" ht="12" customHeight="1">
      <c r="A217" s="110"/>
      <c r="B217" s="214"/>
      <c r="C217" s="154"/>
      <c r="D217" s="155">
        <v>456</v>
      </c>
      <c r="E217" s="155" t="s">
        <v>360</v>
      </c>
      <c r="F217" s="102">
        <v>-8883682</v>
      </c>
      <c r="G217" s="102" t="s">
        <v>190</v>
      </c>
      <c r="H217" s="216">
        <f>VLOOKUP(G217,'Alloc. Factors'!$B$2:$M$110,7,FALSE)</f>
        <v>0</v>
      </c>
      <c r="I217" s="102">
        <f t="shared" si="9"/>
        <v>0</v>
      </c>
      <c r="J217" s="155"/>
    </row>
    <row r="218" spans="1:10" ht="12" customHeight="1">
      <c r="A218" s="110"/>
      <c r="B218" s="42"/>
      <c r="C218" s="113"/>
      <c r="D218" s="155">
        <v>456</v>
      </c>
      <c r="E218" s="155" t="s">
        <v>360</v>
      </c>
      <c r="F218" s="102">
        <v>-3888522.86</v>
      </c>
      <c r="G218" s="83" t="s">
        <v>253</v>
      </c>
      <c r="H218" s="216">
        <f>VLOOKUP(G218,'Alloc. Factors'!$B$2:$M$110,7,FALSE)</f>
        <v>0</v>
      </c>
      <c r="I218" s="102">
        <f t="shared" si="9"/>
        <v>0</v>
      </c>
      <c r="J218" s="155"/>
    </row>
    <row r="219" spans="1:10" ht="12" customHeight="1">
      <c r="A219" s="110"/>
      <c r="B219" s="214"/>
      <c r="C219" s="96"/>
      <c r="D219" s="155">
        <v>456</v>
      </c>
      <c r="E219" s="155" t="s">
        <v>360</v>
      </c>
      <c r="F219" s="360">
        <v>-22316839.41</v>
      </c>
      <c r="G219" s="155" t="s">
        <v>189</v>
      </c>
      <c r="H219" s="86">
        <f>VLOOKUP(G219,'Alloc. Factors'!$B$2:$M$110,7,FALSE)</f>
        <v>0</v>
      </c>
      <c r="I219" s="87">
        <f t="shared" si="9"/>
        <v>0</v>
      </c>
      <c r="J219" s="155"/>
    </row>
    <row r="220" spans="1:10" ht="12" customHeight="1">
      <c r="A220" s="110"/>
      <c r="B220" s="214"/>
      <c r="C220" s="154"/>
      <c r="D220" s="155"/>
      <c r="E220" s="155"/>
      <c r="F220" s="361">
        <f>SUM(F214:F219)</f>
        <v>-91535136.170000002</v>
      </c>
      <c r="G220" s="155"/>
      <c r="H220" s="86"/>
      <c r="I220" s="264">
        <f>SUM(I214:I219)</f>
        <v>-49303455.409999996</v>
      </c>
      <c r="J220" s="155" t="s">
        <v>254</v>
      </c>
    </row>
    <row r="221" spans="1:10" ht="12" customHeight="1">
      <c r="A221" s="110"/>
      <c r="B221" s="214"/>
      <c r="C221" s="154"/>
      <c r="D221" s="155"/>
      <c r="E221" s="155"/>
      <c r="F221" s="362"/>
      <c r="G221" s="155"/>
      <c r="H221" s="86"/>
      <c r="I221" s="87"/>
      <c r="J221" s="155"/>
    </row>
    <row r="222" spans="1:10" ht="12" customHeight="1">
      <c r="A222" s="110"/>
      <c r="B222" s="214"/>
      <c r="C222" s="154"/>
      <c r="D222" s="155"/>
      <c r="E222" s="155"/>
      <c r="F222" s="362"/>
      <c r="G222" s="155"/>
      <c r="H222" s="86"/>
      <c r="I222" s="87"/>
      <c r="J222" s="155"/>
    </row>
    <row r="223" spans="1:10" ht="12" customHeight="1">
      <c r="A223" s="110"/>
      <c r="B223" s="280" t="s">
        <v>13</v>
      </c>
      <c r="C223" s="96"/>
      <c r="D223" s="155"/>
      <c r="E223" s="155"/>
      <c r="F223" s="362"/>
      <c r="G223" s="155"/>
      <c r="H223" s="86"/>
      <c r="I223" s="87"/>
      <c r="J223" s="155"/>
    </row>
    <row r="224" spans="1:10" ht="12" customHeight="1">
      <c r="A224" s="110"/>
      <c r="B224" s="100" t="s">
        <v>273</v>
      </c>
      <c r="C224" s="96"/>
      <c r="D224" s="155">
        <v>908</v>
      </c>
      <c r="E224" s="155" t="s">
        <v>360</v>
      </c>
      <c r="F224" s="360">
        <v>-1785661.39</v>
      </c>
      <c r="G224" s="155" t="s">
        <v>188</v>
      </c>
      <c r="H224" s="86">
        <f>VLOOKUP(G224,'Alloc. Factors'!$B$2:$M$110,7,FALSE)</f>
        <v>0</v>
      </c>
      <c r="I224" s="87">
        <f t="shared" ref="I224:I229" si="10">F224*H224</f>
        <v>0</v>
      </c>
      <c r="J224" s="155"/>
    </row>
    <row r="225" spans="1:10" ht="12" customHeight="1">
      <c r="A225" s="110"/>
      <c r="B225" s="214"/>
      <c r="C225" s="96"/>
      <c r="D225" s="155">
        <v>908</v>
      </c>
      <c r="E225" s="155" t="s">
        <v>360</v>
      </c>
      <c r="F225" s="102">
        <v>-5356975.0999999996</v>
      </c>
      <c r="G225" s="102" t="s">
        <v>191</v>
      </c>
      <c r="H225" s="86">
        <f>VLOOKUP(G225,'Alloc. Factors'!$B$2:$M$110,7,FALSE)</f>
        <v>0</v>
      </c>
      <c r="I225" s="87">
        <f t="shared" si="10"/>
        <v>0</v>
      </c>
      <c r="J225" s="155"/>
    </row>
    <row r="226" spans="1:10" ht="12" customHeight="1">
      <c r="A226" s="110"/>
      <c r="B226" s="214"/>
      <c r="C226" s="96"/>
      <c r="D226" s="155">
        <v>908</v>
      </c>
      <c r="E226" s="155" t="s">
        <v>360</v>
      </c>
      <c r="F226" s="102">
        <v>-22316839.41</v>
      </c>
      <c r="G226" s="155" t="s">
        <v>189</v>
      </c>
      <c r="H226" s="86">
        <f>VLOOKUP(G226,'Alloc. Factors'!$B$2:$M$110,7,FALSE)</f>
        <v>0</v>
      </c>
      <c r="I226" s="87">
        <f t="shared" si="10"/>
        <v>0</v>
      </c>
      <c r="J226" s="155"/>
    </row>
    <row r="227" spans="1:10" ht="12" customHeight="1">
      <c r="A227" s="110"/>
      <c r="B227" s="189"/>
      <c r="C227" s="154"/>
      <c r="D227" s="155">
        <v>908</v>
      </c>
      <c r="E227" s="155" t="s">
        <v>360</v>
      </c>
      <c r="F227" s="102">
        <v>-49303455.409999996</v>
      </c>
      <c r="G227" s="155" t="s">
        <v>187</v>
      </c>
      <c r="H227" s="86">
        <f>VLOOKUP(G227,'Alloc. Factors'!$B$2:$M$110,7,FALSE)</f>
        <v>1</v>
      </c>
      <c r="I227" s="87">
        <f t="shared" si="10"/>
        <v>-49303455.409999996</v>
      </c>
      <c r="J227" s="157"/>
    </row>
    <row r="228" spans="1:10" ht="12" customHeight="1">
      <c r="A228" s="110"/>
      <c r="B228" s="189"/>
      <c r="C228" s="154"/>
      <c r="D228" s="155">
        <v>908</v>
      </c>
      <c r="E228" s="155" t="s">
        <v>360</v>
      </c>
      <c r="F228" s="102">
        <v>-8883682</v>
      </c>
      <c r="G228" s="83" t="s">
        <v>190</v>
      </c>
      <c r="H228" s="86">
        <f>VLOOKUP(G228,'Alloc. Factors'!$B$2:$M$110,7,FALSE)</f>
        <v>0</v>
      </c>
      <c r="I228" s="87">
        <f t="shared" si="10"/>
        <v>0</v>
      </c>
      <c r="J228" s="157"/>
    </row>
    <row r="229" spans="1:10" ht="12" customHeight="1">
      <c r="A229" s="110"/>
      <c r="B229" s="189"/>
      <c r="C229" s="154"/>
      <c r="D229" s="155">
        <v>908</v>
      </c>
      <c r="E229" s="155" t="s">
        <v>360</v>
      </c>
      <c r="F229" s="102">
        <v>-3888522.86</v>
      </c>
      <c r="G229" s="102" t="s">
        <v>253</v>
      </c>
      <c r="H229" s="86">
        <f>VLOOKUP(G229,'Alloc. Factors'!$B$2:$M$110,7,FALSE)</f>
        <v>0</v>
      </c>
      <c r="I229" s="87">
        <f t="shared" si="10"/>
        <v>0</v>
      </c>
      <c r="J229" s="157"/>
    </row>
    <row r="230" spans="1:10" ht="12" customHeight="1">
      <c r="A230" s="110"/>
      <c r="B230" s="189"/>
      <c r="C230" s="154"/>
      <c r="D230" s="155"/>
      <c r="E230" s="155"/>
      <c r="F230" s="263">
        <f>SUM(F224:F229)</f>
        <v>-91535136.170000002</v>
      </c>
      <c r="G230" s="155"/>
      <c r="H230" s="86"/>
      <c r="I230" s="264">
        <f>SUM(I224:I229)</f>
        <v>-49303455.409999996</v>
      </c>
      <c r="J230" s="157" t="s">
        <v>254</v>
      </c>
    </row>
    <row r="231" spans="1:10" ht="12" customHeight="1">
      <c r="A231" s="110"/>
      <c r="B231" s="203"/>
      <c r="C231" s="203"/>
      <c r="D231" s="203"/>
      <c r="E231" s="201"/>
      <c r="F231" s="363"/>
      <c r="G231" s="203"/>
      <c r="H231" s="202"/>
      <c r="I231" s="102"/>
      <c r="J231" s="157"/>
    </row>
    <row r="232" spans="1:10" ht="12" customHeight="1">
      <c r="A232" s="110"/>
      <c r="B232" s="203"/>
      <c r="C232" s="203"/>
      <c r="D232" s="203"/>
      <c r="E232" s="201"/>
      <c r="F232" s="363"/>
      <c r="G232" s="203"/>
      <c r="H232" s="202"/>
      <c r="I232" s="102"/>
      <c r="J232" s="157"/>
    </row>
    <row r="233" spans="1:10" ht="12" customHeight="1">
      <c r="A233" s="110"/>
      <c r="B233" s="280" t="s">
        <v>271</v>
      </c>
      <c r="C233" s="96"/>
      <c r="D233" s="155"/>
      <c r="E233" s="155"/>
      <c r="F233" s="362"/>
      <c r="G233" s="155"/>
      <c r="H233" s="86"/>
      <c r="I233" s="87"/>
      <c r="J233" s="155"/>
    </row>
    <row r="234" spans="1:10" ht="12" customHeight="1">
      <c r="A234" s="110"/>
      <c r="B234" s="320" t="s">
        <v>300</v>
      </c>
      <c r="C234" s="96"/>
      <c r="D234" s="155" t="s">
        <v>218</v>
      </c>
      <c r="E234" s="155" t="s">
        <v>360</v>
      </c>
      <c r="F234" s="360">
        <v>-9654869</v>
      </c>
      <c r="G234" s="102" t="s">
        <v>49</v>
      </c>
      <c r="H234" s="86">
        <f>VLOOKUP(G234,'Alloc. Factors'!$B$2:$M$110,7,FALSE)</f>
        <v>0.42002168561423714</v>
      </c>
      <c r="I234" s="87">
        <f t="shared" ref="I234" si="11">F234*H234</f>
        <v>-4055254.351764644</v>
      </c>
      <c r="J234" s="155"/>
    </row>
    <row r="235" spans="1:10" ht="12" customHeight="1">
      <c r="A235" s="110"/>
      <c r="B235" s="320" t="s">
        <v>219</v>
      </c>
      <c r="C235" s="96"/>
      <c r="D235" s="155" t="s">
        <v>220</v>
      </c>
      <c r="E235" s="155" t="s">
        <v>360</v>
      </c>
      <c r="F235" s="360">
        <v>-14795</v>
      </c>
      <c r="G235" s="102" t="s">
        <v>189</v>
      </c>
      <c r="H235" s="86">
        <f>VLOOKUP(G235,'Alloc. Factors'!$B$2:$M$110,7,FALSE)</f>
        <v>0</v>
      </c>
      <c r="I235" s="87">
        <f t="shared" ref="I235:I236" si="12">F235*H235</f>
        <v>0</v>
      </c>
      <c r="J235" s="155"/>
    </row>
    <row r="236" spans="1:10" ht="12" customHeight="1">
      <c r="A236" s="110"/>
      <c r="B236" s="335" t="s">
        <v>294</v>
      </c>
      <c r="C236" s="96"/>
      <c r="D236" s="155">
        <v>41110</v>
      </c>
      <c r="E236" s="155" t="s">
        <v>360</v>
      </c>
      <c r="F236" s="102">
        <v>3664119.3341900003</v>
      </c>
      <c r="G236" s="102" t="s">
        <v>49</v>
      </c>
      <c r="H236" s="86">
        <f>VLOOKUP(G236,'Alloc. Factors'!$B$2:$M$110,7,FALSE)</f>
        <v>0.42002168561423714</v>
      </c>
      <c r="I236" s="87">
        <f t="shared" si="12"/>
        <v>1539009.5790382002</v>
      </c>
      <c r="J236" s="155"/>
    </row>
    <row r="237" spans="1:10" ht="12" customHeight="1">
      <c r="A237" s="110"/>
      <c r="B237" s="335" t="s">
        <v>294</v>
      </c>
      <c r="C237" s="96"/>
      <c r="D237" s="155">
        <v>41010</v>
      </c>
      <c r="E237" s="155" t="s">
        <v>360</v>
      </c>
      <c r="F237" s="102">
        <v>-5614.8504499999999</v>
      </c>
      <c r="G237" s="102" t="s">
        <v>189</v>
      </c>
      <c r="H237" s="86">
        <f>VLOOKUP(G237,'Alloc. Factors'!$B$2:$M$110,7,FALSE)</f>
        <v>0</v>
      </c>
      <c r="I237" s="87">
        <f t="shared" ref="I237:I239" si="13">F237*H237</f>
        <v>0</v>
      </c>
      <c r="J237" s="155"/>
    </row>
    <row r="238" spans="1:10" ht="12" customHeight="1">
      <c r="A238" s="110"/>
      <c r="B238" s="336" t="s">
        <v>281</v>
      </c>
      <c r="C238" s="96"/>
      <c r="D238" s="155">
        <v>283</v>
      </c>
      <c r="E238" s="155" t="s">
        <v>360</v>
      </c>
      <c r="F238" s="102">
        <v>2151089.6923076925</v>
      </c>
      <c r="G238" s="102" t="s">
        <v>49</v>
      </c>
      <c r="H238" s="86">
        <f>VLOOKUP(G238,'Alloc. Factors'!$B$2:$M$110,7,FALSE)</f>
        <v>0.42002168561423714</v>
      </c>
      <c r="I238" s="87">
        <f t="shared" si="13"/>
        <v>903504.31847048772</v>
      </c>
      <c r="J238" s="155"/>
    </row>
    <row r="239" spans="1:10" ht="12" customHeight="1">
      <c r="A239" s="110"/>
      <c r="B239" s="336" t="s">
        <v>281</v>
      </c>
      <c r="C239" s="96"/>
      <c r="D239" s="155">
        <v>190</v>
      </c>
      <c r="E239" s="155" t="s">
        <v>360</v>
      </c>
      <c r="F239" s="102">
        <v>-887210.38461538462</v>
      </c>
      <c r="G239" s="102" t="s">
        <v>189</v>
      </c>
      <c r="H239" s="86">
        <f>VLOOKUP(G239,'Alloc. Factors'!$B$2:$M$110,7,FALSE)</f>
        <v>0</v>
      </c>
      <c r="I239" s="87">
        <f t="shared" si="13"/>
        <v>0</v>
      </c>
      <c r="J239" s="87"/>
    </row>
    <row r="240" spans="1:10" ht="12" customHeight="1">
      <c r="A240" s="95"/>
      <c r="B240" s="110"/>
      <c r="C240" s="110"/>
      <c r="D240" s="97"/>
      <c r="E240" s="97"/>
      <c r="F240" s="122"/>
      <c r="G240" s="173"/>
      <c r="H240" s="175"/>
      <c r="I240" s="87"/>
      <c r="J240" s="134"/>
    </row>
    <row r="241" spans="1:10" ht="12" customHeight="1">
      <c r="A241" s="110"/>
      <c r="B241" s="142"/>
      <c r="C241" s="131"/>
      <c r="D241" s="132"/>
      <c r="E241" s="132"/>
      <c r="F241" s="90" t="s">
        <v>13</v>
      </c>
      <c r="G241" s="218"/>
      <c r="H241" s="202"/>
      <c r="I241" s="219"/>
      <c r="J241" s="134"/>
    </row>
    <row r="242" spans="1:10" ht="12" customHeight="1">
      <c r="A242" s="110"/>
      <c r="B242" s="142"/>
      <c r="C242" s="131"/>
      <c r="D242" s="132"/>
      <c r="E242" s="132"/>
      <c r="F242" s="90"/>
      <c r="G242" s="218"/>
      <c r="H242" s="202"/>
      <c r="I242" s="102"/>
      <c r="J242" s="134"/>
    </row>
    <row r="243" spans="1:10" ht="12" customHeight="1">
      <c r="A243" s="110"/>
      <c r="B243" s="142"/>
      <c r="C243" s="131"/>
      <c r="D243" s="132"/>
      <c r="E243" s="132"/>
      <c r="F243" s="90"/>
      <c r="G243" s="218"/>
      <c r="H243" s="202"/>
      <c r="I243" s="102"/>
      <c r="J243" s="134"/>
    </row>
    <row r="244" spans="1:10" ht="12" customHeight="1">
      <c r="A244" s="110"/>
      <c r="B244" s="142"/>
      <c r="C244" s="131"/>
      <c r="D244" s="132"/>
      <c r="E244" s="132"/>
      <c r="F244" s="90"/>
      <c r="G244" s="218"/>
      <c r="H244" s="202"/>
      <c r="I244" s="102"/>
      <c r="J244" s="134"/>
    </row>
    <row r="245" spans="1:10" ht="12" customHeight="1">
      <c r="A245" s="110"/>
      <c r="B245" s="135"/>
      <c r="C245" s="110"/>
      <c r="D245" s="97"/>
      <c r="E245" s="97"/>
      <c r="F245" s="122"/>
      <c r="G245" s="97"/>
      <c r="H245" s="122"/>
      <c r="I245" s="122"/>
      <c r="J245" s="87"/>
    </row>
    <row r="246" spans="1:10" ht="12" customHeight="1">
      <c r="A246" s="110"/>
      <c r="B246" s="110"/>
      <c r="C246" s="110"/>
      <c r="D246" s="97"/>
      <c r="E246" s="97"/>
      <c r="F246" s="122"/>
      <c r="G246" s="97"/>
      <c r="H246" s="87"/>
      <c r="I246" s="87"/>
      <c r="J246" s="87"/>
    </row>
    <row r="247" spans="1:10" ht="12" customHeight="1">
      <c r="A247" s="110"/>
      <c r="B247" s="110"/>
      <c r="C247" s="110"/>
      <c r="D247" s="97"/>
      <c r="E247" s="97"/>
      <c r="F247" s="122"/>
      <c r="G247" s="97"/>
      <c r="H247" s="87"/>
      <c r="I247" s="87"/>
      <c r="J247" s="87"/>
    </row>
    <row r="248" spans="1:10" ht="12" customHeight="1">
      <c r="A248" s="110"/>
      <c r="B248" s="110"/>
      <c r="C248" s="110"/>
      <c r="D248" s="97"/>
      <c r="E248" s="97"/>
      <c r="F248" s="122"/>
      <c r="G248" s="97"/>
      <c r="H248" s="87"/>
      <c r="I248" s="87"/>
      <c r="J248" s="87"/>
    </row>
    <row r="249" spans="1:10" ht="12" customHeight="1">
      <c r="A249" s="110"/>
      <c r="B249" s="110"/>
      <c r="C249" s="110"/>
      <c r="D249" s="97"/>
      <c r="E249" s="97"/>
      <c r="F249" s="122"/>
      <c r="G249" s="97"/>
      <c r="H249" s="87"/>
      <c r="I249" s="87"/>
      <c r="J249" s="87"/>
    </row>
    <row r="250" spans="1:10" ht="12" customHeight="1">
      <c r="A250" s="110"/>
      <c r="B250" s="110"/>
      <c r="C250" s="110"/>
      <c r="D250" s="97"/>
      <c r="E250" s="97"/>
      <c r="F250" s="122"/>
      <c r="G250" s="97"/>
      <c r="H250" s="87"/>
      <c r="I250" s="87"/>
      <c r="J250" s="87"/>
    </row>
    <row r="251" spans="1:10" ht="12" customHeight="1">
      <c r="A251" s="110"/>
      <c r="B251" s="110"/>
      <c r="C251" s="110"/>
      <c r="D251" s="97"/>
      <c r="E251" s="97"/>
      <c r="F251" s="122"/>
      <c r="G251" s="97"/>
      <c r="H251" s="161"/>
      <c r="I251" s="122"/>
      <c r="J251" s="87"/>
    </row>
    <row r="252" spans="1:10" ht="12" customHeight="1">
      <c r="A252" s="110"/>
      <c r="B252" s="110"/>
      <c r="C252" s="110"/>
      <c r="D252" s="97"/>
      <c r="E252" s="97"/>
      <c r="F252" s="143"/>
      <c r="G252" s="97"/>
      <c r="H252" s="161"/>
      <c r="I252" s="122"/>
      <c r="J252" s="87"/>
    </row>
    <row r="253" spans="1:10" ht="12" customHeight="1">
      <c r="A253" s="110"/>
      <c r="B253" s="110"/>
      <c r="C253" s="110"/>
      <c r="D253" s="97"/>
      <c r="E253" s="97"/>
      <c r="F253" s="187"/>
      <c r="G253" s="97"/>
      <c r="H253" s="222"/>
      <c r="I253" s="122"/>
      <c r="J253" s="87"/>
    </row>
    <row r="254" spans="1:10" ht="12" customHeight="1">
      <c r="A254" s="110"/>
      <c r="B254" s="110"/>
      <c r="C254" s="110"/>
      <c r="D254" s="145"/>
      <c r="E254" s="97"/>
      <c r="F254" s="160"/>
      <c r="G254" s="97"/>
      <c r="H254" s="220"/>
      <c r="I254" s="111"/>
      <c r="J254" s="87"/>
    </row>
    <row r="255" spans="1:10" ht="12" customHeight="1">
      <c r="A255" s="110"/>
      <c r="B255" s="110"/>
      <c r="C255" s="110"/>
      <c r="D255" s="145"/>
      <c r="E255" s="97"/>
      <c r="F255" s="187"/>
      <c r="G255" s="97"/>
      <c r="H255" s="221"/>
      <c r="I255" s="111"/>
      <c r="J255" s="87"/>
    </row>
    <row r="256" spans="1:10" ht="12" customHeight="1">
      <c r="A256" s="110"/>
      <c r="B256" s="110"/>
      <c r="C256" s="110"/>
      <c r="D256" s="145"/>
      <c r="E256" s="97"/>
      <c r="F256" s="187"/>
      <c r="G256" s="97"/>
      <c r="H256" s="222"/>
      <c r="I256" s="111"/>
      <c r="J256" s="87"/>
    </row>
    <row r="257" spans="1:10" ht="12" customHeight="1">
      <c r="A257" s="110"/>
      <c r="B257" s="110"/>
      <c r="C257" s="110"/>
      <c r="D257" s="145"/>
      <c r="E257" s="97"/>
      <c r="F257" s="187"/>
      <c r="G257" s="97"/>
      <c r="H257" s="222"/>
      <c r="I257" s="111"/>
      <c r="J257" s="87"/>
    </row>
    <row r="258" spans="1:10" ht="12" customHeight="1">
      <c r="A258" s="110"/>
      <c r="B258" s="110"/>
      <c r="C258" s="110"/>
      <c r="D258" s="97"/>
      <c r="E258" s="97"/>
      <c r="F258" s="143"/>
      <c r="G258" s="185"/>
      <c r="H258" s="222"/>
      <c r="I258" s="111"/>
      <c r="J258" s="87"/>
    </row>
    <row r="259" spans="1:10" ht="12" customHeight="1">
      <c r="A259" s="110"/>
      <c r="B259" s="110"/>
      <c r="C259" s="110"/>
      <c r="D259" s="97"/>
      <c r="E259" s="97"/>
      <c r="F259" s="187"/>
      <c r="G259" s="185"/>
      <c r="H259" s="222"/>
      <c r="I259" s="111"/>
      <c r="J259" s="87"/>
    </row>
    <row r="260" spans="1:10" ht="12" customHeight="1">
      <c r="A260" s="110"/>
      <c r="B260" s="110"/>
      <c r="C260" s="110"/>
      <c r="D260" s="97"/>
      <c r="E260" s="97"/>
      <c r="F260" s="187"/>
      <c r="G260" s="185"/>
      <c r="H260" s="222"/>
      <c r="I260" s="111"/>
      <c r="J260" s="87"/>
    </row>
    <row r="261" spans="1:10" ht="12" customHeight="1">
      <c r="A261" s="110"/>
      <c r="B261" s="9"/>
      <c r="C261" s="110"/>
      <c r="D261" s="97"/>
      <c r="E261" s="97"/>
      <c r="F261" s="187"/>
      <c r="G261" s="97"/>
      <c r="H261" s="110"/>
      <c r="I261" s="111"/>
      <c r="J261" s="87"/>
    </row>
    <row r="262" spans="1:10" ht="12" customHeight="1" thickBot="1">
      <c r="A262" s="110"/>
      <c r="B262" s="9" t="s">
        <v>12</v>
      </c>
      <c r="C262" s="110"/>
      <c r="D262" s="97"/>
      <c r="E262" s="97"/>
      <c r="F262" s="187"/>
      <c r="G262" s="97"/>
      <c r="H262" s="110"/>
      <c r="I262" s="111"/>
      <c r="J262" s="87"/>
    </row>
    <row r="263" spans="1:10" ht="12" customHeight="1">
      <c r="A263" s="115"/>
      <c r="B263" s="223"/>
      <c r="C263" s="116"/>
      <c r="D263" s="117"/>
      <c r="E263" s="117"/>
      <c r="F263" s="186"/>
      <c r="G263" s="117"/>
      <c r="H263" s="116"/>
      <c r="I263" s="119"/>
      <c r="J263" s="120"/>
    </row>
    <row r="264" spans="1:10" ht="12" customHeight="1">
      <c r="A264" s="121"/>
      <c r="B264" s="124"/>
      <c r="C264" s="110"/>
      <c r="D264" s="97"/>
      <c r="E264" s="97"/>
      <c r="F264" s="187"/>
      <c r="G264" s="97"/>
      <c r="H264" s="110"/>
      <c r="I264" s="111"/>
      <c r="J264" s="123"/>
    </row>
    <row r="265" spans="1:10" ht="12" customHeight="1">
      <c r="A265" s="121"/>
      <c r="B265" s="9"/>
      <c r="C265" s="110"/>
      <c r="D265" s="97"/>
      <c r="E265" s="97"/>
      <c r="F265" s="187"/>
      <c r="G265" s="97"/>
      <c r="H265" s="110"/>
      <c r="I265" s="111"/>
      <c r="J265" s="123"/>
    </row>
    <row r="266" spans="1:10" ht="12" customHeight="1">
      <c r="A266" s="121"/>
      <c r="B266" s="110"/>
      <c r="C266" s="110"/>
      <c r="D266" s="97"/>
      <c r="E266" s="97"/>
      <c r="F266" s="187"/>
      <c r="G266" s="97"/>
      <c r="H266" s="110"/>
      <c r="I266" s="111"/>
      <c r="J266" s="123"/>
    </row>
    <row r="267" spans="1:10" ht="12" customHeight="1">
      <c r="A267" s="121"/>
      <c r="B267" s="110"/>
      <c r="C267" s="110"/>
      <c r="D267" s="97"/>
      <c r="E267" s="97"/>
      <c r="F267" s="187"/>
      <c r="G267" s="97"/>
      <c r="H267" s="110"/>
      <c r="I267" s="111"/>
      <c r="J267" s="123"/>
    </row>
    <row r="268" spans="1:10" ht="12" customHeight="1">
      <c r="A268" s="121"/>
      <c r="B268" s="110"/>
      <c r="C268" s="110"/>
      <c r="D268" s="97"/>
      <c r="E268" s="97"/>
      <c r="F268" s="187"/>
      <c r="G268" s="97"/>
      <c r="H268" s="110"/>
      <c r="I268" s="111"/>
      <c r="J268" s="123"/>
    </row>
    <row r="269" spans="1:10" ht="12" customHeight="1">
      <c r="A269" s="121"/>
      <c r="B269" s="110"/>
      <c r="C269" s="110"/>
      <c r="D269" s="97"/>
      <c r="E269" s="97"/>
      <c r="F269" s="187"/>
      <c r="G269" s="97"/>
      <c r="H269" s="110"/>
      <c r="I269" s="111"/>
      <c r="J269" s="123"/>
    </row>
    <row r="270" spans="1:10" ht="12" customHeight="1">
      <c r="A270" s="121"/>
      <c r="B270" s="110"/>
      <c r="C270" s="110"/>
      <c r="D270" s="97"/>
      <c r="E270" s="97"/>
      <c r="F270" s="187"/>
      <c r="G270" s="97"/>
      <c r="H270" s="110"/>
      <c r="I270" s="111"/>
      <c r="J270" s="123"/>
    </row>
    <row r="271" spans="1:10" ht="12" customHeight="1">
      <c r="A271" s="121"/>
      <c r="B271" s="110"/>
      <c r="C271" s="110"/>
      <c r="D271" s="97"/>
      <c r="E271" s="97"/>
      <c r="F271" s="187"/>
      <c r="G271" s="97"/>
      <c r="H271" s="110"/>
      <c r="I271" s="111"/>
      <c r="J271" s="123"/>
    </row>
    <row r="272" spans="1:10" ht="12" customHeight="1" thickBot="1">
      <c r="A272" s="148"/>
      <c r="B272" s="149"/>
      <c r="C272" s="149"/>
      <c r="D272" s="150"/>
      <c r="E272" s="150"/>
      <c r="F272" s="188"/>
      <c r="G272" s="150"/>
      <c r="H272" s="149"/>
      <c r="I272" s="152"/>
      <c r="J272" s="153"/>
    </row>
    <row r="273" spans="1:10" ht="12" customHeight="1">
      <c r="A273" s="96"/>
      <c r="B273" s="96"/>
      <c r="C273" s="96"/>
      <c r="D273" s="85"/>
      <c r="E273" s="85"/>
      <c r="F273" s="198"/>
      <c r="G273" s="85"/>
      <c r="H273" s="85"/>
      <c r="I273" s="208"/>
      <c r="J273" s="90"/>
    </row>
    <row r="274" spans="1:10" ht="12" customHeight="1">
      <c r="A274" s="96"/>
      <c r="B274" s="7" t="str">
        <f>Inputs!$C$2</f>
        <v>Rocky Mountain Power</v>
      </c>
      <c r="C274" s="72"/>
      <c r="D274" s="83"/>
      <c r="E274" s="83"/>
      <c r="F274" s="178"/>
      <c r="G274" s="83"/>
      <c r="H274" s="72"/>
      <c r="I274" s="91" t="s">
        <v>0</v>
      </c>
      <c r="J274" s="359">
        <v>4.5</v>
      </c>
    </row>
    <row r="275" spans="1:10" ht="12" customHeight="1">
      <c r="A275" s="96"/>
      <c r="B275" s="7" t="str">
        <f>Inputs!$C$3</f>
        <v>Utah Results of Operations - December 2011</v>
      </c>
      <c r="C275" s="72"/>
      <c r="D275" s="83"/>
      <c r="E275" s="83"/>
      <c r="F275" s="178"/>
      <c r="G275" s="83"/>
      <c r="H275" s="72"/>
      <c r="I275" s="73"/>
      <c r="J275" s="93"/>
    </row>
    <row r="276" spans="1:10" ht="12" customHeight="1">
      <c r="A276" s="96"/>
      <c r="B276" s="37" t="s">
        <v>202</v>
      </c>
      <c r="C276" s="72"/>
      <c r="D276" s="83"/>
      <c r="E276" s="83"/>
      <c r="F276" s="178"/>
      <c r="G276" s="83"/>
      <c r="H276" s="72"/>
      <c r="I276" s="73"/>
      <c r="J276" s="93"/>
    </row>
    <row r="277" spans="1:10" ht="12" customHeight="1">
      <c r="A277" s="96"/>
      <c r="B277" s="72"/>
      <c r="C277" s="72"/>
      <c r="D277" s="83"/>
      <c r="E277" s="83"/>
      <c r="F277" s="178"/>
      <c r="G277" s="83"/>
      <c r="H277" s="72"/>
      <c r="I277" s="73"/>
      <c r="J277" s="93"/>
    </row>
    <row r="278" spans="1:10" ht="12" customHeight="1">
      <c r="A278" s="96"/>
      <c r="B278" s="72"/>
      <c r="C278" s="72"/>
      <c r="D278" s="83"/>
      <c r="E278" s="83"/>
      <c r="F278" s="178"/>
      <c r="G278" s="83"/>
      <c r="H278" s="72"/>
      <c r="I278" s="73"/>
      <c r="J278" s="93"/>
    </row>
    <row r="279" spans="1:10" ht="12" customHeight="1">
      <c r="A279" s="96"/>
      <c r="B279" s="72"/>
      <c r="C279" s="72"/>
      <c r="D279" s="83"/>
      <c r="E279" s="83"/>
      <c r="F279" s="179" t="s">
        <v>1</v>
      </c>
      <c r="G279" s="83"/>
      <c r="H279" s="83"/>
      <c r="I279" s="94" t="str">
        <f>+Inputs!$C$6</f>
        <v>UTAH</v>
      </c>
      <c r="J279" s="83"/>
    </row>
    <row r="280" spans="1:10" ht="12" customHeight="1">
      <c r="A280" s="96"/>
      <c r="B280" s="72"/>
      <c r="C280" s="72"/>
      <c r="D280" s="49" t="s">
        <v>2</v>
      </c>
      <c r="E280" s="49" t="s">
        <v>3</v>
      </c>
      <c r="F280" s="56" t="s">
        <v>4</v>
      </c>
      <c r="G280" s="49" t="s">
        <v>5</v>
      </c>
      <c r="H280" s="57" t="s">
        <v>6</v>
      </c>
      <c r="I280" s="50" t="s">
        <v>7</v>
      </c>
      <c r="J280" s="49" t="s">
        <v>8</v>
      </c>
    </row>
    <row r="281" spans="1:10" ht="12" customHeight="1">
      <c r="A281" s="110"/>
      <c r="B281" s="24" t="s">
        <v>192</v>
      </c>
      <c r="C281" s="96"/>
      <c r="D281" s="96"/>
      <c r="E281" s="85"/>
      <c r="F281" s="215"/>
      <c r="G281" s="85"/>
      <c r="H281" s="110"/>
      <c r="I281" s="122"/>
      <c r="J281" s="92"/>
    </row>
    <row r="282" spans="1:10" ht="12" customHeight="1">
      <c r="A282" s="110"/>
      <c r="B282" s="96" t="s">
        <v>364</v>
      </c>
      <c r="C282" s="96"/>
      <c r="D282" s="85">
        <v>925</v>
      </c>
      <c r="E282" s="155" t="s">
        <v>360</v>
      </c>
      <c r="F282" s="215">
        <v>-186354</v>
      </c>
      <c r="G282" s="224" t="s">
        <v>49</v>
      </c>
      <c r="H282" s="86">
        <f>VLOOKUP(G282,'Alloc. Factors'!$B$2:$M$110,7,FALSE)</f>
        <v>0.42002168561423714</v>
      </c>
      <c r="I282" s="87">
        <f>F282*H282</f>
        <v>-78272.721200955551</v>
      </c>
      <c r="J282" s="101" t="s">
        <v>365</v>
      </c>
    </row>
    <row r="283" spans="1:10" ht="12" customHeight="1">
      <c r="A283" s="110"/>
      <c r="B283" s="96"/>
      <c r="C283" s="96"/>
      <c r="D283" s="85"/>
      <c r="E283" s="85"/>
      <c r="F283" s="215"/>
      <c r="G283" s="224"/>
      <c r="H283" s="86"/>
      <c r="I283" s="87"/>
      <c r="J283" s="101"/>
    </row>
    <row r="284" spans="1:10" ht="12" customHeight="1">
      <c r="A284" s="110"/>
      <c r="B284" s="96" t="s">
        <v>373</v>
      </c>
      <c r="C284" s="96"/>
      <c r="D284" s="85">
        <v>925</v>
      </c>
      <c r="E284" s="85" t="s">
        <v>359</v>
      </c>
      <c r="F284" s="215">
        <v>1738150.3166666669</v>
      </c>
      <c r="G284" s="224" t="s">
        <v>49</v>
      </c>
      <c r="H284" s="86">
        <f>VLOOKUP(G284,'Alloc. Factors'!$B$2:$M$110,7,FALSE)</f>
        <v>0.42002168561423714</v>
      </c>
      <c r="I284" s="87">
        <f>F284*H284</f>
        <v>730060.82585725351</v>
      </c>
      <c r="J284" s="101" t="s">
        <v>366</v>
      </c>
    </row>
    <row r="285" spans="1:10" ht="12" customHeight="1">
      <c r="A285" s="110"/>
      <c r="B285" s="100"/>
      <c r="C285" s="96"/>
      <c r="D285" s="85"/>
      <c r="E285" s="85"/>
      <c r="F285" s="215"/>
      <c r="G285" s="224"/>
      <c r="H285" s="86"/>
      <c r="I285" s="87"/>
      <c r="J285" s="101"/>
    </row>
    <row r="286" spans="1:10" ht="12" customHeight="1">
      <c r="A286" s="110"/>
      <c r="B286" s="154" t="s">
        <v>331</v>
      </c>
      <c r="C286" s="110"/>
      <c r="D286" s="97">
        <v>924</v>
      </c>
      <c r="E286" s="97" t="s">
        <v>360</v>
      </c>
      <c r="F286" s="351">
        <v>-1164005.6099999999</v>
      </c>
      <c r="G286" s="224" t="s">
        <v>49</v>
      </c>
      <c r="H286" s="86">
        <f>VLOOKUP(G286,'Alloc. Factors'!$B$2:$M$110,7,FALSE)</f>
        <v>0.42002168561423714</v>
      </c>
      <c r="I286" s="87">
        <f t="shared" ref="I286" si="14">F286*H286</f>
        <v>-488907.59837662824</v>
      </c>
      <c r="J286" s="101" t="s">
        <v>367</v>
      </c>
    </row>
    <row r="287" spans="1:10" ht="12" customHeight="1">
      <c r="A287" s="110"/>
      <c r="B287" s="321"/>
      <c r="C287" s="96"/>
      <c r="D287" s="85"/>
      <c r="E287" s="85"/>
      <c r="F287" s="215"/>
      <c r="G287" s="224"/>
      <c r="H287" s="294"/>
      <c r="I287" s="215"/>
      <c r="J287" s="99"/>
    </row>
    <row r="288" spans="1:10" ht="12" customHeight="1">
      <c r="A288" s="110"/>
      <c r="B288" s="321" t="s">
        <v>368</v>
      </c>
      <c r="C288" s="96"/>
      <c r="D288" s="85"/>
      <c r="E288" s="85"/>
      <c r="F288" s="215"/>
      <c r="G288" s="224"/>
      <c r="H288" s="86"/>
      <c r="I288" s="87"/>
      <c r="J288" s="101"/>
    </row>
    <row r="289" spans="1:10" ht="12" customHeight="1">
      <c r="A289" s="110"/>
      <c r="B289" s="214" t="s">
        <v>369</v>
      </c>
      <c r="C289" s="96"/>
      <c r="D289" s="85">
        <v>924</v>
      </c>
      <c r="E289" s="85" t="s">
        <v>360</v>
      </c>
      <c r="F289" s="215">
        <v>183732.21999999997</v>
      </c>
      <c r="G289" s="224" t="s">
        <v>49</v>
      </c>
      <c r="H289" s="86">
        <f>VLOOKUP(G289,'Alloc. Factors'!$B$2:$M$110,7,FALSE)</f>
        <v>0.42002168561423714</v>
      </c>
      <c r="I289" s="87">
        <f t="shared" ref="I289:I291" si="15">F289*H289</f>
        <v>77171.516746045847</v>
      </c>
      <c r="J289" s="101" t="s">
        <v>372</v>
      </c>
    </row>
    <row r="290" spans="1:10" ht="12" customHeight="1">
      <c r="A290" s="110"/>
      <c r="B290" s="214" t="s">
        <v>370</v>
      </c>
      <c r="C290" s="96"/>
      <c r="D290" s="85">
        <v>924</v>
      </c>
      <c r="E290" s="85" t="s">
        <v>360</v>
      </c>
      <c r="F290" s="215">
        <v>-65940.55</v>
      </c>
      <c r="G290" s="224" t="s">
        <v>188</v>
      </c>
      <c r="H290" s="86">
        <f>VLOOKUP(G290,'Alloc. Factors'!$B$2:$M$110,7,FALSE)</f>
        <v>0</v>
      </c>
      <c r="I290" s="87">
        <f t="shared" si="15"/>
        <v>0</v>
      </c>
      <c r="J290" s="101" t="s">
        <v>372</v>
      </c>
    </row>
    <row r="291" spans="1:10" ht="12" customHeight="1">
      <c r="A291" s="110"/>
      <c r="B291" s="214" t="s">
        <v>371</v>
      </c>
      <c r="C291" s="96"/>
      <c r="D291" s="85">
        <v>924</v>
      </c>
      <c r="E291" s="85" t="s">
        <v>360</v>
      </c>
      <c r="F291" s="364">
        <v>-117791.66999999998</v>
      </c>
      <c r="G291" s="85" t="s">
        <v>189</v>
      </c>
      <c r="H291" s="86">
        <f>VLOOKUP(G291,'Alloc. Factors'!$B$2:$M$110,7,FALSE)</f>
        <v>0</v>
      </c>
      <c r="I291" s="87">
        <f t="shared" si="15"/>
        <v>0</v>
      </c>
      <c r="J291" s="101" t="s">
        <v>372</v>
      </c>
    </row>
    <row r="292" spans="1:10" ht="12" customHeight="1">
      <c r="A292" s="110"/>
      <c r="B292" s="214"/>
      <c r="C292" s="96"/>
      <c r="D292" s="85"/>
      <c r="E292" s="85"/>
      <c r="F292" s="365">
        <f>SUM(F289:F291)</f>
        <v>0</v>
      </c>
      <c r="G292" s="224"/>
      <c r="H292" s="86"/>
      <c r="I292" s="264">
        <f>SUM(I289:I291)</f>
        <v>77171.516746045847</v>
      </c>
      <c r="J292" s="101"/>
    </row>
    <row r="293" spans="1:10" ht="12" customHeight="1">
      <c r="A293" s="110"/>
      <c r="B293" s="214"/>
      <c r="C293" s="96"/>
      <c r="D293" s="85"/>
      <c r="E293" s="85"/>
      <c r="F293" s="349"/>
      <c r="G293" s="85"/>
      <c r="H293" s="86"/>
      <c r="I293" s="87"/>
      <c r="J293" s="101"/>
    </row>
    <row r="294" spans="1:10" ht="12" customHeight="1">
      <c r="A294" s="110"/>
      <c r="B294" s="96"/>
      <c r="C294" s="96"/>
      <c r="D294" s="85"/>
      <c r="E294" s="85"/>
      <c r="F294" s="350"/>
      <c r="G294" s="85"/>
      <c r="H294" s="86"/>
      <c r="I294" s="87"/>
      <c r="J294" s="101"/>
    </row>
    <row r="295" spans="1:10" ht="12" customHeight="1">
      <c r="A295" s="110"/>
      <c r="B295" s="24" t="s">
        <v>407</v>
      </c>
      <c r="C295" s="96"/>
      <c r="D295" s="85"/>
      <c r="E295" s="85"/>
      <c r="F295" s="111"/>
      <c r="G295" s="90"/>
      <c r="H295" s="86"/>
      <c r="I295" s="87"/>
      <c r="J295" s="295"/>
    </row>
    <row r="296" spans="1:10" ht="12" customHeight="1">
      <c r="A296" s="110"/>
      <c r="B296" s="195" t="s">
        <v>300</v>
      </c>
      <c r="C296" s="192"/>
      <c r="D296" s="193" t="s">
        <v>408</v>
      </c>
      <c r="E296" s="193" t="s">
        <v>360</v>
      </c>
      <c r="F296" s="90">
        <v>-1536178</v>
      </c>
      <c r="G296" s="193" t="s">
        <v>49</v>
      </c>
      <c r="H296" s="86">
        <f>VLOOKUP(G296,'Alloc. Factors'!$B$2:$M$110,7,FALSE)</f>
        <v>0.42002168561423714</v>
      </c>
      <c r="I296" s="87">
        <f>F296*H296</f>
        <v>-645228.07296350761</v>
      </c>
      <c r="J296" s="101"/>
    </row>
    <row r="297" spans="1:10" ht="12" customHeight="1">
      <c r="A297" s="110"/>
      <c r="B297" s="181" t="s">
        <v>219</v>
      </c>
      <c r="D297" s="193" t="s">
        <v>409</v>
      </c>
      <c r="E297" s="193" t="s">
        <v>360</v>
      </c>
      <c r="F297" s="90">
        <v>-8945767</v>
      </c>
      <c r="G297" s="193" t="s">
        <v>49</v>
      </c>
      <c r="H297" s="86">
        <f>VLOOKUP(G297,'Alloc. Factors'!$B$2:$M$110,7,FALSE)</f>
        <v>0.42002168561423714</v>
      </c>
      <c r="I297" s="87">
        <f>F297*H297</f>
        <v>-3757416.1344522173</v>
      </c>
      <c r="J297" s="101"/>
    </row>
    <row r="298" spans="1:10" ht="12" customHeight="1">
      <c r="A298" s="110"/>
      <c r="B298" s="181" t="s">
        <v>219</v>
      </c>
      <c r="D298" s="193" t="s">
        <v>220</v>
      </c>
      <c r="E298" s="193" t="s">
        <v>360</v>
      </c>
      <c r="F298" s="90">
        <v>-683323</v>
      </c>
      <c r="G298" s="193" t="s">
        <v>187</v>
      </c>
      <c r="H298" s="86">
        <f>VLOOKUP(G298,'Alloc. Factors'!$B$2:$M$110,7,FALSE)</f>
        <v>1</v>
      </c>
      <c r="I298" s="87">
        <f t="shared" ref="I298:I300" si="16">F298*H298</f>
        <v>-683323</v>
      </c>
      <c r="J298" s="101"/>
    </row>
    <row r="299" spans="1:10" ht="12" customHeight="1">
      <c r="A299" s="110"/>
      <c r="B299" s="181" t="s">
        <v>356</v>
      </c>
      <c r="D299" s="193">
        <v>41010</v>
      </c>
      <c r="E299" s="193" t="s">
        <v>360</v>
      </c>
      <c r="F299" s="90">
        <v>-259327.91173000002</v>
      </c>
      <c r="G299" s="193" t="s">
        <v>187</v>
      </c>
      <c r="H299" s="86">
        <f>VLOOKUP(G299,'Alloc. Factors'!$B$2:$M$110,7,FALSE)</f>
        <v>1</v>
      </c>
      <c r="I299" s="87">
        <f t="shared" si="16"/>
        <v>-259327.91173000002</v>
      </c>
      <c r="J299" s="97"/>
    </row>
    <row r="300" spans="1:10" ht="12" customHeight="1">
      <c r="A300" s="110"/>
      <c r="B300" s="181" t="s">
        <v>410</v>
      </c>
      <c r="D300" s="193">
        <v>190</v>
      </c>
      <c r="E300" s="193" t="s">
        <v>360</v>
      </c>
      <c r="F300" s="90">
        <v>19948.307692307691</v>
      </c>
      <c r="G300" s="193" t="s">
        <v>187</v>
      </c>
      <c r="H300" s="86">
        <f>VLOOKUP(G300,'Alloc. Factors'!$B$2:$M$110,7,FALSE)</f>
        <v>1</v>
      </c>
      <c r="I300" s="87">
        <f t="shared" si="16"/>
        <v>19948.307692307691</v>
      </c>
      <c r="J300" s="101"/>
    </row>
    <row r="301" spans="1:10" ht="12" customHeight="1">
      <c r="A301" s="110"/>
      <c r="B301" s="24"/>
      <c r="J301" s="97"/>
    </row>
    <row r="302" spans="1:10" ht="12" customHeight="1">
      <c r="A302" s="110"/>
      <c r="B302" s="154"/>
      <c r="C302" s="110"/>
      <c r="D302" s="97"/>
      <c r="E302" s="97"/>
      <c r="F302" s="90"/>
      <c r="G302" s="224"/>
      <c r="H302" s="86"/>
      <c r="I302" s="87"/>
      <c r="J302" s="101"/>
    </row>
    <row r="303" spans="1:10" ht="12" customHeight="1">
      <c r="A303" s="110"/>
      <c r="B303" s="96"/>
      <c r="C303" s="96"/>
      <c r="D303" s="85"/>
      <c r="E303" s="85"/>
      <c r="F303" s="215"/>
      <c r="G303" s="224"/>
      <c r="H303" s="86"/>
      <c r="I303" s="87"/>
      <c r="J303" s="101"/>
    </row>
    <row r="304" spans="1:10" ht="12" customHeight="1">
      <c r="A304" s="110"/>
      <c r="B304" s="291"/>
      <c r="C304" s="96"/>
      <c r="D304" s="85"/>
      <c r="E304" s="85"/>
      <c r="F304" s="215"/>
      <c r="G304" s="224"/>
      <c r="H304" s="292"/>
      <c r="I304" s="87"/>
      <c r="J304" s="99"/>
    </row>
    <row r="305" spans="1:10" ht="12" customHeight="1">
      <c r="A305" s="110"/>
      <c r="B305" s="100"/>
      <c r="C305" s="96"/>
      <c r="D305" s="85"/>
      <c r="E305" s="85"/>
      <c r="F305" s="215"/>
      <c r="G305" s="224"/>
      <c r="H305" s="86"/>
      <c r="I305" s="87"/>
      <c r="J305" s="101"/>
    </row>
    <row r="306" spans="1:10" ht="12" customHeight="1">
      <c r="A306" s="110"/>
      <c r="B306" s="226"/>
      <c r="C306" s="96"/>
      <c r="D306" s="85"/>
      <c r="E306" s="85"/>
      <c r="F306" s="215"/>
      <c r="G306" s="224"/>
      <c r="H306" s="293"/>
      <c r="I306" s="139"/>
      <c r="J306" s="99"/>
    </row>
    <row r="307" spans="1:10" ht="12" customHeight="1">
      <c r="A307" s="110"/>
      <c r="B307" s="321"/>
      <c r="C307" s="96"/>
      <c r="D307" s="85"/>
      <c r="E307" s="85"/>
      <c r="F307" s="215"/>
      <c r="G307" s="224"/>
      <c r="H307" s="294"/>
      <c r="I307" s="215"/>
      <c r="J307" s="99"/>
    </row>
    <row r="308" spans="1:10" ht="12" customHeight="1">
      <c r="A308" s="95"/>
      <c r="B308" s="100"/>
      <c r="C308" s="96"/>
      <c r="D308" s="85"/>
      <c r="E308" s="85"/>
      <c r="F308" s="113"/>
      <c r="G308" s="85"/>
      <c r="H308" s="86"/>
      <c r="I308" s="87"/>
      <c r="J308" s="101"/>
    </row>
    <row r="309" spans="1:10" ht="12" customHeight="1">
      <c r="A309" s="110"/>
      <c r="B309" s="100"/>
      <c r="C309" s="96"/>
      <c r="D309" s="85"/>
      <c r="E309" s="85"/>
      <c r="F309" s="215"/>
      <c r="G309" s="224"/>
      <c r="H309" s="86"/>
      <c r="I309" s="87"/>
      <c r="J309" s="101"/>
    </row>
    <row r="310" spans="1:10" ht="12" customHeight="1">
      <c r="A310" s="110"/>
      <c r="B310" s="100"/>
      <c r="C310" s="96"/>
      <c r="D310" s="85"/>
      <c r="E310" s="85"/>
      <c r="F310" s="215"/>
      <c r="G310" s="224"/>
      <c r="H310" s="292"/>
      <c r="I310" s="87"/>
      <c r="J310" s="99"/>
    </row>
    <row r="311" spans="1:10" ht="12" customHeight="1">
      <c r="A311" s="110"/>
      <c r="B311" s="100"/>
      <c r="C311" s="96"/>
      <c r="D311" s="85"/>
      <c r="E311" s="85"/>
      <c r="F311" s="215"/>
      <c r="G311" s="224"/>
      <c r="H311" s="292"/>
      <c r="I311" s="87"/>
      <c r="J311" s="99"/>
    </row>
    <row r="312" spans="1:10" ht="12" customHeight="1">
      <c r="A312" s="110"/>
      <c r="B312" s="214"/>
      <c r="C312" s="96"/>
      <c r="D312" s="85"/>
      <c r="E312" s="85"/>
      <c r="F312" s="215"/>
      <c r="G312" s="224"/>
      <c r="H312" s="86"/>
      <c r="I312" s="87"/>
      <c r="J312" s="101"/>
    </row>
    <row r="313" spans="1:10" ht="12" customHeight="1">
      <c r="A313" s="110"/>
      <c r="B313" s="214"/>
      <c r="C313" s="96"/>
      <c r="D313" s="85"/>
      <c r="E313" s="85"/>
      <c r="F313" s="215"/>
      <c r="G313" s="224"/>
      <c r="H313" s="86"/>
      <c r="I313" s="87"/>
      <c r="J313" s="101"/>
    </row>
    <row r="314" spans="1:10" ht="12" customHeight="1">
      <c r="A314" s="110"/>
      <c r="B314" s="214"/>
      <c r="C314" s="96"/>
      <c r="D314" s="85"/>
      <c r="E314" s="85"/>
      <c r="F314" s="349"/>
      <c r="G314" s="85"/>
      <c r="H314" s="86"/>
      <c r="I314" s="87"/>
      <c r="J314" s="101"/>
    </row>
    <row r="315" spans="1:10" ht="12" customHeight="1">
      <c r="A315" s="110"/>
      <c r="B315" s="96"/>
      <c r="C315" s="96"/>
      <c r="D315" s="85"/>
      <c r="E315" s="85"/>
      <c r="F315" s="350"/>
      <c r="G315" s="85"/>
      <c r="H315" s="86"/>
      <c r="I315" s="87"/>
      <c r="J315" s="101"/>
    </row>
    <row r="316" spans="1:10" ht="12" customHeight="1">
      <c r="A316" s="110"/>
      <c r="B316" s="321"/>
      <c r="C316" s="96"/>
      <c r="D316" s="85"/>
      <c r="E316" s="85"/>
      <c r="F316" s="350"/>
      <c r="G316" s="85"/>
      <c r="H316" s="86"/>
      <c r="I316" s="87"/>
      <c r="J316" s="295"/>
    </row>
    <row r="317" spans="1:10" ht="12" customHeight="1">
      <c r="A317" s="110"/>
      <c r="B317" s="100"/>
      <c r="C317" s="96"/>
      <c r="D317" s="85"/>
      <c r="E317" s="85"/>
      <c r="F317" s="113"/>
      <c r="G317" s="85"/>
      <c r="H317" s="86"/>
      <c r="I317" s="87"/>
      <c r="J317" s="101"/>
    </row>
    <row r="318" spans="1:10" ht="12" customHeight="1">
      <c r="A318" s="110"/>
      <c r="B318" s="100"/>
      <c r="C318" s="96"/>
      <c r="D318" s="85"/>
      <c r="E318" s="85"/>
      <c r="F318" s="349"/>
      <c r="G318" s="85"/>
      <c r="H318" s="86"/>
      <c r="I318" s="87"/>
      <c r="J318" s="101"/>
    </row>
    <row r="319" spans="1:10" ht="12" customHeight="1">
      <c r="A319" s="110"/>
      <c r="B319" s="100"/>
      <c r="C319" s="96"/>
      <c r="D319" s="85"/>
      <c r="E319" s="85"/>
      <c r="F319" s="349"/>
      <c r="G319" s="224"/>
      <c r="H319" s="86"/>
      <c r="I319" s="87"/>
      <c r="J319" s="101"/>
    </row>
    <row r="320" spans="1:10" ht="12" customHeight="1">
      <c r="A320" s="110"/>
      <c r="B320" s="296"/>
      <c r="C320" s="110"/>
      <c r="D320" s="97"/>
      <c r="E320" s="97"/>
      <c r="F320" s="351"/>
      <c r="G320" s="173"/>
      <c r="H320" s="86"/>
      <c r="I320" s="87"/>
      <c r="J320" s="97"/>
    </row>
    <row r="321" spans="1:10" ht="12" customHeight="1">
      <c r="A321" s="110"/>
      <c r="B321" s="154"/>
      <c r="C321" s="110"/>
      <c r="D321" s="97"/>
      <c r="E321" s="97"/>
      <c r="F321" s="351"/>
      <c r="G321" s="224"/>
      <c r="H321" s="86"/>
      <c r="I321" s="87"/>
      <c r="J321" s="101"/>
    </row>
    <row r="322" spans="1:10" ht="12" customHeight="1">
      <c r="A322" s="110"/>
      <c r="B322" s="296"/>
      <c r="C322" s="110"/>
      <c r="D322" s="97"/>
      <c r="E322" s="97"/>
      <c r="F322" s="351"/>
      <c r="G322" s="173"/>
      <c r="H322" s="86"/>
      <c r="I322" s="87"/>
      <c r="J322" s="97"/>
    </row>
    <row r="323" spans="1:10" ht="12" customHeight="1">
      <c r="A323" s="110"/>
      <c r="B323" s="154"/>
      <c r="C323" s="110"/>
      <c r="D323" s="97"/>
      <c r="E323" s="97"/>
      <c r="F323" s="90"/>
      <c r="G323" s="224"/>
      <c r="H323" s="86"/>
      <c r="I323" s="87"/>
      <c r="J323" s="101"/>
    </row>
    <row r="324" spans="1:10" ht="12" customHeight="1">
      <c r="A324" s="110"/>
      <c r="B324" s="283"/>
      <c r="C324" s="262"/>
      <c r="D324" s="199"/>
      <c r="E324" s="199"/>
      <c r="F324" s="352"/>
      <c r="G324" s="97"/>
      <c r="H324" s="86"/>
      <c r="I324" s="87"/>
      <c r="J324" s="97"/>
    </row>
    <row r="325" spans="1:10" ht="12" customHeight="1">
      <c r="A325" s="110"/>
      <c r="B325" s="154"/>
      <c r="C325" s="110"/>
      <c r="D325" s="97"/>
      <c r="E325" s="97"/>
      <c r="F325" s="187"/>
      <c r="G325" s="224"/>
      <c r="H325" s="86"/>
      <c r="I325" s="87"/>
      <c r="J325" s="101"/>
    </row>
    <row r="326" spans="1:10" ht="12" customHeight="1">
      <c r="A326" s="110"/>
      <c r="B326" s="24"/>
      <c r="C326" s="96"/>
      <c r="D326" s="96"/>
      <c r="E326" s="85"/>
      <c r="F326" s="215"/>
      <c r="G326" s="85"/>
      <c r="H326" s="110"/>
      <c r="I326" s="122"/>
      <c r="J326" s="92"/>
    </row>
    <row r="327" spans="1:10" ht="12" customHeight="1">
      <c r="A327" s="110"/>
      <c r="B327" s="96"/>
      <c r="C327" s="96"/>
      <c r="D327" s="85"/>
      <c r="E327" s="85"/>
      <c r="F327" s="215"/>
      <c r="G327" s="224"/>
      <c r="H327" s="86"/>
      <c r="I327" s="87"/>
      <c r="J327" s="101"/>
    </row>
    <row r="328" spans="1:10" ht="12" customHeight="1">
      <c r="A328" s="110"/>
      <c r="B328" s="297"/>
      <c r="C328" s="262"/>
      <c r="D328" s="199"/>
      <c r="E328" s="199"/>
      <c r="F328" s="143"/>
      <c r="G328" s="97"/>
      <c r="H328" s="86"/>
      <c r="I328" s="87"/>
      <c r="J328" s="87"/>
    </row>
    <row r="329" spans="1:10" ht="12" customHeight="1">
      <c r="A329" s="110"/>
      <c r="B329" s="9"/>
      <c r="C329" s="110"/>
      <c r="D329" s="97"/>
      <c r="E329" s="97"/>
      <c r="F329" s="187"/>
      <c r="G329" s="97"/>
      <c r="H329" s="110"/>
      <c r="I329" s="111"/>
      <c r="J329" s="87"/>
    </row>
    <row r="330" spans="1:10" ht="12" customHeight="1" thickBot="1">
      <c r="A330" s="110"/>
      <c r="B330" s="9" t="s">
        <v>12</v>
      </c>
      <c r="C330" s="110"/>
      <c r="D330" s="97"/>
      <c r="E330" s="97"/>
      <c r="F330" s="187"/>
      <c r="G330" s="97"/>
      <c r="H330" s="110"/>
      <c r="I330" s="111"/>
      <c r="J330" s="87"/>
    </row>
    <row r="331" spans="1:10" ht="12" customHeight="1">
      <c r="A331" s="115"/>
      <c r="B331" s="223"/>
      <c r="C331" s="116"/>
      <c r="D331" s="117"/>
      <c r="E331" s="117"/>
      <c r="F331" s="186"/>
      <c r="G331" s="117"/>
      <c r="H331" s="116"/>
      <c r="I331" s="119"/>
      <c r="J331" s="120"/>
    </row>
    <row r="332" spans="1:10" ht="12" customHeight="1">
      <c r="A332" s="121"/>
      <c r="B332" s="124"/>
      <c r="C332" s="110"/>
      <c r="D332" s="97"/>
      <c r="E332" s="97"/>
      <c r="F332" s="187"/>
      <c r="G332" s="97"/>
      <c r="H332" s="110"/>
      <c r="I332" s="111"/>
      <c r="J332" s="123"/>
    </row>
    <row r="333" spans="1:10" ht="12" customHeight="1">
      <c r="A333" s="121"/>
      <c r="B333" s="9"/>
      <c r="C333" s="110"/>
      <c r="D333" s="97"/>
      <c r="E333" s="97"/>
      <c r="F333" s="187"/>
      <c r="G333" s="97"/>
      <c r="H333" s="110"/>
      <c r="I333" s="111"/>
      <c r="J333" s="123"/>
    </row>
    <row r="334" spans="1:10" ht="12" customHeight="1">
      <c r="A334" s="121"/>
      <c r="B334" s="110"/>
      <c r="C334" s="110"/>
      <c r="D334" s="97"/>
      <c r="E334" s="97"/>
      <c r="F334" s="187"/>
      <c r="G334" s="97"/>
      <c r="H334" s="110"/>
      <c r="I334" s="111"/>
      <c r="J334" s="123"/>
    </row>
    <row r="335" spans="1:10" ht="12" customHeight="1">
      <c r="A335" s="121"/>
      <c r="B335" s="110"/>
      <c r="C335" s="110"/>
      <c r="D335" s="97"/>
      <c r="E335" s="97"/>
      <c r="F335" s="187"/>
      <c r="G335" s="97"/>
      <c r="H335" s="110"/>
      <c r="I335" s="111"/>
      <c r="J335" s="123"/>
    </row>
    <row r="336" spans="1:10" ht="12" customHeight="1">
      <c r="A336" s="121"/>
      <c r="B336" s="110"/>
      <c r="C336" s="110"/>
      <c r="D336" s="97"/>
      <c r="E336" s="97"/>
      <c r="F336" s="187"/>
      <c r="G336" s="97"/>
      <c r="H336" s="110"/>
      <c r="I336" s="111"/>
      <c r="J336" s="123"/>
    </row>
    <row r="337" spans="1:10" ht="12" customHeight="1">
      <c r="A337" s="121"/>
      <c r="B337" s="110"/>
      <c r="C337" s="110"/>
      <c r="D337" s="97"/>
      <c r="E337" s="97"/>
      <c r="F337" s="187"/>
      <c r="G337" s="97"/>
      <c r="H337" s="110"/>
      <c r="I337" s="111"/>
      <c r="J337" s="123"/>
    </row>
    <row r="338" spans="1:10" ht="12" customHeight="1">
      <c r="A338" s="121"/>
      <c r="B338" s="110"/>
      <c r="C338" s="110"/>
      <c r="D338" s="97"/>
      <c r="E338" s="97"/>
      <c r="F338" s="187"/>
      <c r="G338" s="97"/>
      <c r="H338" s="110"/>
      <c r="I338" s="111"/>
      <c r="J338" s="123"/>
    </row>
    <row r="339" spans="1:10" ht="12" customHeight="1">
      <c r="A339" s="121"/>
      <c r="B339" s="110"/>
      <c r="C339" s="110"/>
      <c r="D339" s="97"/>
      <c r="E339" s="97"/>
      <c r="F339" s="187"/>
      <c r="G339" s="97"/>
      <c r="H339" s="110"/>
      <c r="I339" s="111"/>
      <c r="J339" s="123"/>
    </row>
    <row r="340" spans="1:10" ht="12" customHeight="1" thickBot="1">
      <c r="A340" s="148"/>
      <c r="B340" s="149"/>
      <c r="C340" s="149"/>
      <c r="D340" s="150"/>
      <c r="E340" s="150"/>
      <c r="F340" s="188"/>
      <c r="G340" s="150"/>
      <c r="H340" s="149"/>
      <c r="I340" s="152"/>
      <c r="J340" s="153"/>
    </row>
    <row r="341" spans="1:10" ht="12" customHeight="1">
      <c r="A341" s="96"/>
      <c r="B341" s="96"/>
      <c r="C341" s="96"/>
      <c r="D341" s="85"/>
      <c r="E341" s="85"/>
      <c r="F341" s="198"/>
      <c r="G341" s="85"/>
      <c r="H341" s="85"/>
      <c r="I341" s="208"/>
      <c r="J341" s="90"/>
    </row>
    <row r="342" spans="1:10" ht="12" customHeight="1">
      <c r="A342" s="96"/>
      <c r="B342" s="7" t="str">
        <f>Inputs!$C$2</f>
        <v>Rocky Mountain Power</v>
      </c>
      <c r="C342" s="72"/>
      <c r="D342" s="83"/>
      <c r="E342" s="83"/>
      <c r="F342" s="178"/>
      <c r="G342" s="83"/>
      <c r="H342" s="72"/>
      <c r="I342" s="91" t="s">
        <v>0</v>
      </c>
      <c r="J342" s="359">
        <v>4.5999999999999996</v>
      </c>
    </row>
    <row r="343" spans="1:10" ht="12" customHeight="1">
      <c r="A343" s="96"/>
      <c r="B343" s="7" t="str">
        <f>Inputs!$C$3</f>
        <v>Utah Results of Operations - December 2011</v>
      </c>
      <c r="C343" s="72"/>
      <c r="D343" s="83"/>
      <c r="E343" s="83"/>
      <c r="F343" s="178"/>
      <c r="G343" s="83"/>
      <c r="H343" s="72"/>
      <c r="I343" s="73"/>
      <c r="J343" s="93"/>
    </row>
    <row r="344" spans="1:10" ht="12" customHeight="1">
      <c r="A344" s="96"/>
      <c r="B344" s="37" t="s">
        <v>413</v>
      </c>
      <c r="C344" s="72"/>
      <c r="D344" s="83"/>
      <c r="E344" s="83"/>
      <c r="F344" s="178"/>
      <c r="G344" s="83"/>
      <c r="H344" s="72"/>
      <c r="I344" s="73"/>
      <c r="J344" s="93"/>
    </row>
    <row r="345" spans="1:10" ht="12" customHeight="1">
      <c r="A345" s="96"/>
      <c r="B345" s="72"/>
      <c r="C345" s="72"/>
      <c r="D345" s="83"/>
      <c r="E345" s="83"/>
      <c r="F345" s="178"/>
      <c r="G345" s="83"/>
      <c r="H345" s="72"/>
      <c r="I345" s="73"/>
      <c r="J345" s="93"/>
    </row>
    <row r="346" spans="1:10" ht="12" customHeight="1">
      <c r="A346" s="96"/>
      <c r="B346" s="72"/>
      <c r="C346" s="72"/>
      <c r="D346" s="83"/>
      <c r="E346" s="83"/>
      <c r="F346" s="178"/>
      <c r="G346" s="83"/>
      <c r="H346" s="72"/>
      <c r="I346" s="73"/>
      <c r="J346" s="93"/>
    </row>
    <row r="347" spans="1:10" ht="12" customHeight="1">
      <c r="A347" s="96"/>
      <c r="B347" s="72"/>
      <c r="C347" s="72"/>
      <c r="D347" s="83"/>
      <c r="E347" s="83"/>
      <c r="F347" s="179" t="s">
        <v>1</v>
      </c>
      <c r="G347" s="83"/>
      <c r="H347" s="83"/>
      <c r="I347" s="94" t="str">
        <f>+Inputs!$C$6</f>
        <v>UTAH</v>
      </c>
      <c r="J347" s="83"/>
    </row>
    <row r="348" spans="1:10" ht="12" customHeight="1">
      <c r="A348" s="96"/>
      <c r="B348" s="72"/>
      <c r="C348" s="72"/>
      <c r="D348" s="49" t="s">
        <v>2</v>
      </c>
      <c r="E348" s="49" t="s">
        <v>3</v>
      </c>
      <c r="F348" s="56" t="s">
        <v>4</v>
      </c>
      <c r="G348" s="49" t="s">
        <v>5</v>
      </c>
      <c r="H348" s="57" t="s">
        <v>6</v>
      </c>
      <c r="I348" s="50" t="s">
        <v>7</v>
      </c>
      <c r="J348" s="49" t="s">
        <v>8</v>
      </c>
    </row>
    <row r="349" spans="1:10" ht="12" customHeight="1">
      <c r="A349" s="110"/>
      <c r="B349" s="10" t="s">
        <v>192</v>
      </c>
      <c r="C349" s="110"/>
      <c r="D349" s="97"/>
      <c r="E349" s="97"/>
      <c r="F349" s="97"/>
      <c r="G349" s="97"/>
      <c r="H349" s="110"/>
      <c r="I349" s="111"/>
      <c r="J349" s="87"/>
    </row>
    <row r="350" spans="1:10" ht="12" customHeight="1">
      <c r="A350" s="110"/>
      <c r="B350" s="209" t="s">
        <v>291</v>
      </c>
      <c r="C350" s="96"/>
      <c r="D350" s="85">
        <v>908</v>
      </c>
      <c r="E350" s="83" t="s">
        <v>360</v>
      </c>
      <c r="F350" s="281">
        <v>-26112.360000000044</v>
      </c>
      <c r="G350" s="90" t="s">
        <v>187</v>
      </c>
      <c r="H350" s="86">
        <f>VLOOKUP(G350,'Alloc. Factors'!$B$2:$M$110,7,FALSE)</f>
        <v>1</v>
      </c>
      <c r="I350" s="87">
        <f>F350*H350</f>
        <v>-26112.360000000044</v>
      </c>
      <c r="J350" s="83" t="s">
        <v>221</v>
      </c>
    </row>
    <row r="351" spans="1:10" ht="12" customHeight="1">
      <c r="A351" s="110"/>
      <c r="B351" s="214"/>
      <c r="C351" s="96"/>
      <c r="D351" s="85"/>
      <c r="E351" s="83"/>
      <c r="F351" s="281"/>
      <c r="G351" s="90"/>
      <c r="H351" s="282"/>
      <c r="I351" s="281"/>
      <c r="J351" s="83"/>
    </row>
    <row r="352" spans="1:10" ht="12.75" customHeight="1">
      <c r="A352" s="110"/>
      <c r="B352" s="209" t="s">
        <v>310</v>
      </c>
      <c r="C352" s="96"/>
      <c r="D352" s="85">
        <v>920</v>
      </c>
      <c r="E352" s="85" t="s">
        <v>360</v>
      </c>
      <c r="F352" s="281">
        <v>20000</v>
      </c>
      <c r="G352" s="90" t="s">
        <v>187</v>
      </c>
      <c r="H352" s="86">
        <f>VLOOKUP(G352,'Alloc. Factors'!$B$2:$M$110,7,FALSE)</f>
        <v>1</v>
      </c>
      <c r="I352" s="87">
        <f t="shared" ref="I352:I353" si="17">F352*H352</f>
        <v>20000</v>
      </c>
      <c r="J352" s="83" t="s">
        <v>221</v>
      </c>
    </row>
    <row r="353" spans="1:10" ht="12" customHeight="1">
      <c r="A353" s="110"/>
      <c r="B353" s="100" t="s">
        <v>310</v>
      </c>
      <c r="C353" s="96"/>
      <c r="D353" s="85">
        <v>920</v>
      </c>
      <c r="E353" s="85" t="s">
        <v>360</v>
      </c>
      <c r="F353" s="281">
        <v>-20000</v>
      </c>
      <c r="G353" s="90" t="s">
        <v>49</v>
      </c>
      <c r="H353" s="86">
        <f>VLOOKUP(G353,'Alloc. Factors'!$B$2:$M$110,7,FALSE)</f>
        <v>0.42002168561423714</v>
      </c>
      <c r="I353" s="87">
        <f t="shared" si="17"/>
        <v>-8400.4337122847428</v>
      </c>
      <c r="J353" s="83" t="s">
        <v>221</v>
      </c>
    </row>
    <row r="354" spans="1:10" ht="12" customHeight="1">
      <c r="A354" s="110"/>
      <c r="B354" s="209"/>
      <c r="C354" s="96"/>
      <c r="D354" s="85"/>
      <c r="E354" s="85"/>
      <c r="F354" s="281"/>
      <c r="G354" s="90"/>
      <c r="H354" s="86"/>
      <c r="I354" s="87"/>
      <c r="J354" s="85"/>
    </row>
    <row r="355" spans="1:10" ht="12" customHeight="1">
      <c r="A355" s="110"/>
      <c r="B355" s="58"/>
      <c r="C355" s="96"/>
      <c r="D355" s="85"/>
      <c r="E355" s="85"/>
      <c r="F355" s="281"/>
      <c r="G355" s="90"/>
      <c r="H355" s="282"/>
      <c r="I355" s="281"/>
      <c r="J355" s="85"/>
    </row>
    <row r="356" spans="1:10" ht="12" customHeight="1">
      <c r="A356" s="110"/>
      <c r="B356" s="24" t="s">
        <v>234</v>
      </c>
      <c r="C356" s="96"/>
      <c r="D356" s="85"/>
      <c r="E356" s="85"/>
      <c r="F356" s="102"/>
      <c r="G356" s="173"/>
      <c r="H356" s="86"/>
      <c r="I356" s="87"/>
      <c r="J356" s="97"/>
    </row>
    <row r="357" spans="1:10" ht="12" customHeight="1">
      <c r="A357" s="110"/>
      <c r="B357" s="342" t="s">
        <v>342</v>
      </c>
      <c r="C357" s="342"/>
      <c r="D357" s="342"/>
      <c r="E357" s="343"/>
      <c r="F357" s="215"/>
      <c r="G357" s="173"/>
      <c r="H357" s="86"/>
      <c r="I357" s="87"/>
      <c r="J357" s="97"/>
    </row>
    <row r="358" spans="1:10" ht="12" customHeight="1">
      <c r="A358" s="110"/>
      <c r="B358" s="344" t="s">
        <v>312</v>
      </c>
      <c r="C358" s="342"/>
      <c r="D358" s="342"/>
      <c r="E358" s="343"/>
      <c r="F358" s="366">
        <v>79000</v>
      </c>
      <c r="G358" s="173"/>
      <c r="H358" s="86"/>
      <c r="I358" s="87"/>
      <c r="J358" s="87" t="s">
        <v>241</v>
      </c>
    </row>
    <row r="359" spans="1:10" ht="12" customHeight="1">
      <c r="A359" s="110"/>
      <c r="B359" s="344" t="s">
        <v>311</v>
      </c>
      <c r="C359" s="342"/>
      <c r="D359" s="342"/>
      <c r="E359" s="343"/>
      <c r="F359" s="367">
        <v>215500</v>
      </c>
      <c r="G359" s="173"/>
      <c r="H359" s="86"/>
      <c r="I359" s="87"/>
      <c r="J359" s="87" t="s">
        <v>241</v>
      </c>
    </row>
    <row r="360" spans="1:10" ht="12" customHeight="1">
      <c r="A360" s="110"/>
      <c r="B360" s="226" t="s">
        <v>313</v>
      </c>
      <c r="C360" s="342"/>
      <c r="D360" s="342"/>
      <c r="E360" s="343"/>
      <c r="F360" s="366">
        <f>SUM(F358:F359)</f>
        <v>294500</v>
      </c>
      <c r="G360" s="14"/>
      <c r="H360" s="9"/>
      <c r="I360" s="41"/>
      <c r="J360" s="87" t="s">
        <v>13</v>
      </c>
    </row>
    <row r="361" spans="1:10" ht="12" customHeight="1">
      <c r="A361" s="110"/>
      <c r="B361" s="344"/>
      <c r="C361" s="342"/>
      <c r="D361" s="342"/>
      <c r="E361" s="342"/>
      <c r="F361" s="113"/>
      <c r="G361" s="85"/>
      <c r="H361" s="110"/>
      <c r="I361" s="111"/>
      <c r="J361" s="87"/>
    </row>
    <row r="362" spans="1:10" ht="12" customHeight="1">
      <c r="A362" s="110"/>
      <c r="B362" s="345" t="s">
        <v>343</v>
      </c>
      <c r="C362" s="342"/>
      <c r="D362" s="342"/>
      <c r="E362" s="342"/>
      <c r="F362" s="368">
        <v>20000</v>
      </c>
      <c r="G362" s="173"/>
      <c r="H362" s="86"/>
      <c r="I362" s="87"/>
      <c r="J362" s="87" t="s">
        <v>13</v>
      </c>
    </row>
    <row r="363" spans="1:10" ht="12" customHeight="1">
      <c r="A363" s="110"/>
      <c r="B363" s="100" t="s">
        <v>344</v>
      </c>
      <c r="C363" s="342"/>
      <c r="D363" s="342"/>
      <c r="E363" s="342"/>
      <c r="F363" s="369">
        <f>+F362+F360</f>
        <v>314500</v>
      </c>
      <c r="G363" s="85"/>
      <c r="H363" s="110"/>
      <c r="I363" s="111"/>
      <c r="J363" s="87" t="s">
        <v>13</v>
      </c>
    </row>
    <row r="364" spans="1:10" ht="12" customHeight="1">
      <c r="A364" s="110"/>
      <c r="B364" s="100"/>
      <c r="C364" s="342"/>
      <c r="D364" s="342"/>
      <c r="E364" s="342"/>
      <c r="F364" s="107"/>
      <c r="G364" s="85"/>
      <c r="H364" s="110"/>
      <c r="I364" s="111"/>
      <c r="J364" s="87" t="s">
        <v>13</v>
      </c>
    </row>
    <row r="365" spans="1:10" ht="12" customHeight="1">
      <c r="A365" s="110"/>
      <c r="B365" s="344"/>
      <c r="C365" s="342"/>
      <c r="D365" s="342"/>
      <c r="E365" s="342"/>
      <c r="F365" s="113"/>
      <c r="G365" s="173"/>
      <c r="H365" s="86"/>
      <c r="I365" s="87"/>
      <c r="J365" s="87"/>
    </row>
    <row r="366" spans="1:10" ht="12" customHeight="1">
      <c r="A366" s="110"/>
      <c r="B366" s="96" t="s">
        <v>345</v>
      </c>
      <c r="C366" s="96"/>
      <c r="D366" s="96"/>
      <c r="E366" s="85"/>
      <c r="F366" s="346" t="s">
        <v>13</v>
      </c>
      <c r="G366" s="173"/>
      <c r="H366" s="86"/>
      <c r="I366" s="87"/>
      <c r="J366" s="87"/>
    </row>
    <row r="367" spans="1:10" ht="12" customHeight="1">
      <c r="A367" s="110"/>
      <c r="B367" s="214" t="s">
        <v>346</v>
      </c>
      <c r="C367" s="96"/>
      <c r="D367" s="96"/>
      <c r="E367" s="85"/>
      <c r="F367" s="346">
        <v>310731.67</v>
      </c>
      <c r="G367" s="173"/>
      <c r="H367" s="86"/>
      <c r="I367" s="87"/>
      <c r="J367" s="87" t="s">
        <v>241</v>
      </c>
    </row>
    <row r="368" spans="1:10" ht="12" customHeight="1">
      <c r="A368" s="110"/>
      <c r="B368" s="214" t="s">
        <v>314</v>
      </c>
      <c r="C368" s="96"/>
      <c r="D368" s="96"/>
      <c r="E368" s="85"/>
      <c r="F368" s="113">
        <v>9880.6900000000605</v>
      </c>
      <c r="G368" s="173"/>
      <c r="H368" s="86"/>
      <c r="I368" s="87"/>
      <c r="J368" s="87" t="s">
        <v>241</v>
      </c>
    </row>
    <row r="369" spans="1:10" ht="12" customHeight="1">
      <c r="A369" s="110"/>
      <c r="B369" s="226" t="s">
        <v>315</v>
      </c>
      <c r="C369" s="96"/>
      <c r="D369" s="96"/>
      <c r="E369" s="85"/>
      <c r="F369" s="369">
        <f>SUM(F367:F368)</f>
        <v>320612.36000000004</v>
      </c>
      <c r="G369" s="173"/>
      <c r="H369" s="86"/>
      <c r="I369" s="87"/>
      <c r="J369" s="87"/>
    </row>
    <row r="370" spans="1:10" ht="12" customHeight="1">
      <c r="A370" s="110"/>
      <c r="B370" s="226"/>
      <c r="C370" s="96"/>
      <c r="D370" s="96"/>
      <c r="E370" s="85"/>
      <c r="F370" s="107"/>
      <c r="G370" s="173"/>
      <c r="H370" s="86"/>
      <c r="I370" s="87"/>
      <c r="J370" s="87"/>
    </row>
    <row r="371" spans="1:10" ht="12" customHeight="1">
      <c r="A371" s="110"/>
      <c r="B371" s="96"/>
      <c r="C371" s="96"/>
      <c r="D371" s="96"/>
      <c r="E371" s="85"/>
      <c r="F371" s="346"/>
      <c r="G371" s="173"/>
      <c r="H371" s="86"/>
      <c r="I371" s="87"/>
      <c r="J371" s="87" t="s">
        <v>13</v>
      </c>
    </row>
    <row r="372" spans="1:10" ht="12" customHeight="1">
      <c r="A372" s="110"/>
      <c r="B372" s="96" t="s">
        <v>347</v>
      </c>
      <c r="C372" s="96"/>
      <c r="D372" s="96"/>
      <c r="E372" s="85"/>
      <c r="F372" s="370">
        <f>F360-F369</f>
        <v>-26112.360000000044</v>
      </c>
      <c r="G372" s="173"/>
      <c r="H372" s="86"/>
      <c r="I372" s="87"/>
      <c r="J372" s="87" t="s">
        <v>222</v>
      </c>
    </row>
    <row r="373" spans="1:10" ht="12" customHeight="1">
      <c r="A373" s="110"/>
      <c r="B373" s="342"/>
      <c r="C373" s="342"/>
      <c r="D373" s="342"/>
      <c r="E373" s="343"/>
      <c r="F373" s="371"/>
      <c r="G373" s="41"/>
      <c r="H373" s="9"/>
      <c r="I373" s="41"/>
      <c r="J373" s="87"/>
    </row>
    <row r="374" spans="1:10" ht="12" customHeight="1">
      <c r="A374" s="110"/>
      <c r="B374" s="345"/>
      <c r="C374" s="342"/>
      <c r="D374" s="342"/>
      <c r="E374" s="343"/>
      <c r="F374" s="215"/>
      <c r="G374" s="41"/>
      <c r="H374" s="9"/>
      <c r="I374" s="41"/>
      <c r="J374" s="87"/>
    </row>
    <row r="375" spans="1:10" ht="12" customHeight="1">
      <c r="A375" s="110"/>
      <c r="B375" s="345" t="s">
        <v>316</v>
      </c>
      <c r="C375" s="342"/>
      <c r="D375" s="342"/>
      <c r="E375" s="343"/>
      <c r="F375" s="366">
        <v>20000</v>
      </c>
      <c r="G375" s="97"/>
      <c r="H375" s="110"/>
      <c r="I375" s="111"/>
      <c r="J375" s="87" t="s">
        <v>241</v>
      </c>
    </row>
    <row r="376" spans="1:10" ht="12" customHeight="1">
      <c r="A376" s="95"/>
      <c r="B376" s="342"/>
      <c r="C376" s="342"/>
      <c r="D376" s="342"/>
      <c r="E376" s="343"/>
      <c r="F376" s="346"/>
      <c r="G376" s="97"/>
      <c r="H376" s="110"/>
      <c r="I376" s="111"/>
      <c r="J376" s="87"/>
    </row>
    <row r="377" spans="1:10" ht="12" customHeight="1">
      <c r="A377" s="110"/>
      <c r="B377" s="95"/>
      <c r="C377" s="95"/>
      <c r="D377" s="97"/>
      <c r="E377" s="97"/>
      <c r="F377" s="187"/>
      <c r="G377" s="97"/>
      <c r="H377" s="110"/>
      <c r="I377" s="111"/>
      <c r="J377" s="87"/>
    </row>
    <row r="378" spans="1:10" ht="12" customHeight="1">
      <c r="A378" s="110"/>
      <c r="B378" s="95"/>
      <c r="C378" s="95"/>
      <c r="D378" s="97"/>
      <c r="E378" s="97"/>
      <c r="F378" s="197"/>
      <c r="G378" s="92"/>
      <c r="H378" s="95"/>
      <c r="I378" s="111"/>
      <c r="J378" s="87"/>
    </row>
    <row r="379" spans="1:10" ht="12" customHeight="1">
      <c r="A379" s="110"/>
      <c r="B379" s="124"/>
      <c r="C379" s="217"/>
      <c r="D379" s="97"/>
      <c r="E379" s="97"/>
      <c r="F379" s="143"/>
      <c r="G379" s="97"/>
      <c r="H379" s="110"/>
      <c r="I379" s="111"/>
      <c r="J379" s="87"/>
    </row>
    <row r="380" spans="1:10" ht="12" customHeight="1">
      <c r="A380" s="110"/>
      <c r="B380" s="124"/>
      <c r="C380" s="110"/>
      <c r="D380" s="97"/>
      <c r="E380" s="97"/>
      <c r="F380" s="187"/>
      <c r="G380" s="97"/>
      <c r="H380" s="110"/>
      <c r="I380" s="111"/>
      <c r="J380" s="87"/>
    </row>
    <row r="381" spans="1:10" ht="12" customHeight="1">
      <c r="A381" s="110"/>
      <c r="B381" s="110"/>
      <c r="C381" s="124"/>
      <c r="D381" s="97"/>
      <c r="E381" s="97"/>
      <c r="F381" s="187"/>
      <c r="G381" s="97"/>
      <c r="H381" s="110"/>
      <c r="I381" s="111"/>
      <c r="J381" s="87"/>
    </row>
    <row r="382" spans="1:10" ht="12" customHeight="1">
      <c r="A382" s="110"/>
      <c r="B382" s="110"/>
      <c r="C382" s="124"/>
      <c r="D382" s="97"/>
      <c r="E382" s="97"/>
      <c r="F382" s="187"/>
      <c r="G382" s="97"/>
      <c r="H382" s="110"/>
      <c r="I382" s="111"/>
      <c r="J382" s="87"/>
    </row>
    <row r="383" spans="1:10" ht="12" customHeight="1">
      <c r="A383" s="110"/>
      <c r="B383" s="110"/>
      <c r="C383" s="110"/>
      <c r="D383" s="97"/>
      <c r="E383" s="97"/>
      <c r="F383" s="187"/>
      <c r="G383" s="97"/>
      <c r="H383" s="110"/>
      <c r="I383" s="111"/>
      <c r="J383" s="87"/>
    </row>
    <row r="384" spans="1:10" ht="12" customHeight="1">
      <c r="A384" s="110"/>
      <c r="B384" s="110"/>
      <c r="C384" s="110"/>
      <c r="D384" s="97"/>
      <c r="E384" s="97"/>
      <c r="F384" s="187"/>
      <c r="G384" s="97"/>
      <c r="H384" s="110"/>
      <c r="I384" s="111"/>
      <c r="J384" s="87"/>
    </row>
    <row r="385" spans="1:10" ht="12" customHeight="1">
      <c r="A385" s="110"/>
      <c r="B385" s="110"/>
      <c r="C385" s="110"/>
      <c r="D385" s="97"/>
      <c r="E385" s="97"/>
      <c r="F385" s="187"/>
      <c r="G385" s="97"/>
      <c r="H385" s="110"/>
      <c r="I385" s="111"/>
      <c r="J385" s="87"/>
    </row>
    <row r="386" spans="1:10" ht="12" customHeight="1">
      <c r="A386" s="110"/>
      <c r="B386" s="110"/>
      <c r="C386" s="110"/>
      <c r="D386" s="97"/>
      <c r="E386" s="97"/>
      <c r="F386" s="187"/>
      <c r="G386" s="97"/>
      <c r="H386" s="110"/>
      <c r="I386" s="111"/>
      <c r="J386" s="87"/>
    </row>
    <row r="387" spans="1:10" ht="12" customHeight="1">
      <c r="A387" s="110"/>
      <c r="B387" s="110"/>
      <c r="C387" s="110"/>
      <c r="D387" s="97"/>
      <c r="E387" s="97"/>
      <c r="F387" s="187"/>
      <c r="G387" s="97"/>
      <c r="H387" s="110"/>
      <c r="I387" s="111"/>
      <c r="J387" s="87"/>
    </row>
    <row r="388" spans="1:10" ht="12" customHeight="1">
      <c r="A388" s="110"/>
      <c r="B388" s="110"/>
      <c r="C388" s="110"/>
      <c r="D388" s="97"/>
      <c r="E388" s="97"/>
      <c r="F388" s="187"/>
      <c r="G388" s="97"/>
      <c r="H388" s="110"/>
      <c r="I388" s="111"/>
      <c r="J388" s="87"/>
    </row>
    <row r="389" spans="1:10" ht="12" customHeight="1">
      <c r="A389" s="110"/>
      <c r="B389" s="110"/>
      <c r="C389" s="110"/>
      <c r="D389" s="97"/>
      <c r="E389" s="97"/>
      <c r="F389" s="187"/>
      <c r="G389" s="97"/>
      <c r="H389" s="110"/>
      <c r="I389" s="111"/>
      <c r="J389" s="87"/>
    </row>
    <row r="390" spans="1:10" ht="12" customHeight="1">
      <c r="A390" s="110"/>
      <c r="B390" s="110"/>
      <c r="C390" s="110"/>
      <c r="D390" s="97"/>
      <c r="E390" s="97"/>
      <c r="F390" s="187"/>
      <c r="G390" s="97"/>
      <c r="H390" s="110"/>
      <c r="I390" s="111"/>
      <c r="J390" s="87"/>
    </row>
    <row r="391" spans="1:10" ht="12" customHeight="1">
      <c r="A391" s="110"/>
      <c r="B391" s="110"/>
      <c r="C391" s="95"/>
      <c r="D391" s="97"/>
      <c r="E391" s="97"/>
      <c r="F391" s="197"/>
      <c r="G391" s="97"/>
      <c r="H391" s="110"/>
      <c r="I391" s="111"/>
      <c r="J391" s="87"/>
    </row>
    <row r="392" spans="1:10" ht="12" customHeight="1">
      <c r="A392" s="110"/>
      <c r="B392" s="110"/>
      <c r="C392" s="95"/>
      <c r="D392" s="97"/>
      <c r="E392" s="97"/>
      <c r="F392" s="197"/>
      <c r="G392" s="97"/>
      <c r="H392" s="110"/>
      <c r="I392" s="111"/>
      <c r="J392" s="87"/>
    </row>
    <row r="393" spans="1:10" ht="12" customHeight="1">
      <c r="A393" s="110"/>
      <c r="B393" s="110"/>
      <c r="C393" s="95"/>
      <c r="D393" s="97"/>
      <c r="E393" s="97"/>
      <c r="F393" s="197"/>
      <c r="G393" s="97"/>
      <c r="H393" s="110"/>
      <c r="I393" s="111"/>
      <c r="J393" s="87"/>
    </row>
    <row r="394" spans="1:10" ht="12" customHeight="1">
      <c r="A394" s="110"/>
      <c r="B394" s="110"/>
      <c r="C394" s="110"/>
      <c r="D394" s="97"/>
      <c r="E394" s="97"/>
      <c r="F394" s="187"/>
      <c r="G394" s="97"/>
      <c r="H394" s="110"/>
      <c r="I394" s="111"/>
      <c r="J394" s="87"/>
    </row>
    <row r="395" spans="1:10" ht="12" customHeight="1">
      <c r="A395" s="110"/>
      <c r="B395" s="110"/>
      <c r="C395" s="110"/>
      <c r="D395" s="97"/>
      <c r="E395" s="97"/>
      <c r="F395" s="187"/>
      <c r="G395" s="97"/>
      <c r="H395" s="110"/>
      <c r="I395" s="111"/>
      <c r="J395" s="87"/>
    </row>
    <row r="396" spans="1:10" ht="12" customHeight="1">
      <c r="A396" s="110"/>
      <c r="B396" s="110"/>
      <c r="C396" s="110"/>
      <c r="D396" s="97"/>
      <c r="E396" s="97"/>
      <c r="F396" s="187"/>
      <c r="G396" s="97"/>
      <c r="H396" s="110"/>
      <c r="I396" s="111"/>
      <c r="J396" s="87"/>
    </row>
    <row r="397" spans="1:10" ht="12" customHeight="1">
      <c r="A397" s="110"/>
      <c r="B397" s="110"/>
      <c r="C397" s="110"/>
      <c r="D397" s="97"/>
      <c r="E397" s="97"/>
      <c r="F397" s="187"/>
      <c r="G397" s="97"/>
      <c r="H397" s="110"/>
      <c r="I397" s="111"/>
      <c r="J397" s="87"/>
    </row>
    <row r="398" spans="1:10" ht="12" customHeight="1" thickBot="1">
      <c r="A398" s="95"/>
      <c r="B398" s="20" t="s">
        <v>12</v>
      </c>
      <c r="C398" s="95"/>
      <c r="D398" s="97"/>
      <c r="E398" s="97"/>
      <c r="F398" s="197"/>
      <c r="G398" s="92"/>
      <c r="H398" s="95"/>
      <c r="I398" s="140"/>
      <c r="J398" s="147"/>
    </row>
    <row r="399" spans="1:10" ht="12" customHeight="1">
      <c r="A399" s="115"/>
      <c r="B399" s="116"/>
      <c r="C399" s="116"/>
      <c r="D399" s="117"/>
      <c r="E399" s="117"/>
      <c r="F399" s="186"/>
      <c r="G399" s="117"/>
      <c r="H399" s="116"/>
      <c r="I399" s="119"/>
      <c r="J399" s="120"/>
    </row>
    <row r="400" spans="1:10" ht="12" customHeight="1">
      <c r="A400" s="121"/>
      <c r="B400" s="124"/>
      <c r="C400" s="110"/>
      <c r="D400" s="97"/>
      <c r="E400" s="97"/>
      <c r="F400" s="187"/>
      <c r="G400" s="97"/>
      <c r="H400" s="110"/>
      <c r="I400" s="111"/>
      <c r="J400" s="123"/>
    </row>
    <row r="401" spans="1:10" ht="12" customHeight="1">
      <c r="A401" s="121"/>
      <c r="B401" s="124"/>
      <c r="C401" s="110"/>
      <c r="D401" s="97"/>
      <c r="E401" s="97"/>
      <c r="F401" s="187"/>
      <c r="G401" s="97"/>
      <c r="H401" s="110"/>
      <c r="I401" s="111"/>
      <c r="J401" s="123"/>
    </row>
    <row r="402" spans="1:10" ht="12" customHeight="1">
      <c r="A402" s="121"/>
      <c r="B402" s="110"/>
      <c r="C402" s="110"/>
      <c r="D402" s="97"/>
      <c r="E402" s="97"/>
      <c r="F402" s="187"/>
      <c r="G402" s="97"/>
      <c r="H402" s="110"/>
      <c r="I402" s="111"/>
      <c r="J402" s="123"/>
    </row>
    <row r="403" spans="1:10" ht="12" customHeight="1">
      <c r="A403" s="121"/>
      <c r="B403" s="110"/>
      <c r="C403" s="110"/>
      <c r="D403" s="97"/>
      <c r="E403" s="97"/>
      <c r="F403" s="187"/>
      <c r="G403" s="97"/>
      <c r="H403" s="110"/>
      <c r="I403" s="111"/>
      <c r="J403" s="123"/>
    </row>
    <row r="404" spans="1:10" ht="12" customHeight="1">
      <c r="A404" s="121"/>
      <c r="B404" s="110"/>
      <c r="C404" s="110"/>
      <c r="D404" s="97"/>
      <c r="E404" s="97"/>
      <c r="F404" s="187"/>
      <c r="G404" s="97"/>
      <c r="H404" s="110"/>
      <c r="I404" s="111"/>
      <c r="J404" s="123"/>
    </row>
    <row r="405" spans="1:10" ht="12" customHeight="1">
      <c r="A405" s="121"/>
      <c r="B405" s="110"/>
      <c r="C405" s="110"/>
      <c r="D405" s="97"/>
      <c r="E405" s="97"/>
      <c r="F405" s="187"/>
      <c r="G405" s="97"/>
      <c r="H405" s="110"/>
      <c r="I405" s="111"/>
      <c r="J405" s="123"/>
    </row>
    <row r="406" spans="1:10" ht="12" customHeight="1">
      <c r="A406" s="121"/>
      <c r="B406" s="110"/>
      <c r="C406" s="110"/>
      <c r="D406" s="97"/>
      <c r="E406" s="97"/>
      <c r="F406" s="187"/>
      <c r="G406" s="97"/>
      <c r="H406" s="110"/>
      <c r="I406" s="111"/>
      <c r="J406" s="123"/>
    </row>
    <row r="407" spans="1:10" ht="12" customHeight="1">
      <c r="A407" s="121"/>
      <c r="B407" s="110"/>
      <c r="C407" s="110"/>
      <c r="D407" s="97"/>
      <c r="E407" s="97"/>
      <c r="F407" s="187"/>
      <c r="G407" s="97"/>
      <c r="H407" s="110"/>
      <c r="I407" s="111"/>
      <c r="J407" s="123"/>
    </row>
    <row r="408" spans="1:10" ht="12" customHeight="1" thickBot="1">
      <c r="A408" s="148"/>
      <c r="B408" s="149"/>
      <c r="C408" s="149"/>
      <c r="D408" s="150"/>
      <c r="E408" s="150"/>
      <c r="F408" s="188"/>
      <c r="G408" s="150"/>
      <c r="H408" s="149"/>
      <c r="I408" s="152"/>
      <c r="J408" s="153"/>
    </row>
    <row r="409" spans="1:10" ht="12" customHeight="1">
      <c r="A409" s="96"/>
      <c r="B409" s="96"/>
      <c r="C409" s="96"/>
      <c r="D409" s="85"/>
      <c r="E409" s="85"/>
      <c r="F409" s="198"/>
      <c r="G409" s="85"/>
      <c r="H409" s="85"/>
      <c r="I409" s="208"/>
      <c r="J409" s="90"/>
    </row>
    <row r="410" spans="1:10" ht="12" customHeight="1">
      <c r="A410" s="96"/>
      <c r="B410" s="7" t="str">
        <f>Inputs!$C$2</f>
        <v>Rocky Mountain Power</v>
      </c>
      <c r="C410" s="72"/>
      <c r="D410" s="83"/>
      <c r="E410" s="83"/>
      <c r="F410" s="178"/>
      <c r="G410" s="83"/>
      <c r="H410" s="72"/>
      <c r="I410" s="91" t="s">
        <v>0</v>
      </c>
      <c r="J410" s="359">
        <v>4.7</v>
      </c>
    </row>
    <row r="411" spans="1:10" ht="12" customHeight="1">
      <c r="A411" s="96"/>
      <c r="B411" s="7" t="str">
        <f>Inputs!$C$3</f>
        <v>Utah Results of Operations - December 2011</v>
      </c>
      <c r="C411" s="72"/>
      <c r="D411" s="83"/>
      <c r="E411" s="83"/>
      <c r="F411" s="178"/>
      <c r="G411" s="83"/>
      <c r="H411" s="72"/>
      <c r="I411" s="73"/>
      <c r="J411" s="93"/>
    </row>
    <row r="412" spans="1:10" ht="12" customHeight="1">
      <c r="A412" s="96"/>
      <c r="B412" s="37" t="s">
        <v>198</v>
      </c>
      <c r="C412" s="72"/>
      <c r="D412" s="83"/>
      <c r="E412" s="83"/>
      <c r="F412" s="178"/>
      <c r="G412" s="83"/>
      <c r="H412" s="72"/>
      <c r="I412" s="73"/>
      <c r="J412" s="93"/>
    </row>
    <row r="413" spans="1:10" ht="12" customHeight="1">
      <c r="A413" s="96"/>
      <c r="B413" s="72"/>
      <c r="C413" s="72"/>
      <c r="D413" s="83"/>
      <c r="E413" s="83"/>
      <c r="F413" s="178"/>
      <c r="G413" s="83"/>
      <c r="H413" s="72"/>
      <c r="I413" s="73"/>
      <c r="J413" s="93"/>
    </row>
    <row r="414" spans="1:10" ht="12" customHeight="1">
      <c r="A414" s="96"/>
      <c r="B414" s="72"/>
      <c r="C414" s="72"/>
      <c r="D414" s="83"/>
      <c r="E414" s="83"/>
      <c r="F414" s="178"/>
      <c r="G414" s="83"/>
      <c r="H414" s="72"/>
      <c r="I414" s="73"/>
      <c r="J414" s="93"/>
    </row>
    <row r="415" spans="1:10" ht="12" customHeight="1">
      <c r="A415" s="96"/>
      <c r="B415" s="72"/>
      <c r="C415" s="72"/>
      <c r="D415" s="83"/>
      <c r="E415" s="83"/>
      <c r="F415" s="179" t="s">
        <v>1</v>
      </c>
      <c r="G415" s="83"/>
      <c r="H415" s="83"/>
      <c r="I415" s="94" t="str">
        <f>+Inputs!$C$6</f>
        <v>UTAH</v>
      </c>
      <c r="J415" s="83"/>
    </row>
    <row r="416" spans="1:10" ht="12" customHeight="1">
      <c r="A416" s="96"/>
      <c r="B416" s="72"/>
      <c r="C416" s="72"/>
      <c r="D416" s="49" t="s">
        <v>2</v>
      </c>
      <c r="E416" s="49" t="s">
        <v>3</v>
      </c>
      <c r="F416" s="56" t="s">
        <v>4</v>
      </c>
      <c r="G416" s="49" t="s">
        <v>5</v>
      </c>
      <c r="H416" s="57" t="s">
        <v>6</v>
      </c>
      <c r="I416" s="50" t="s">
        <v>7</v>
      </c>
      <c r="J416" s="49" t="s">
        <v>8</v>
      </c>
    </row>
    <row r="417" spans="1:10" ht="12" customHeight="1">
      <c r="A417" s="110"/>
      <c r="B417" s="10" t="s">
        <v>192</v>
      </c>
      <c r="C417" s="110"/>
      <c r="D417" s="97"/>
      <c r="E417" s="97"/>
      <c r="F417" s="97"/>
      <c r="G417" s="97"/>
      <c r="H417" s="110"/>
      <c r="I417" s="111"/>
      <c r="J417" s="87"/>
    </row>
    <row r="418" spans="1:10" ht="12" customHeight="1">
      <c r="A418" s="110"/>
      <c r="B418" s="209" t="s">
        <v>224</v>
      </c>
      <c r="C418" s="96"/>
      <c r="D418" s="85">
        <v>510</v>
      </c>
      <c r="E418" s="85" t="s">
        <v>359</v>
      </c>
      <c r="F418" s="281">
        <v>-7029614.3509790413</v>
      </c>
      <c r="G418" s="90" t="s">
        <v>28</v>
      </c>
      <c r="H418" s="86">
        <f>VLOOKUP(G418,'Alloc. Factors'!$B$2:$M$110,7,FALSE)</f>
        <v>0.42002745400230629</v>
      </c>
      <c r="I418" s="87">
        <f>F418*H418</f>
        <v>-2952631.0184598016</v>
      </c>
      <c r="J418" s="83" t="s">
        <v>399</v>
      </c>
    </row>
    <row r="419" spans="1:10" ht="12" customHeight="1">
      <c r="A419" s="110"/>
      <c r="B419" s="209" t="s">
        <v>295</v>
      </c>
      <c r="C419" s="96"/>
      <c r="D419" s="85">
        <v>510</v>
      </c>
      <c r="E419" s="85" t="s">
        <v>359</v>
      </c>
      <c r="F419" s="281">
        <v>1852412.5451688892</v>
      </c>
      <c r="G419" s="90" t="s">
        <v>28</v>
      </c>
      <c r="H419" s="86">
        <f>VLOOKUP(G419,'Alloc. Factors'!$B$2:$M$110,7,FALSE)</f>
        <v>0.42002745400230629</v>
      </c>
      <c r="I419" s="87">
        <f>F419*H419</f>
        <v>778064.12510922074</v>
      </c>
      <c r="J419" s="83" t="s">
        <v>399</v>
      </c>
    </row>
    <row r="420" spans="1:10" ht="12.75" customHeight="1">
      <c r="A420" s="110"/>
      <c r="B420" s="209" t="s">
        <v>225</v>
      </c>
      <c r="C420" s="96"/>
      <c r="D420" s="85">
        <v>553</v>
      </c>
      <c r="E420" s="85" t="s">
        <v>359</v>
      </c>
      <c r="F420" s="281">
        <v>-1083001.8932829099</v>
      </c>
      <c r="G420" s="90" t="s">
        <v>28</v>
      </c>
      <c r="H420" s="86">
        <f>VLOOKUP(G420,'Alloc. Factors'!$B$2:$M$110,7,FALSE)</f>
        <v>0.42002745400230629</v>
      </c>
      <c r="I420" s="87">
        <f>F420*H420</f>
        <v>-454890.52791529807</v>
      </c>
      <c r="J420" s="83" t="s">
        <v>399</v>
      </c>
    </row>
    <row r="421" spans="1:10" ht="12" customHeight="1">
      <c r="A421" s="110"/>
      <c r="B421" s="58"/>
      <c r="C421" s="96"/>
      <c r="D421" s="85"/>
      <c r="E421" s="83"/>
      <c r="F421" s="333">
        <f>SUM(F418:F420)</f>
        <v>-6260203.6990930615</v>
      </c>
      <c r="G421" s="90"/>
      <c r="H421" s="282"/>
      <c r="I421" s="333">
        <f>SUM(I418:I420)</f>
        <v>-2629457.4212658787</v>
      </c>
      <c r="J421" s="83"/>
    </row>
    <row r="422" spans="1:10" ht="12" customHeight="1">
      <c r="A422" s="110"/>
      <c r="B422" s="24"/>
      <c r="C422" s="96"/>
      <c r="D422" s="85"/>
      <c r="E422" s="85"/>
      <c r="F422" s="102"/>
      <c r="G422" s="173"/>
      <c r="H422" s="86"/>
      <c r="I422" s="87"/>
      <c r="J422" s="97"/>
    </row>
    <row r="423" spans="1:10" ht="12" customHeight="1">
      <c r="A423" s="110"/>
      <c r="B423" s="48"/>
      <c r="C423" s="96"/>
      <c r="D423" s="85"/>
      <c r="E423" s="85"/>
      <c r="F423" s="102"/>
      <c r="G423" s="173"/>
      <c r="H423" s="86"/>
      <c r="I423" s="87"/>
      <c r="J423" s="97"/>
    </row>
    <row r="424" spans="1:10" ht="12" customHeight="1">
      <c r="A424" s="110"/>
      <c r="B424" s="96"/>
      <c r="C424" s="96"/>
      <c r="D424" s="85"/>
      <c r="E424" s="85"/>
      <c r="F424" s="102"/>
      <c r="G424" s="173"/>
      <c r="H424" s="86"/>
      <c r="I424" s="87"/>
      <c r="J424" s="87"/>
    </row>
    <row r="425" spans="1:10" ht="12" customHeight="1">
      <c r="A425" s="110"/>
      <c r="B425" s="96"/>
      <c r="C425" s="96"/>
      <c r="D425" s="96"/>
      <c r="E425" s="96"/>
      <c r="F425" s="200"/>
      <c r="G425" s="173"/>
      <c r="H425" s="86"/>
      <c r="I425" s="87"/>
      <c r="J425" s="87"/>
    </row>
    <row r="426" spans="1:10" ht="12" customHeight="1">
      <c r="A426" s="110"/>
      <c r="B426" s="96"/>
      <c r="C426" s="96"/>
      <c r="D426" s="96"/>
      <c r="E426" s="96"/>
      <c r="F426" s="200"/>
      <c r="G426" s="173"/>
      <c r="H426" s="86"/>
      <c r="I426" s="87"/>
      <c r="J426" s="87"/>
    </row>
    <row r="427" spans="1:10" ht="12" customHeight="1">
      <c r="A427" s="110"/>
      <c r="B427" s="96"/>
      <c r="C427" s="96"/>
      <c r="D427" s="96"/>
      <c r="E427" s="96"/>
      <c r="F427" s="200"/>
      <c r="G427" s="173"/>
      <c r="H427" s="86"/>
      <c r="I427" s="87"/>
      <c r="J427" s="87"/>
    </row>
    <row r="428" spans="1:10" ht="12" customHeight="1">
      <c r="A428" s="110"/>
      <c r="B428" s="96"/>
      <c r="C428" s="96"/>
      <c r="D428" s="96"/>
      <c r="E428" s="96"/>
      <c r="F428" s="139"/>
      <c r="G428" s="14"/>
      <c r="H428" s="9"/>
      <c r="I428" s="41"/>
      <c r="J428" s="87"/>
    </row>
    <row r="429" spans="1:10" ht="12" customHeight="1">
      <c r="A429" s="110"/>
      <c r="B429" s="209"/>
      <c r="C429" s="96"/>
      <c r="D429" s="96"/>
      <c r="E429" s="96"/>
      <c r="F429" s="139"/>
      <c r="G429" s="85"/>
      <c r="H429" s="110"/>
      <c r="I429" s="111"/>
      <c r="J429" s="87"/>
    </row>
    <row r="430" spans="1:10" ht="12" customHeight="1">
      <c r="A430" s="110"/>
      <c r="B430" s="96"/>
      <c r="C430" s="96"/>
      <c r="D430" s="96"/>
      <c r="E430" s="96"/>
      <c r="F430" s="96"/>
      <c r="G430" s="173"/>
      <c r="H430" s="86"/>
      <c r="I430" s="87"/>
      <c r="J430" s="87"/>
    </row>
    <row r="431" spans="1:10" ht="12" customHeight="1">
      <c r="A431" s="110"/>
      <c r="B431" s="96"/>
      <c r="C431" s="96"/>
      <c r="D431" s="85"/>
      <c r="E431" s="85"/>
      <c r="F431" s="102"/>
      <c r="G431" s="85"/>
      <c r="H431" s="110"/>
      <c r="I431" s="111"/>
      <c r="J431" s="87"/>
    </row>
    <row r="432" spans="1:10" ht="12" customHeight="1">
      <c r="A432" s="110"/>
      <c r="B432" s="96"/>
      <c r="C432" s="96"/>
      <c r="D432" s="85"/>
      <c r="E432" s="85"/>
      <c r="F432" s="102"/>
      <c r="G432" s="85"/>
      <c r="H432" s="110"/>
      <c r="I432" s="111"/>
      <c r="J432" s="87"/>
    </row>
    <row r="433" spans="1:10" ht="12" customHeight="1">
      <c r="A433" s="110"/>
      <c r="B433" s="96"/>
      <c r="C433" s="96"/>
      <c r="D433" s="85"/>
      <c r="E433" s="85"/>
      <c r="F433" s="102"/>
      <c r="G433" s="173"/>
      <c r="H433" s="86"/>
      <c r="I433" s="87"/>
      <c r="J433" s="87"/>
    </row>
    <row r="434" spans="1:10" ht="12" customHeight="1">
      <c r="A434" s="110"/>
      <c r="B434" s="96"/>
      <c r="C434" s="96"/>
      <c r="D434" s="85"/>
      <c r="E434" s="85"/>
      <c r="F434" s="102"/>
      <c r="G434" s="173"/>
      <c r="H434" s="86"/>
      <c r="I434" s="87"/>
      <c r="J434" s="87"/>
    </row>
    <row r="435" spans="1:10" ht="12" customHeight="1">
      <c r="A435" s="110"/>
      <c r="B435" s="96"/>
      <c r="C435" s="96"/>
      <c r="D435" s="85"/>
      <c r="E435" s="85"/>
      <c r="F435" s="102"/>
      <c r="G435" s="173"/>
      <c r="H435" s="86"/>
      <c r="I435" s="87"/>
      <c r="J435" s="87"/>
    </row>
    <row r="436" spans="1:10" ht="12" customHeight="1">
      <c r="A436" s="110"/>
      <c r="B436" s="96"/>
      <c r="C436" s="96"/>
      <c r="D436" s="85"/>
      <c r="E436" s="85"/>
      <c r="F436" s="102"/>
      <c r="G436" s="173"/>
      <c r="H436" s="86"/>
      <c r="I436" s="87"/>
      <c r="J436" s="87"/>
    </row>
    <row r="437" spans="1:10" ht="12" customHeight="1">
      <c r="A437" s="110"/>
      <c r="B437" s="96"/>
      <c r="C437" s="96"/>
      <c r="D437" s="85"/>
      <c r="E437" s="85"/>
      <c r="F437" s="102"/>
      <c r="G437" s="173"/>
      <c r="H437" s="86"/>
      <c r="I437" s="87"/>
      <c r="J437" s="87"/>
    </row>
    <row r="438" spans="1:10" ht="12" customHeight="1">
      <c r="A438" s="110"/>
      <c r="B438" s="96"/>
      <c r="C438" s="96"/>
      <c r="D438" s="85"/>
      <c r="E438" s="85"/>
      <c r="F438" s="102"/>
      <c r="G438" s="173"/>
      <c r="H438" s="86"/>
      <c r="I438" s="87"/>
      <c r="J438" s="87"/>
    </row>
    <row r="439" spans="1:10" ht="12" customHeight="1">
      <c r="A439" s="110"/>
      <c r="B439" s="96"/>
      <c r="C439" s="96"/>
      <c r="D439" s="85"/>
      <c r="E439" s="85"/>
      <c r="F439" s="102"/>
      <c r="G439" s="173"/>
      <c r="H439" s="86"/>
      <c r="I439" s="87"/>
      <c r="J439" s="87"/>
    </row>
    <row r="440" spans="1:10" ht="12" customHeight="1">
      <c r="A440" s="110"/>
      <c r="B440" s="96"/>
      <c r="C440" s="96"/>
      <c r="D440" s="85"/>
      <c r="E440" s="85"/>
      <c r="F440" s="102"/>
      <c r="G440" s="173"/>
      <c r="H440" s="86"/>
      <c r="I440" s="87"/>
      <c r="J440" s="87"/>
    </row>
    <row r="441" spans="1:10" ht="12" customHeight="1">
      <c r="A441" s="110"/>
      <c r="B441" s="100"/>
      <c r="C441" s="96"/>
      <c r="D441" s="85"/>
      <c r="E441" s="85"/>
      <c r="F441" s="41"/>
      <c r="G441" s="41"/>
      <c r="H441" s="9"/>
      <c r="I441" s="41"/>
      <c r="J441" s="87"/>
    </row>
    <row r="442" spans="1:10" ht="12" customHeight="1">
      <c r="A442" s="110"/>
      <c r="B442" s="100"/>
      <c r="C442" s="96"/>
      <c r="D442" s="85"/>
      <c r="E442" s="85"/>
      <c r="F442" s="41"/>
      <c r="G442" s="41"/>
      <c r="H442" s="9"/>
      <c r="I442" s="41"/>
      <c r="J442" s="87"/>
    </row>
    <row r="443" spans="1:10" ht="12" customHeight="1">
      <c r="A443" s="110"/>
      <c r="B443" s="95"/>
      <c r="C443" s="95"/>
      <c r="D443" s="97"/>
      <c r="E443" s="97"/>
      <c r="F443" s="187"/>
      <c r="G443" s="97"/>
      <c r="H443" s="110"/>
      <c r="I443" s="111"/>
      <c r="J443" s="87"/>
    </row>
    <row r="444" spans="1:10" ht="12" customHeight="1">
      <c r="A444" s="95"/>
      <c r="B444" s="95"/>
      <c r="C444" s="95"/>
      <c r="D444" s="97"/>
      <c r="E444" s="97"/>
      <c r="F444" s="187"/>
      <c r="G444" s="97"/>
      <c r="H444" s="110"/>
      <c r="I444" s="111"/>
      <c r="J444" s="87"/>
    </row>
    <row r="445" spans="1:10" ht="12" customHeight="1">
      <c r="A445" s="110"/>
      <c r="B445" s="95"/>
      <c r="C445" s="95"/>
      <c r="D445" s="97"/>
      <c r="E445" s="97"/>
      <c r="F445" s="187"/>
      <c r="G445" s="97"/>
      <c r="H445" s="110"/>
      <c r="I445" s="111"/>
      <c r="J445" s="87"/>
    </row>
    <row r="446" spans="1:10" ht="12" customHeight="1">
      <c r="A446" s="110"/>
      <c r="B446" s="95"/>
      <c r="C446" s="95"/>
      <c r="D446" s="97"/>
      <c r="E446" s="97"/>
      <c r="F446" s="197"/>
      <c r="G446" s="92"/>
      <c r="H446" s="95"/>
      <c r="I446" s="111"/>
      <c r="J446" s="87"/>
    </row>
    <row r="447" spans="1:10" ht="12" customHeight="1">
      <c r="A447" s="110"/>
      <c r="B447" s="124"/>
      <c r="C447" s="217"/>
      <c r="D447" s="97"/>
      <c r="E447" s="97"/>
      <c r="F447" s="143"/>
      <c r="G447" s="97"/>
      <c r="H447" s="110"/>
      <c r="I447" s="111"/>
      <c r="J447" s="87"/>
    </row>
    <row r="448" spans="1:10" ht="12" customHeight="1">
      <c r="A448" s="110"/>
      <c r="B448" s="124"/>
      <c r="C448" s="110"/>
      <c r="D448" s="97"/>
      <c r="E448" s="97"/>
      <c r="F448" s="187"/>
      <c r="G448" s="97"/>
      <c r="H448" s="110"/>
      <c r="I448" s="111"/>
      <c r="J448" s="87"/>
    </row>
    <row r="449" spans="1:10" ht="12" customHeight="1">
      <c r="A449" s="110"/>
      <c r="B449" s="110"/>
      <c r="C449" s="124"/>
      <c r="D449" s="97"/>
      <c r="E449" s="97"/>
      <c r="F449" s="187"/>
      <c r="G449" s="97"/>
      <c r="H449" s="110"/>
      <c r="I449" s="111"/>
      <c r="J449" s="87"/>
    </row>
    <row r="450" spans="1:10" ht="12" customHeight="1">
      <c r="A450" s="110"/>
      <c r="B450" s="110"/>
      <c r="C450" s="124"/>
      <c r="D450" s="97"/>
      <c r="E450" s="97"/>
      <c r="F450" s="187"/>
      <c r="G450" s="97"/>
      <c r="H450" s="110"/>
      <c r="I450" s="111"/>
      <c r="J450" s="87"/>
    </row>
    <row r="451" spans="1:10" ht="12" customHeight="1">
      <c r="A451" s="110"/>
      <c r="B451" s="110"/>
      <c r="C451" s="110"/>
      <c r="D451" s="97"/>
      <c r="E451" s="97"/>
      <c r="F451" s="187"/>
      <c r="G451" s="97"/>
      <c r="H451" s="110"/>
      <c r="I451" s="111"/>
      <c r="J451" s="87"/>
    </row>
    <row r="452" spans="1:10" ht="12" customHeight="1">
      <c r="A452" s="110"/>
      <c r="B452" s="110"/>
      <c r="C452" s="110"/>
      <c r="D452" s="97"/>
      <c r="E452" s="97"/>
      <c r="F452" s="187"/>
      <c r="G452" s="97"/>
      <c r="H452" s="110"/>
      <c r="I452" s="111"/>
      <c r="J452" s="87"/>
    </row>
    <row r="453" spans="1:10" ht="12" customHeight="1">
      <c r="A453" s="110"/>
      <c r="B453" s="110"/>
      <c r="C453" s="110"/>
      <c r="D453" s="97"/>
      <c r="E453" s="97"/>
      <c r="F453" s="187"/>
      <c r="G453" s="97"/>
      <c r="H453" s="110"/>
      <c r="I453" s="111"/>
      <c r="J453" s="87"/>
    </row>
    <row r="454" spans="1:10" ht="12" customHeight="1">
      <c r="A454" s="110"/>
      <c r="B454" s="110"/>
      <c r="C454" s="110"/>
      <c r="D454" s="97"/>
      <c r="E454" s="97"/>
      <c r="F454" s="187"/>
      <c r="G454" s="97"/>
      <c r="H454" s="110"/>
      <c r="I454" s="111"/>
      <c r="J454" s="87"/>
    </row>
    <row r="455" spans="1:10" ht="12" customHeight="1">
      <c r="A455" s="110"/>
      <c r="B455" s="110"/>
      <c r="C455" s="110"/>
      <c r="D455" s="97"/>
      <c r="E455" s="97"/>
      <c r="F455" s="187"/>
      <c r="G455" s="97"/>
      <c r="H455" s="110"/>
      <c r="I455" s="111"/>
      <c r="J455" s="87"/>
    </row>
    <row r="456" spans="1:10" ht="12" customHeight="1">
      <c r="A456" s="110"/>
      <c r="B456" s="110"/>
      <c r="C456" s="110"/>
      <c r="D456" s="97"/>
      <c r="E456" s="97"/>
      <c r="F456" s="187"/>
      <c r="G456" s="97"/>
      <c r="H456" s="110"/>
      <c r="I456" s="111"/>
      <c r="J456" s="87"/>
    </row>
    <row r="457" spans="1:10" ht="12" customHeight="1">
      <c r="A457" s="110"/>
      <c r="B457" s="110"/>
      <c r="C457" s="110"/>
      <c r="D457" s="97"/>
      <c r="E457" s="97"/>
      <c r="F457" s="187"/>
      <c r="G457" s="97"/>
      <c r="H457" s="110"/>
      <c r="I457" s="111"/>
      <c r="J457" s="87"/>
    </row>
    <row r="458" spans="1:10" ht="12" customHeight="1">
      <c r="A458" s="110"/>
      <c r="B458" s="110"/>
      <c r="C458" s="110"/>
      <c r="D458" s="97"/>
      <c r="E458" s="97"/>
      <c r="F458" s="187"/>
      <c r="G458" s="97"/>
      <c r="H458" s="110"/>
      <c r="I458" s="111"/>
      <c r="J458" s="87"/>
    </row>
    <row r="459" spans="1:10" ht="12" customHeight="1">
      <c r="A459" s="110"/>
      <c r="B459" s="110"/>
      <c r="C459" s="95"/>
      <c r="D459" s="97"/>
      <c r="E459" s="97"/>
      <c r="F459" s="197"/>
      <c r="G459" s="97"/>
      <c r="H459" s="110"/>
      <c r="I459" s="111"/>
      <c r="J459" s="87"/>
    </row>
    <row r="460" spans="1:10" ht="12" customHeight="1">
      <c r="A460" s="110"/>
      <c r="B460" s="110"/>
      <c r="C460" s="95"/>
      <c r="D460" s="97"/>
      <c r="E460" s="97"/>
      <c r="F460" s="197"/>
      <c r="G460" s="97"/>
      <c r="H460" s="110"/>
      <c r="I460" s="111"/>
      <c r="J460" s="87"/>
    </row>
    <row r="461" spans="1:10" ht="12" customHeight="1">
      <c r="A461" s="110"/>
      <c r="B461" s="110"/>
      <c r="C461" s="95"/>
      <c r="D461" s="97"/>
      <c r="E461" s="97"/>
      <c r="F461" s="197"/>
      <c r="G461" s="97"/>
      <c r="H461" s="110"/>
      <c r="I461" s="111"/>
      <c r="J461" s="87"/>
    </row>
    <row r="462" spans="1:10" ht="12" customHeight="1">
      <c r="A462" s="110"/>
      <c r="B462" s="110"/>
      <c r="C462" s="110"/>
      <c r="D462" s="97"/>
      <c r="E462" s="97"/>
      <c r="F462" s="187"/>
      <c r="G462" s="97"/>
      <c r="H462" s="110"/>
      <c r="I462" s="111"/>
      <c r="J462" s="87"/>
    </row>
    <row r="463" spans="1:10" ht="12" customHeight="1">
      <c r="A463" s="110"/>
      <c r="B463" s="110"/>
      <c r="C463" s="110"/>
      <c r="D463" s="97"/>
      <c r="E463" s="97"/>
      <c r="F463" s="187"/>
      <c r="G463" s="97"/>
      <c r="H463" s="110"/>
      <c r="I463" s="111"/>
      <c r="J463" s="87"/>
    </row>
    <row r="464" spans="1:10" ht="12" customHeight="1">
      <c r="A464" s="110"/>
      <c r="B464" s="110"/>
      <c r="C464" s="110"/>
      <c r="D464" s="97"/>
      <c r="E464" s="97"/>
      <c r="F464" s="187"/>
      <c r="G464" s="97"/>
      <c r="H464" s="110"/>
      <c r="I464" s="111"/>
      <c r="J464" s="87"/>
    </row>
    <row r="465" spans="1:10" ht="12" customHeight="1">
      <c r="A465" s="110"/>
      <c r="B465" s="110"/>
      <c r="C465" s="110"/>
      <c r="D465" s="97"/>
      <c r="E465" s="97"/>
      <c r="F465" s="187"/>
      <c r="G465" s="97"/>
      <c r="H465" s="110"/>
      <c r="I465" s="111"/>
      <c r="J465" s="87"/>
    </row>
    <row r="466" spans="1:10" ht="12" customHeight="1" thickBot="1">
      <c r="A466" s="95"/>
      <c r="B466" s="20" t="s">
        <v>12</v>
      </c>
      <c r="C466" s="95"/>
      <c r="D466" s="97"/>
      <c r="E466" s="97"/>
      <c r="F466" s="197"/>
      <c r="G466" s="92"/>
      <c r="H466" s="95"/>
      <c r="I466" s="140"/>
      <c r="J466" s="147"/>
    </row>
    <row r="467" spans="1:10" ht="12" customHeight="1">
      <c r="A467" s="115"/>
      <c r="B467" s="116"/>
      <c r="C467" s="116"/>
      <c r="D467" s="117"/>
      <c r="E467" s="117"/>
      <c r="F467" s="186"/>
      <c r="G467" s="117"/>
      <c r="H467" s="116"/>
      <c r="I467" s="119"/>
      <c r="J467" s="120"/>
    </row>
    <row r="468" spans="1:10" ht="12" customHeight="1">
      <c r="A468" s="121"/>
      <c r="B468" s="124"/>
      <c r="C468" s="110"/>
      <c r="D468" s="97"/>
      <c r="E468" s="97"/>
      <c r="F468" s="187"/>
      <c r="G468" s="97"/>
      <c r="H468" s="110"/>
      <c r="I468" s="111"/>
      <c r="J468" s="123"/>
    </row>
    <row r="469" spans="1:10" ht="12" customHeight="1">
      <c r="A469" s="121"/>
      <c r="B469" s="124"/>
      <c r="C469" s="110"/>
      <c r="D469" s="97"/>
      <c r="E469" s="97"/>
      <c r="F469" s="187"/>
      <c r="G469" s="97"/>
      <c r="H469" s="110"/>
      <c r="I469" s="111"/>
      <c r="J469" s="123"/>
    </row>
    <row r="470" spans="1:10" ht="12" customHeight="1">
      <c r="A470" s="121"/>
      <c r="B470" s="110"/>
      <c r="C470" s="110"/>
      <c r="D470" s="97"/>
      <c r="E470" s="97"/>
      <c r="F470" s="187"/>
      <c r="G470" s="97"/>
      <c r="H470" s="110"/>
      <c r="I470" s="111"/>
      <c r="J470" s="123"/>
    </row>
    <row r="471" spans="1:10" ht="12" customHeight="1">
      <c r="A471" s="121"/>
      <c r="B471" s="110"/>
      <c r="C471" s="110"/>
      <c r="D471" s="97"/>
      <c r="E471" s="97"/>
      <c r="F471" s="187"/>
      <c r="G471" s="97"/>
      <c r="H471" s="110"/>
      <c r="I471" s="111"/>
      <c r="J471" s="123"/>
    </row>
    <row r="472" spans="1:10" ht="12" customHeight="1">
      <c r="A472" s="121"/>
      <c r="B472" s="110"/>
      <c r="C472" s="110"/>
      <c r="D472" s="97"/>
      <c r="E472" s="97"/>
      <c r="F472" s="187"/>
      <c r="G472" s="97"/>
      <c r="H472" s="110"/>
      <c r="I472" s="111"/>
      <c r="J472" s="123"/>
    </row>
    <row r="473" spans="1:10" ht="12" customHeight="1">
      <c r="A473" s="121"/>
      <c r="B473" s="110"/>
      <c r="C473" s="110"/>
      <c r="D473" s="97"/>
      <c r="E473" s="97"/>
      <c r="F473" s="187"/>
      <c r="G473" s="97"/>
      <c r="H473" s="110"/>
      <c r="I473" s="111"/>
      <c r="J473" s="123"/>
    </row>
    <row r="474" spans="1:10" ht="12" customHeight="1">
      <c r="A474" s="121"/>
      <c r="B474" s="110"/>
      <c r="C474" s="110"/>
      <c r="D474" s="97"/>
      <c r="E474" s="97"/>
      <c r="F474" s="187"/>
      <c r="G474" s="97"/>
      <c r="H474" s="110"/>
      <c r="I474" s="111"/>
      <c r="J474" s="123"/>
    </row>
    <row r="475" spans="1:10" ht="12" customHeight="1">
      <c r="A475" s="121"/>
      <c r="B475" s="110"/>
      <c r="C475" s="110"/>
      <c r="D475" s="97"/>
      <c r="E475" s="97"/>
      <c r="F475" s="187"/>
      <c r="G475" s="97"/>
      <c r="H475" s="110"/>
      <c r="I475" s="111"/>
      <c r="J475" s="123"/>
    </row>
    <row r="476" spans="1:10" ht="12" customHeight="1" thickBot="1">
      <c r="A476" s="148"/>
      <c r="B476" s="149"/>
      <c r="C476" s="149"/>
      <c r="D476" s="150"/>
      <c r="E476" s="150"/>
      <c r="F476" s="188"/>
      <c r="G476" s="150"/>
      <c r="H476" s="149"/>
      <c r="I476" s="152"/>
      <c r="J476" s="153"/>
    </row>
  </sheetData>
  <phoneticPr fontId="2" type="noConversion"/>
  <conditionalFormatting sqref="B157 B222:B223 B233 B78:B83 B85 B95:B96 B10:B19 B153:B155 B304 B307:B309 B311:B316 B22:B41 B286:B294">
    <cfRule type="cellIs" dxfId="16" priority="27" stopIfTrue="1" operator="equal">
      <formula>"Title"</formula>
    </cfRule>
  </conditionalFormatting>
  <conditionalFormatting sqref="B349 B417 B218:B227 B233 B84 B77 B9:B20">
    <cfRule type="cellIs" dxfId="15" priority="28" stopIfTrue="1" operator="equal">
      <formula>"Adjustment to Income/Expense/Rate Base:"</formula>
    </cfRule>
  </conditionalFormatting>
  <dataValidations count="1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56 E439:E442 E431:E437 E422:E424 E27:E31 E11:E17 E19 E233:E239 E214:E230 E146:E147 E22:E25 E296:E300 E161:E165 E149:E152 E282">
      <formula1>"1, 2, 3"</formula1>
    </dataValidation>
    <dataValidation type="list" allowBlank="1" showInputMessage="1" showErrorMessage="1" errorTitle="Account Input Error" error="The account number entered is not valid." sqref="D357:D360 D350:D355 D418:D421 D366:D376 D287:D294 D303:D319 D326:D327 D281:D285">
      <formula1>ValidAccount</formula1>
    </dataValidation>
    <dataValidation type="list" allowBlank="1" showInputMessage="1" showErrorMessage="1" errorTitle="Adjsutment Type Input Error" error="An invalid adjustment type was entered._x000a__x000a_Valid values are 1, 2, or 3." sqref="E357:E360 E350:E355 E421 E366:E376 E287:E294 E303:E319 E326:E327 E281 E285">
      <formula1>"1,2,3"</formula1>
    </dataValidation>
    <dataValidation type="list" errorStyle="warning" allowBlank="1" showInputMessage="1" showErrorMessage="1" errorTitle="Factor" error="This factor is not included in the drop-down list. Is this the factor you want to use?" sqref="G360:G361 G431:G432 G428:G429 G363:G364 G230 G221:G224 G219 G226:G227 G233">
      <formula1>#REF!</formula1>
    </dataValidation>
    <dataValidation type="list" errorStyle="warning" allowBlank="1" showInputMessage="1" showErrorMessage="1" errorTitle="FERC ACCOUNT" error="This FERC Account is not included in the drop-down list. Is this the account you want to use?" sqref="D356 D431:D432 D422:D424 E324 E328">
      <formula1>#REF!</formula1>
    </dataValidation>
    <dataValidation errorStyle="warning" allowBlank="1" showInputMessage="1" showErrorMessage="1" errorTitle="Factor" error="This factor is not included in the drop-down list. Is this the factor you want to use?" sqref="G373:G374 G441:G442"/>
    <dataValidation type="list" errorStyle="warning" allowBlank="1" showInputMessage="1" showErrorMessage="1" errorTitle="FERC ACCOUNT" error="This FERC Account is not included in the drop-down list. Is this the account you want to use?" sqref="D433:D442 D214:D230 D233:D239">
      <formula1>$D$69:$D$476</formula1>
    </dataValidation>
    <dataValidation type="list" errorStyle="warning" allowBlank="1" showInputMessage="1" showErrorMessage="1" errorTitle="Factor" error="This factor is not included in the drop-down list. Is this the factor you want to use?" sqref="G148 G153:G156 G150:G151">
      <formula1>$G$57:$G$68</formula1>
    </dataValidation>
    <dataValidation type="list" errorStyle="warning" allowBlank="1" showInputMessage="1" showErrorMessage="1" errorTitle="Factor" error="This factor is not included in the drop-down list. Is this the factor you want to use?" sqref="G146:G147 G152 G149 G161:G165 G296:G300">
      <formula1>$G$43:$G$68</formula1>
    </dataValidation>
    <dataValidation type="list" errorStyle="warning" allowBlank="1" showInputMessage="1" showErrorMessage="1" errorTitle="Factor" error="This factor is not included in the drop-down list. Is this the factor you want to use?" sqref="G19">
      <formula1>$G$50:$G$68</formula1>
    </dataValidation>
    <dataValidation type="list" errorStyle="warning" allowBlank="1" showInputMessage="1" showErrorMessage="1" errorTitle="Factor" error="This factor is not included in the drop-down list. Is this the factor you want to use?" sqref="G22:G24 G27:G31">
      <formula1>$G$58:$G$68</formula1>
    </dataValidation>
    <dataValidation type="list" errorStyle="warning" allowBlank="1" showInputMessage="1" showErrorMessage="1" errorTitle="FERC ACCOUNT" error="This FERC Account is not included in the drop-down list. Is this the account you want to use?" sqref="D148:D152">
      <formula1>$D$57:$D$476</formula1>
    </dataValidation>
    <dataValidation type="list" errorStyle="warning" allowBlank="1" showInputMessage="1" showErrorMessage="1" errorTitle="FERC ACCOUNT" error="This FERC Account is not included in the drop-down list. Is this the account you want to use?" sqref="D146:D147 D161:D165 D296:D300">
      <formula1>$D$43:$D$476</formula1>
    </dataValidation>
    <dataValidation type="list" errorStyle="warning" allowBlank="1" showInputMessage="1" showErrorMessage="1" errorTitle="FERC ACCOUNT" error="This FERC Account is not included in the drop-down list. Is this the account you want to use?" sqref="D19">
      <formula1>$D$50:$D$476</formula1>
    </dataValidation>
    <dataValidation type="list" errorStyle="warning" allowBlank="1" showInputMessage="1" showErrorMessage="1" errorTitle="FERC ACCOUNT" error="This FERC Account is not included in the drop-down list. Is this the account you want to use?" sqref="D22:D25 D27:D31">
      <formula1>$D$58:$D$476</formula1>
    </dataValidation>
    <dataValidation type="list" errorStyle="warning" allowBlank="1" showInputMessage="1" showErrorMessage="1" errorTitle="FERC ACCOUNT" error="This FERC Account is not included in the drop-down list. Is this the account you want to use?" sqref="D11:D17">
      <formula1>$D$51:$D$476</formula1>
    </dataValidation>
  </dataValidations>
  <pageMargins left="0.75" right="0" top="1" bottom="0.75" header="0.5" footer="0.5"/>
  <pageSetup scale="78" orientation="portrait" r:id="rId1"/>
  <headerFooter alignWithMargins="0"/>
  <rowBreaks count="6" manualBreakCount="6">
    <brk id="68" max="9" man="1"/>
    <brk id="136" max="9" man="1"/>
    <brk id="204" max="9" man="1"/>
    <brk id="272" max="9" man="1"/>
    <brk id="340" max="9" man="1"/>
    <brk id="408" max="9" man="1"/>
  </rowBreaks>
  <drawing r:id="rId2"/>
</worksheet>
</file>

<file path=xl/worksheets/sheet3.xml><?xml version="1.0" encoding="utf-8"?>
<worksheet xmlns="http://schemas.openxmlformats.org/spreadsheetml/2006/main" xmlns:r="http://schemas.openxmlformats.org/officeDocument/2006/relationships">
  <sheetPr codeName="Sheet3"/>
  <dimension ref="A2:J68"/>
  <sheetViews>
    <sheetView view="pageBreakPreview" zoomScale="80" zoomScaleNormal="80" zoomScaleSheetLayoutView="80" workbookViewId="0">
      <selection activeCell="A14" sqref="A14"/>
    </sheetView>
  </sheetViews>
  <sheetFormatPr defaultRowHeight="12" customHeight="1"/>
  <cols>
    <col min="1" max="1" width="4.140625" style="72" bestFit="1" customWidth="1"/>
    <col min="2" max="2" width="6.7109375" style="72" customWidth="1"/>
    <col min="3" max="3" width="32.28515625" style="72" customWidth="1"/>
    <col min="4" max="4" width="9.85546875" style="83" bestFit="1" customWidth="1"/>
    <col min="5" max="5" width="5.140625" style="83" bestFit="1" customWidth="1"/>
    <col min="6" max="6" width="14.28515625" style="84" customWidth="1"/>
    <col min="7" max="7" width="10.85546875" style="83" bestFit="1" customWidth="1"/>
    <col min="8" max="8" width="11.42578125" style="72" customWidth="1"/>
    <col min="9" max="9" width="15.85546875" style="73" bestFit="1" customWidth="1"/>
    <col min="10" max="10" width="7" style="83" customWidth="1"/>
    <col min="11" max="16384" width="9.140625" style="72"/>
  </cols>
  <sheetData>
    <row r="2" spans="1:10" ht="12" customHeight="1">
      <c r="B2" s="7" t="str">
        <f>Inputs!$C$2</f>
        <v>Rocky Mountain Power</v>
      </c>
      <c r="I2" s="91" t="s">
        <v>0</v>
      </c>
      <c r="J2" s="92">
        <v>5.0999999999999996</v>
      </c>
    </row>
    <row r="3" spans="1:10" ht="12" customHeight="1">
      <c r="B3" s="7" t="str">
        <f>Inputs!$C$3</f>
        <v>Utah Results of Operations - December 2011</v>
      </c>
    </row>
    <row r="4" spans="1:10" ht="12" customHeight="1">
      <c r="B4" s="37" t="s">
        <v>209</v>
      </c>
    </row>
    <row r="5" spans="1:10" ht="12" customHeight="1">
      <c r="B5" s="37"/>
    </row>
    <row r="7" spans="1:10" ht="12" customHeight="1">
      <c r="F7" s="93" t="s">
        <v>1</v>
      </c>
      <c r="H7" s="83"/>
      <c r="I7" s="94" t="str">
        <f>+Inputs!$C$6</f>
        <v>UTAH</v>
      </c>
    </row>
    <row r="8" spans="1:10" ht="12" customHeight="1">
      <c r="D8" s="49" t="s">
        <v>2</v>
      </c>
      <c r="E8" s="49" t="s">
        <v>3</v>
      </c>
      <c r="F8" s="47" t="s">
        <v>4</v>
      </c>
      <c r="G8" s="49" t="s">
        <v>5</v>
      </c>
      <c r="H8" s="49" t="s">
        <v>6</v>
      </c>
      <c r="I8" s="50" t="s">
        <v>7</v>
      </c>
      <c r="J8" s="49" t="s">
        <v>8</v>
      </c>
    </row>
    <row r="9" spans="1:10" ht="12" customHeight="1">
      <c r="A9" s="95"/>
      <c r="B9" s="54" t="s">
        <v>192</v>
      </c>
      <c r="C9" s="165"/>
      <c r="D9" s="88"/>
      <c r="E9" s="88"/>
      <c r="F9" s="88"/>
      <c r="G9" s="88"/>
      <c r="H9" s="95"/>
      <c r="I9" s="140"/>
      <c r="J9" s="92"/>
    </row>
    <row r="10" spans="1:10" ht="12" customHeight="1">
      <c r="A10" s="95"/>
      <c r="B10" s="356" t="s">
        <v>244</v>
      </c>
      <c r="C10" s="165"/>
      <c r="D10" s="355" t="s">
        <v>226</v>
      </c>
      <c r="E10" s="85" t="s">
        <v>360</v>
      </c>
      <c r="F10" s="102">
        <v>94016281.460000008</v>
      </c>
      <c r="G10" s="88" t="s">
        <v>28</v>
      </c>
      <c r="H10" s="86">
        <f>VLOOKUP(G10,'Alloc. Factors'!$B$2:$M$110,7,FALSE)</f>
        <v>0.42002745400230629</v>
      </c>
      <c r="I10" s="87">
        <f>F10*H10</f>
        <v>39489419.336408034</v>
      </c>
      <c r="J10" s="274" t="s">
        <v>245</v>
      </c>
    </row>
    <row r="11" spans="1:10" ht="12" customHeight="1">
      <c r="A11" s="95"/>
      <c r="B11" s="356" t="s">
        <v>431</v>
      </c>
      <c r="C11" s="165"/>
      <c r="D11" s="355" t="s">
        <v>226</v>
      </c>
      <c r="E11" s="85" t="s">
        <v>359</v>
      </c>
      <c r="F11" s="102">
        <v>8400126.0560273714</v>
      </c>
      <c r="G11" s="88" t="s">
        <v>28</v>
      </c>
      <c r="H11" s="86">
        <f>VLOOKUP(G11,'Alloc. Factors'!$B$2:$M$110,7,FALSE)</f>
        <v>0.42002745400230629</v>
      </c>
      <c r="I11" s="87">
        <f>F11*H11</f>
        <v>3528283.5606116112</v>
      </c>
      <c r="J11" s="274" t="s">
        <v>245</v>
      </c>
    </row>
    <row r="12" spans="1:10" ht="12" customHeight="1">
      <c r="A12" s="95"/>
      <c r="B12" s="284"/>
      <c r="C12" s="165"/>
      <c r="D12" s="88"/>
      <c r="E12" s="88"/>
      <c r="F12" s="263">
        <f>SUM(F10:F11)</f>
        <v>102416407.51602738</v>
      </c>
      <c r="G12" s="88"/>
      <c r="H12" s="86"/>
      <c r="I12" s="264">
        <f>SUM(I10:I11)</f>
        <v>43017702.897019647</v>
      </c>
      <c r="J12" s="167"/>
    </row>
    <row r="13" spans="1:10" ht="12" customHeight="1">
      <c r="A13" s="95"/>
      <c r="B13" s="255"/>
      <c r="C13" s="165"/>
      <c r="D13" s="88"/>
      <c r="E13" s="88"/>
      <c r="F13" s="102"/>
      <c r="G13" s="88"/>
      <c r="H13" s="86"/>
      <c r="I13" s="87"/>
      <c r="J13" s="167"/>
    </row>
    <row r="14" spans="1:10" ht="12" customHeight="1">
      <c r="A14" s="95"/>
      <c r="B14" s="54"/>
      <c r="C14" s="165"/>
      <c r="D14" s="88"/>
      <c r="E14" s="88"/>
      <c r="F14" s="102"/>
      <c r="G14" s="88"/>
      <c r="H14" s="86"/>
      <c r="I14" s="102"/>
      <c r="J14" s="167"/>
    </row>
    <row r="15" spans="1:10" ht="12" customHeight="1">
      <c r="A15" s="95"/>
      <c r="B15" s="255"/>
      <c r="C15" s="165"/>
      <c r="D15" s="88"/>
      <c r="E15" s="88"/>
      <c r="F15" s="102"/>
      <c r="G15" s="88"/>
      <c r="H15" s="86"/>
      <c r="I15" s="87"/>
      <c r="J15" s="167"/>
    </row>
    <row r="16" spans="1:10" ht="12" customHeight="1">
      <c r="A16" s="95" t="s">
        <v>13</v>
      </c>
      <c r="B16" s="356"/>
      <c r="C16" s="165"/>
      <c r="D16" s="355"/>
      <c r="E16" s="85"/>
      <c r="F16" s="102"/>
      <c r="G16" s="88"/>
      <c r="H16" s="86"/>
      <c r="I16" s="87"/>
      <c r="J16" s="167"/>
    </row>
    <row r="17" spans="1:10" ht="12" customHeight="1">
      <c r="A17" s="95"/>
      <c r="B17" s="356"/>
      <c r="C17" s="165"/>
      <c r="D17" s="355"/>
      <c r="E17" s="85"/>
      <c r="F17" s="102"/>
      <c r="G17" s="88"/>
      <c r="H17" s="86"/>
      <c r="I17" s="87"/>
      <c r="J17" s="167"/>
    </row>
    <row r="18" spans="1:10" ht="12" customHeight="1">
      <c r="A18" s="95"/>
      <c r="B18" s="67"/>
      <c r="C18" s="165"/>
      <c r="D18" s="88"/>
      <c r="E18" s="88"/>
      <c r="F18" s="102"/>
      <c r="G18" s="88"/>
      <c r="H18" s="12"/>
      <c r="I18" s="11"/>
      <c r="J18" s="167"/>
    </row>
    <row r="19" spans="1:10" ht="12" customHeight="1">
      <c r="A19" s="95"/>
      <c r="B19" s="284"/>
      <c r="C19" s="165"/>
      <c r="D19" s="88"/>
      <c r="E19" s="88"/>
      <c r="F19" s="102"/>
      <c r="G19" s="88"/>
      <c r="H19" s="86"/>
      <c r="I19" s="87"/>
      <c r="J19" s="167"/>
    </row>
    <row r="20" spans="1:10" ht="12" customHeight="1">
      <c r="A20" s="95"/>
      <c r="B20" s="255"/>
      <c r="C20" s="165"/>
      <c r="D20" s="88"/>
      <c r="E20" s="88"/>
      <c r="F20" s="102"/>
      <c r="G20" s="88"/>
      <c r="H20" s="86"/>
      <c r="I20" s="87"/>
      <c r="J20" s="167"/>
    </row>
    <row r="21" spans="1:10" ht="12" customHeight="1">
      <c r="A21" s="95"/>
      <c r="B21" s="255"/>
      <c r="C21" s="165"/>
      <c r="D21" s="88"/>
      <c r="E21" s="88"/>
      <c r="F21" s="102"/>
      <c r="G21" s="88"/>
      <c r="H21" s="86"/>
      <c r="I21" s="87"/>
      <c r="J21" s="167"/>
    </row>
    <row r="22" spans="1:10" ht="12" customHeight="1">
      <c r="A22" s="95"/>
      <c r="B22" s="255"/>
      <c r="C22" s="165"/>
      <c r="D22" s="88"/>
      <c r="E22" s="88"/>
      <c r="F22" s="102"/>
      <c r="G22" s="88"/>
      <c r="H22" s="86"/>
      <c r="I22" s="87"/>
      <c r="J22" s="167"/>
    </row>
    <row r="23" spans="1:10" ht="12" customHeight="1">
      <c r="A23" s="95"/>
      <c r="B23" s="255"/>
      <c r="C23" s="165"/>
      <c r="D23" s="88"/>
      <c r="E23" s="88"/>
      <c r="F23" s="102"/>
      <c r="G23" s="88"/>
      <c r="H23" s="86"/>
      <c r="I23" s="87"/>
      <c r="J23" s="167"/>
    </row>
    <row r="24" spans="1:10" ht="12" customHeight="1">
      <c r="A24" s="95"/>
      <c r="B24" s="255"/>
      <c r="C24" s="165"/>
      <c r="D24" s="88"/>
      <c r="E24" s="88"/>
      <c r="F24" s="102"/>
      <c r="G24" s="88"/>
      <c r="H24" s="86"/>
      <c r="I24" s="87"/>
      <c r="J24" s="167"/>
    </row>
    <row r="25" spans="1:10" ht="12" customHeight="1">
      <c r="A25" s="95"/>
      <c r="B25" s="67"/>
      <c r="C25" s="165"/>
      <c r="D25" s="88"/>
      <c r="E25" s="88"/>
      <c r="F25" s="102"/>
      <c r="G25" s="88"/>
      <c r="H25" s="86"/>
      <c r="I25" s="102"/>
      <c r="J25" s="167"/>
    </row>
    <row r="26" spans="1:10" ht="12" customHeight="1">
      <c r="A26" s="95"/>
      <c r="B26" s="285"/>
      <c r="C26" s="165"/>
      <c r="D26" s="88"/>
      <c r="E26" s="88"/>
      <c r="F26" s="102"/>
      <c r="G26" s="88"/>
      <c r="H26" s="9"/>
      <c r="I26" s="41"/>
      <c r="J26" s="167"/>
    </row>
    <row r="27" spans="1:10" ht="12" customHeight="1">
      <c r="A27" s="95"/>
      <c r="B27" s="54"/>
      <c r="C27" s="165"/>
      <c r="D27" s="88"/>
      <c r="E27" s="88"/>
      <c r="F27" s="102"/>
      <c r="G27" s="88"/>
      <c r="H27" s="86"/>
      <c r="I27" s="87"/>
      <c r="J27" s="167"/>
    </row>
    <row r="28" spans="1:10" ht="12" customHeight="1">
      <c r="A28" s="95"/>
      <c r="B28" s="255"/>
      <c r="C28" s="165"/>
      <c r="D28" s="88"/>
      <c r="E28" s="88"/>
      <c r="F28" s="102"/>
      <c r="G28" s="88"/>
      <c r="H28" s="86"/>
      <c r="I28" s="87"/>
      <c r="J28" s="167"/>
    </row>
    <row r="29" spans="1:10" ht="12" customHeight="1">
      <c r="A29" s="95"/>
      <c r="B29" s="255"/>
      <c r="C29" s="165"/>
      <c r="D29" s="88"/>
      <c r="E29" s="88"/>
      <c r="F29" s="102"/>
      <c r="G29" s="88"/>
      <c r="H29" s="86"/>
      <c r="I29" s="87"/>
      <c r="J29" s="167"/>
    </row>
    <row r="30" spans="1:10" ht="12" customHeight="1">
      <c r="A30" s="95"/>
      <c r="B30" s="284"/>
      <c r="C30" s="165"/>
      <c r="D30" s="88"/>
      <c r="E30" s="88"/>
      <c r="F30" s="102"/>
      <c r="G30" s="88"/>
      <c r="H30" s="86"/>
      <c r="I30" s="87"/>
      <c r="J30" s="167"/>
    </row>
    <row r="31" spans="1:10" ht="12" customHeight="1">
      <c r="A31" s="95"/>
      <c r="B31" s="284"/>
      <c r="C31" s="165"/>
      <c r="D31" s="88"/>
      <c r="E31" s="88"/>
      <c r="F31" s="102"/>
      <c r="G31" s="88"/>
      <c r="H31" s="86"/>
      <c r="I31" s="87"/>
      <c r="J31" s="167"/>
    </row>
    <row r="32" spans="1:10" ht="12" customHeight="1">
      <c r="A32" s="95"/>
      <c r="B32" s="286"/>
      <c r="C32" s="165"/>
      <c r="D32" s="88"/>
      <c r="E32" s="88"/>
      <c r="F32" s="102"/>
      <c r="G32" s="88"/>
      <c r="H32" s="86"/>
      <c r="I32" s="102"/>
      <c r="J32" s="167"/>
    </row>
    <row r="33" spans="1:10" ht="12" customHeight="1">
      <c r="A33" s="95"/>
      <c r="B33" s="285"/>
      <c r="C33" s="165"/>
      <c r="D33" s="88"/>
      <c r="E33" s="88"/>
      <c r="F33" s="102"/>
      <c r="G33" s="88"/>
      <c r="H33" s="23"/>
      <c r="I33" s="41"/>
      <c r="J33" s="167"/>
    </row>
    <row r="34" spans="1:10" ht="12" customHeight="1">
      <c r="A34" s="95"/>
      <c r="B34" s="285"/>
      <c r="C34" s="165"/>
      <c r="D34" s="88"/>
      <c r="E34" s="88"/>
      <c r="F34" s="102"/>
      <c r="G34" s="88"/>
      <c r="H34" s="23"/>
      <c r="I34" s="11"/>
      <c r="J34" s="167"/>
    </row>
    <row r="35" spans="1:10" ht="12" customHeight="1">
      <c r="A35" s="95"/>
      <c r="B35" s="286"/>
      <c r="C35" s="165"/>
      <c r="D35" s="88"/>
      <c r="E35" s="88"/>
      <c r="F35" s="102"/>
      <c r="G35" s="88"/>
      <c r="H35" s="86"/>
      <c r="I35" s="87"/>
      <c r="J35" s="167"/>
    </row>
    <row r="36" spans="1:10" ht="12" customHeight="1">
      <c r="A36" s="95"/>
      <c r="B36" s="284"/>
      <c r="C36" s="165"/>
      <c r="D36" s="88"/>
      <c r="E36" s="88"/>
      <c r="F36" s="102"/>
      <c r="G36" s="88"/>
      <c r="H36" s="86"/>
      <c r="I36" s="87"/>
      <c r="J36" s="167"/>
    </row>
    <row r="37" spans="1:10" ht="12" customHeight="1">
      <c r="A37" s="95"/>
      <c r="B37" s="284"/>
      <c r="C37" s="165"/>
      <c r="D37" s="88"/>
      <c r="E37" s="88"/>
      <c r="F37" s="102"/>
      <c r="G37" s="88"/>
      <c r="H37" s="86"/>
      <c r="I37" s="87"/>
      <c r="J37" s="167"/>
    </row>
    <row r="38" spans="1:10" ht="12" customHeight="1">
      <c r="A38" s="95"/>
      <c r="B38" s="284"/>
      <c r="C38" s="165"/>
      <c r="D38" s="88"/>
      <c r="E38" s="88"/>
      <c r="F38" s="102"/>
      <c r="G38" s="88"/>
      <c r="H38" s="86"/>
      <c r="I38" s="87"/>
      <c r="J38" s="167"/>
    </row>
    <row r="39" spans="1:10" ht="12" customHeight="1">
      <c r="A39" s="95"/>
      <c r="B39" s="284"/>
      <c r="C39" s="165"/>
      <c r="D39" s="88"/>
      <c r="E39" s="88"/>
      <c r="F39" s="102"/>
      <c r="G39" s="88"/>
      <c r="H39" s="86"/>
      <c r="I39" s="87"/>
      <c r="J39" s="167"/>
    </row>
    <row r="40" spans="1:10" ht="12" customHeight="1">
      <c r="A40" s="95"/>
      <c r="B40" s="255"/>
      <c r="C40" s="165"/>
      <c r="D40" s="88"/>
      <c r="E40" s="88"/>
      <c r="F40" s="102"/>
      <c r="G40" s="88"/>
      <c r="H40" s="86"/>
      <c r="I40" s="87"/>
      <c r="J40" s="167"/>
    </row>
    <row r="41" spans="1:10" ht="12" customHeight="1">
      <c r="A41" s="95"/>
      <c r="B41" s="284"/>
      <c r="C41" s="165"/>
      <c r="D41" s="88"/>
      <c r="E41" s="88"/>
      <c r="F41" s="102"/>
      <c r="G41" s="88"/>
      <c r="H41" s="86"/>
      <c r="I41" s="87"/>
      <c r="J41" s="167"/>
    </row>
    <row r="42" spans="1:10" ht="12" customHeight="1">
      <c r="A42" s="95"/>
      <c r="B42" s="284"/>
      <c r="C42" s="165"/>
      <c r="D42" s="88"/>
      <c r="E42" s="88"/>
      <c r="F42" s="102"/>
      <c r="G42" s="88"/>
      <c r="H42" s="86"/>
      <c r="I42" s="87"/>
      <c r="J42" s="167"/>
    </row>
    <row r="43" spans="1:10" ht="12" customHeight="1">
      <c r="A43" s="95"/>
      <c r="B43" s="284"/>
      <c r="C43" s="165"/>
      <c r="D43" s="88"/>
      <c r="E43" s="88"/>
      <c r="F43" s="102"/>
      <c r="G43" s="88"/>
      <c r="H43" s="86"/>
      <c r="I43" s="87"/>
      <c r="J43" s="167"/>
    </row>
    <row r="44" spans="1:10" ht="12.75" customHeight="1">
      <c r="A44" s="95"/>
      <c r="B44" s="286"/>
      <c r="C44" s="165"/>
      <c r="D44" s="88"/>
      <c r="E44" s="88"/>
      <c r="F44" s="102"/>
      <c r="G44" s="88"/>
      <c r="H44" s="86"/>
      <c r="I44" s="102"/>
      <c r="J44" s="167"/>
    </row>
    <row r="45" spans="1:10" ht="12" customHeight="1">
      <c r="A45" s="95"/>
      <c r="B45" s="285"/>
      <c r="C45" s="165"/>
      <c r="D45" s="88"/>
      <c r="E45" s="88"/>
      <c r="F45" s="102"/>
      <c r="G45" s="88"/>
      <c r="H45" s="23"/>
      <c r="I45" s="102"/>
      <c r="J45" s="167"/>
    </row>
    <row r="46" spans="1:10" ht="12" customHeight="1">
      <c r="A46" s="95"/>
      <c r="B46" s="54"/>
      <c r="C46" s="165"/>
      <c r="D46" s="88"/>
      <c r="E46" s="88"/>
      <c r="F46" s="102"/>
      <c r="G46" s="88"/>
      <c r="H46" s="9"/>
      <c r="I46" s="102"/>
      <c r="J46" s="167"/>
    </row>
    <row r="47" spans="1:10" ht="12" customHeight="1">
      <c r="A47" s="95"/>
      <c r="B47" s="285"/>
      <c r="C47" s="165"/>
      <c r="D47" s="88"/>
      <c r="E47" s="88"/>
      <c r="F47" s="102"/>
      <c r="G47" s="88"/>
      <c r="H47" s="9"/>
      <c r="I47" s="41"/>
      <c r="J47" s="167"/>
    </row>
    <row r="48" spans="1:10" ht="12" customHeight="1">
      <c r="A48" s="95"/>
      <c r="B48" s="255"/>
      <c r="C48" s="165"/>
      <c r="D48" s="88"/>
      <c r="E48" s="85"/>
      <c r="F48" s="102"/>
      <c r="G48" s="88"/>
      <c r="H48" s="86"/>
      <c r="I48" s="87"/>
      <c r="J48" s="167"/>
    </row>
    <row r="49" spans="1:10" ht="12" customHeight="1">
      <c r="A49" s="95"/>
      <c r="B49" s="255"/>
      <c r="C49" s="165"/>
      <c r="D49" s="88"/>
      <c r="E49" s="88"/>
      <c r="F49" s="102"/>
      <c r="G49" s="88"/>
      <c r="H49" s="86"/>
      <c r="I49" s="87"/>
      <c r="J49" s="87"/>
    </row>
    <row r="50" spans="1:10" ht="12" customHeight="1">
      <c r="A50" s="95"/>
      <c r="B50" s="96"/>
      <c r="C50" s="165"/>
      <c r="D50" s="88"/>
      <c r="E50" s="88"/>
      <c r="F50" s="102"/>
      <c r="G50" s="88"/>
      <c r="H50" s="86"/>
      <c r="I50" s="87"/>
      <c r="J50" s="87"/>
    </row>
    <row r="51" spans="1:10" ht="12" customHeight="1">
      <c r="A51" s="95"/>
      <c r="B51" s="96"/>
      <c r="C51" s="165"/>
      <c r="D51" s="88"/>
      <c r="E51" s="88"/>
      <c r="F51" s="102"/>
      <c r="G51" s="88"/>
      <c r="H51" s="86"/>
      <c r="I51" s="87"/>
      <c r="J51" s="87"/>
    </row>
    <row r="52" spans="1:10" ht="12" customHeight="1">
      <c r="A52" s="95"/>
      <c r="B52" s="44"/>
      <c r="C52" s="96"/>
      <c r="D52" s="85"/>
      <c r="E52" s="85"/>
      <c r="F52" s="113"/>
      <c r="G52" s="85"/>
      <c r="H52" s="96"/>
      <c r="I52" s="139"/>
      <c r="J52" s="87"/>
    </row>
    <row r="53" spans="1:10" ht="12" customHeight="1">
      <c r="A53" s="95"/>
      <c r="B53" s="44"/>
      <c r="C53" s="96"/>
      <c r="D53" s="85"/>
      <c r="E53" s="85"/>
      <c r="F53" s="113"/>
      <c r="G53" s="85"/>
      <c r="H53" s="96"/>
      <c r="I53" s="139"/>
      <c r="J53" s="87"/>
    </row>
    <row r="54" spans="1:10" ht="12" customHeight="1">
      <c r="A54" s="95"/>
      <c r="B54" s="44"/>
      <c r="J54" s="87"/>
    </row>
    <row r="55" spans="1:10" ht="12" customHeight="1">
      <c r="A55" s="95"/>
      <c r="B55" s="165"/>
      <c r="C55" s="165"/>
      <c r="D55" s="88"/>
      <c r="E55" s="88"/>
      <c r="F55" s="102"/>
      <c r="G55" s="88"/>
      <c r="H55" s="86"/>
      <c r="I55" s="87"/>
      <c r="J55" s="98"/>
    </row>
    <row r="56" spans="1:10" ht="12" customHeight="1">
      <c r="A56" s="95"/>
      <c r="B56" s="165"/>
      <c r="C56" s="165"/>
      <c r="D56" s="88"/>
      <c r="E56" s="88"/>
      <c r="F56" s="102"/>
      <c r="G56" s="88"/>
      <c r="H56" s="86"/>
      <c r="I56" s="87"/>
      <c r="J56" s="98"/>
    </row>
    <row r="57" spans="1:10" ht="12" customHeight="1">
      <c r="A57" s="110"/>
      <c r="B57" s="164"/>
      <c r="C57" s="164"/>
      <c r="D57" s="256"/>
      <c r="E57" s="256"/>
      <c r="F57" s="257"/>
      <c r="G57" s="256"/>
      <c r="H57" s="86"/>
      <c r="I57" s="87"/>
      <c r="J57" s="87"/>
    </row>
    <row r="58" spans="1:10" s="96" customFormat="1" ht="12" customHeight="1">
      <c r="A58" s="110"/>
      <c r="B58" s="110"/>
      <c r="C58" s="110"/>
      <c r="D58" s="97"/>
      <c r="E58" s="97"/>
      <c r="F58" s="187"/>
      <c r="G58" s="97"/>
      <c r="H58" s="110"/>
      <c r="I58" s="111"/>
      <c r="J58" s="87"/>
    </row>
    <row r="59" spans="1:10" s="96" customFormat="1" ht="12" customHeight="1" thickBot="1">
      <c r="A59" s="110"/>
      <c r="B59" s="20" t="s">
        <v>12</v>
      </c>
      <c r="C59" s="110"/>
      <c r="D59" s="97"/>
      <c r="E59" s="97"/>
      <c r="F59" s="187"/>
      <c r="G59" s="97"/>
      <c r="H59" s="110"/>
      <c r="I59" s="111"/>
      <c r="J59" s="87"/>
    </row>
    <row r="60" spans="1:10" s="96" customFormat="1" ht="12" customHeight="1">
      <c r="A60" s="115"/>
      <c r="B60" s="223"/>
      <c r="C60" s="116"/>
      <c r="D60" s="117"/>
      <c r="E60" s="117"/>
      <c r="F60" s="186"/>
      <c r="G60" s="117"/>
      <c r="H60" s="116"/>
      <c r="I60" s="119"/>
      <c r="J60" s="120"/>
    </row>
    <row r="61" spans="1:10" s="96" customFormat="1" ht="12" customHeight="1">
      <c r="A61" s="121"/>
      <c r="B61" s="110"/>
      <c r="C61" s="110"/>
      <c r="D61" s="97"/>
      <c r="E61" s="97"/>
      <c r="F61" s="187"/>
      <c r="G61" s="97"/>
      <c r="H61" s="110"/>
      <c r="I61" s="111"/>
      <c r="J61" s="123"/>
    </row>
    <row r="62" spans="1:10" s="96" customFormat="1" ht="12" customHeight="1">
      <c r="A62" s="121"/>
      <c r="B62" s="110"/>
      <c r="C62" s="110"/>
      <c r="D62" s="97"/>
      <c r="E62" s="97"/>
      <c r="F62" s="187"/>
      <c r="G62" s="97"/>
      <c r="H62" s="110"/>
      <c r="I62" s="111"/>
      <c r="J62" s="123"/>
    </row>
    <row r="63" spans="1:10" s="96" customFormat="1" ht="12" customHeight="1">
      <c r="A63" s="121"/>
      <c r="B63" s="110"/>
      <c r="C63" s="110"/>
      <c r="D63" s="97"/>
      <c r="E63" s="97"/>
      <c r="F63" s="187"/>
      <c r="G63" s="97"/>
      <c r="H63" s="110"/>
      <c r="I63" s="111"/>
      <c r="J63" s="123"/>
    </row>
    <row r="64" spans="1:10" s="96" customFormat="1" ht="12" customHeight="1">
      <c r="A64" s="121"/>
      <c r="B64" s="110"/>
      <c r="C64" s="110"/>
      <c r="D64" s="97"/>
      <c r="E64" s="97"/>
      <c r="F64" s="187"/>
      <c r="G64" s="97"/>
      <c r="H64" s="110"/>
      <c r="I64" s="111"/>
      <c r="J64" s="123"/>
    </row>
    <row r="65" spans="1:10" s="96" customFormat="1" ht="12" customHeight="1">
      <c r="A65" s="121"/>
      <c r="B65" s="110"/>
      <c r="C65" s="110"/>
      <c r="D65" s="97"/>
      <c r="E65" s="97"/>
      <c r="F65" s="187"/>
      <c r="G65" s="97"/>
      <c r="H65" s="110"/>
      <c r="I65" s="111"/>
      <c r="J65" s="123"/>
    </row>
    <row r="66" spans="1:10" s="96" customFormat="1" ht="12" customHeight="1">
      <c r="A66" s="121"/>
      <c r="B66" s="110"/>
      <c r="C66" s="110"/>
      <c r="D66" s="97"/>
      <c r="E66" s="97"/>
      <c r="F66" s="187"/>
      <c r="G66" s="97"/>
      <c r="H66" s="110"/>
      <c r="I66" s="111"/>
      <c r="J66" s="123"/>
    </row>
    <row r="67" spans="1:10" s="96" customFormat="1" ht="12" customHeight="1">
      <c r="A67" s="121"/>
      <c r="B67" s="110"/>
      <c r="C67" s="110"/>
      <c r="D67" s="97"/>
      <c r="E67" s="97"/>
      <c r="F67" s="187"/>
      <c r="G67" s="97"/>
      <c r="H67" s="110"/>
      <c r="I67" s="111"/>
      <c r="J67" s="123"/>
    </row>
    <row r="68" spans="1:10" ht="12" customHeight="1" thickBot="1">
      <c r="A68" s="148"/>
      <c r="B68" s="149"/>
      <c r="C68" s="149"/>
      <c r="D68" s="150"/>
      <c r="E68" s="150"/>
      <c r="F68" s="151"/>
      <c r="G68" s="150"/>
      <c r="H68" s="149"/>
      <c r="I68" s="152"/>
      <c r="J68" s="153"/>
    </row>
  </sheetData>
  <phoneticPr fontId="2" type="noConversion"/>
  <conditionalFormatting sqref="B10">
    <cfRule type="cellIs" dxfId="14" priority="1337" stopIfTrue="1" operator="equal">
      <formula>"Title"</formula>
    </cfRule>
  </conditionalFormatting>
  <conditionalFormatting sqref="B9 B49:B54">
    <cfRule type="cellIs" dxfId="13" priority="1338" stopIfTrue="1" operator="equal">
      <formula>"Adjustment to Income/Expense/Rate Base:"</formula>
    </cfRule>
  </conditionalFormatting>
  <conditionalFormatting sqref="B17">
    <cfRule type="cellIs" dxfId="12" priority="2" stopIfTrue="1" operator="equal">
      <formula>"Title"</formula>
    </cfRule>
  </conditionalFormatting>
  <conditionalFormatting sqref="B11">
    <cfRule type="cellIs" dxfId="11" priority="1" stopIfTrue="1" operator="equal">
      <formula>"Title"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5:E56 E49:E51 E12:E15 E18:E47">
      <formula1>"1, 2, 3"</formula1>
    </dataValidation>
    <dataValidation type="list" errorStyle="warning" allowBlank="1" showInputMessage="1" showErrorMessage="1" errorTitle="FERC ACCOUNT" error="This FERC Account is not included in the drop-down list. Is this the account you want to use?" sqref="D34:D35 D18 D55:D56 D44:D47 D14 D25:D27">
      <formula1>$D$68:$D$68</formula1>
    </dataValidation>
    <dataValidation type="list" errorStyle="warning" allowBlank="1" showInputMessage="1" showErrorMessage="1" errorTitle="FERC ACCOUNT" error="This FERC Account is not included in the drop-down list. Is this the account you want to use?" sqref="D16:D17 D10:D11">
      <formula1>$D$69:$D$335</formula1>
    </dataValidation>
  </dataValidations>
  <pageMargins left="1" right="0" top="1" bottom="0.75" header="0.5" footer="0.5"/>
  <pageSetup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5"/>
  <dimension ref="A2:J674"/>
  <sheetViews>
    <sheetView view="pageBreakPreview" zoomScale="80" zoomScaleNormal="80" zoomScaleSheetLayoutView="80" workbookViewId="0">
      <selection activeCell="D13" sqref="D13"/>
    </sheetView>
  </sheetViews>
  <sheetFormatPr defaultColWidth="8.85546875" defaultRowHeight="12" customHeight="1"/>
  <cols>
    <col min="1" max="1" width="4.140625" style="72" bestFit="1" customWidth="1"/>
    <col min="2" max="2" width="6.7109375" style="72" customWidth="1"/>
    <col min="3" max="3" width="30.140625" style="72" customWidth="1"/>
    <col min="4" max="4" width="9.85546875" style="83" bestFit="1" customWidth="1"/>
    <col min="5" max="5" width="5.140625" style="83" bestFit="1" customWidth="1"/>
    <col min="6" max="6" width="15.7109375" style="84" customWidth="1"/>
    <col min="7" max="7" width="10.85546875" style="83" bestFit="1" customWidth="1"/>
    <col min="8" max="8" width="11.42578125" style="72" customWidth="1"/>
    <col min="9" max="9" width="15.85546875" style="73" bestFit="1" customWidth="1"/>
    <col min="10" max="10" width="6.42578125" style="83" customWidth="1"/>
    <col min="11" max="16384" width="8.85546875" style="72"/>
  </cols>
  <sheetData>
    <row r="2" spans="1:10" ht="12" customHeight="1">
      <c r="B2" s="7" t="str">
        <f>Inputs!$C$2</f>
        <v>Rocky Mountain Power</v>
      </c>
      <c r="I2" s="91" t="s">
        <v>0</v>
      </c>
      <c r="J2" s="92">
        <v>7.1</v>
      </c>
    </row>
    <row r="3" spans="1:10" ht="12" customHeight="1">
      <c r="B3" s="7" t="str">
        <f>Inputs!$C$3</f>
        <v>Utah Results of Operations - December 2011</v>
      </c>
    </row>
    <row r="4" spans="1:10" ht="12" customHeight="1">
      <c r="B4" s="37" t="s">
        <v>210</v>
      </c>
    </row>
    <row r="6" spans="1:10" ht="12" customHeight="1">
      <c r="B6" s="103"/>
      <c r="C6" s="103"/>
      <c r="D6" s="103"/>
      <c r="E6" s="103"/>
      <c r="F6" s="103"/>
    </row>
    <row r="7" spans="1:10" ht="12" customHeight="1">
      <c r="F7" s="93" t="s">
        <v>1</v>
      </c>
      <c r="H7" s="83"/>
      <c r="I7" s="94" t="str">
        <f>+Inputs!$C$6</f>
        <v>UTAH</v>
      </c>
    </row>
    <row r="8" spans="1:10" ht="12" customHeight="1">
      <c r="D8" s="49" t="s">
        <v>2</v>
      </c>
      <c r="E8" s="49" t="s">
        <v>3</v>
      </c>
      <c r="F8" s="47" t="s">
        <v>4</v>
      </c>
      <c r="G8" s="49" t="s">
        <v>5</v>
      </c>
      <c r="H8" s="49" t="s">
        <v>6</v>
      </c>
      <c r="I8" s="50" t="s">
        <v>7</v>
      </c>
      <c r="J8" s="49" t="s">
        <v>8</v>
      </c>
    </row>
    <row r="9" spans="1:10" ht="12" customHeight="1">
      <c r="A9" s="95"/>
      <c r="B9" s="44" t="s">
        <v>192</v>
      </c>
      <c r="C9" s="96"/>
      <c r="D9" s="85"/>
      <c r="E9" s="85"/>
      <c r="F9" s="85"/>
      <c r="G9" s="85"/>
      <c r="H9" s="95"/>
      <c r="I9" s="133"/>
      <c r="J9" s="92"/>
    </row>
    <row r="10" spans="1:10" ht="12" customHeight="1">
      <c r="A10" s="95"/>
      <c r="B10" s="103" t="s">
        <v>125</v>
      </c>
      <c r="C10" s="103"/>
      <c r="D10" s="104">
        <v>427</v>
      </c>
      <c r="E10" s="104" t="s">
        <v>360</v>
      </c>
      <c r="F10" s="375">
        <f>I23</f>
        <v>-9996069.1862098575</v>
      </c>
      <c r="G10" s="260" t="s">
        <v>187</v>
      </c>
      <c r="H10" s="299">
        <f>VLOOKUP(G10,'Alloc. Factors'!$B$2:$M$110,7,FALSE)</f>
        <v>1</v>
      </c>
      <c r="I10" s="227">
        <f>F10*H10</f>
        <v>-9996069.1862098575</v>
      </c>
      <c r="J10" s="230" t="s">
        <v>221</v>
      </c>
    </row>
    <row r="11" spans="1:10" ht="12" customHeight="1">
      <c r="A11" s="95"/>
      <c r="B11" s="103"/>
      <c r="C11" s="110"/>
      <c r="D11" s="97"/>
      <c r="E11" s="97"/>
      <c r="F11" s="300"/>
      <c r="G11" s="88"/>
      <c r="H11" s="301"/>
      <c r="I11" s="302"/>
      <c r="J11" s="227"/>
    </row>
    <row r="12" spans="1:10" ht="12" customHeight="1">
      <c r="A12" s="95"/>
      <c r="B12" s="103"/>
      <c r="C12" s="110"/>
      <c r="D12" s="97"/>
      <c r="E12" s="97"/>
      <c r="F12" s="300"/>
      <c r="G12" s="88"/>
      <c r="H12" s="301"/>
      <c r="I12" s="302"/>
      <c r="J12" s="227"/>
    </row>
    <row r="13" spans="1:10" ht="12" customHeight="1">
      <c r="A13" s="95"/>
      <c r="B13" s="103"/>
      <c r="C13" s="110"/>
      <c r="D13" s="97"/>
      <c r="E13" s="97"/>
      <c r="F13" s="300"/>
      <c r="G13" s="88"/>
      <c r="H13" s="301"/>
      <c r="I13" s="300"/>
      <c r="J13" s="227"/>
    </row>
    <row r="14" spans="1:10" ht="12" customHeight="1">
      <c r="A14" s="95"/>
      <c r="B14" s="103"/>
      <c r="C14" s="110"/>
      <c r="D14" s="97"/>
      <c r="E14" s="97"/>
      <c r="F14" s="303"/>
      <c r="G14" s="88"/>
      <c r="H14" s="301"/>
      <c r="I14" s="303"/>
      <c r="J14" s="227"/>
    </row>
    <row r="15" spans="1:10" ht="12" customHeight="1">
      <c r="A15" s="95"/>
      <c r="B15" s="103"/>
      <c r="C15" s="110"/>
      <c r="D15" s="97"/>
      <c r="E15" s="97"/>
      <c r="F15" s="304"/>
      <c r="G15" s="88"/>
      <c r="H15" s="301"/>
      <c r="I15" s="304"/>
      <c r="J15" s="166"/>
    </row>
    <row r="16" spans="1:10" ht="12" customHeight="1">
      <c r="A16" s="95" t="s">
        <v>13</v>
      </c>
      <c r="B16" s="103"/>
      <c r="C16" s="103"/>
      <c r="D16" s="103"/>
      <c r="E16" s="103"/>
      <c r="F16" s="103"/>
      <c r="G16" s="62"/>
      <c r="H16" s="12"/>
      <c r="I16" s="25"/>
      <c r="J16" s="97"/>
    </row>
    <row r="17" spans="1:10" ht="12" customHeight="1">
      <c r="A17" s="95"/>
      <c r="B17" s="103"/>
      <c r="C17" s="103"/>
      <c r="D17" s="103"/>
      <c r="E17" s="103"/>
      <c r="F17" s="103"/>
      <c r="G17" s="61"/>
      <c r="H17" s="12"/>
      <c r="I17" s="305"/>
      <c r="J17" s="97"/>
    </row>
    <row r="18" spans="1:10" ht="12" customHeight="1">
      <c r="A18" s="95"/>
      <c r="B18" s="103"/>
      <c r="C18" s="103"/>
      <c r="D18" s="103"/>
      <c r="E18" s="103"/>
      <c r="F18" s="103"/>
      <c r="G18" s="45"/>
      <c r="H18" s="68"/>
      <c r="I18" s="305"/>
      <c r="J18" s="230"/>
    </row>
    <row r="19" spans="1:10" ht="12" customHeight="1">
      <c r="A19" s="95"/>
      <c r="B19" s="103"/>
      <c r="C19" s="103"/>
      <c r="D19" s="103"/>
      <c r="E19" s="103"/>
      <c r="F19" s="103"/>
      <c r="G19" s="45"/>
      <c r="H19" s="68"/>
      <c r="I19" s="305"/>
      <c r="J19" s="230"/>
    </row>
    <row r="20" spans="1:10" ht="12" customHeight="1">
      <c r="A20" s="95"/>
      <c r="B20" s="103"/>
      <c r="C20" s="103"/>
      <c r="D20" s="103"/>
      <c r="E20" s="103"/>
      <c r="F20" s="306" t="s">
        <v>258</v>
      </c>
      <c r="G20" s="45"/>
      <c r="H20" s="68"/>
      <c r="I20" s="305"/>
      <c r="J20" s="230"/>
    </row>
    <row r="21" spans="1:10" ht="12" customHeight="1">
      <c r="A21" s="95"/>
      <c r="B21" s="103"/>
      <c r="C21" s="103" t="s">
        <v>416</v>
      </c>
      <c r="D21" s="103"/>
      <c r="E21" s="103"/>
      <c r="F21" s="228">
        <v>359930000.63999987</v>
      </c>
      <c r="G21" s="45"/>
      <c r="H21" s="68"/>
      <c r="I21" s="227">
        <v>155551388.1661374</v>
      </c>
      <c r="J21" s="230">
        <v>2.1800000000000002</v>
      </c>
    </row>
    <row r="22" spans="1:10" ht="12" customHeight="1">
      <c r="A22" s="95"/>
      <c r="B22" s="103"/>
      <c r="C22" s="103" t="s">
        <v>417</v>
      </c>
      <c r="D22" s="103"/>
      <c r="E22" s="103"/>
      <c r="F22" s="393">
        <v>338808614.03920507</v>
      </c>
      <c r="G22" s="45"/>
      <c r="H22" s="68"/>
      <c r="I22" s="394">
        <v>145555318.97992754</v>
      </c>
      <c r="J22" s="230" t="s">
        <v>221</v>
      </c>
    </row>
    <row r="23" spans="1:10" ht="12" customHeight="1">
      <c r="A23" s="95"/>
      <c r="B23" s="103"/>
      <c r="C23" s="103" t="s">
        <v>260</v>
      </c>
      <c r="D23" s="103"/>
      <c r="E23" s="103"/>
      <c r="F23" s="228">
        <f>F22-F21</f>
        <v>-21121386.600794792</v>
      </c>
      <c r="G23" s="62"/>
      <c r="H23" s="9"/>
      <c r="I23" s="228">
        <f>I22-I21</f>
        <v>-9996069.1862098575</v>
      </c>
      <c r="J23" s="307"/>
    </row>
    <row r="24" spans="1:10" ht="12" customHeight="1">
      <c r="A24" s="95"/>
      <c r="B24" s="103"/>
      <c r="C24" s="103"/>
      <c r="D24" s="103"/>
      <c r="E24" s="103"/>
      <c r="F24" s="103"/>
      <c r="G24" s="62"/>
      <c r="H24" s="9"/>
      <c r="I24" s="27"/>
      <c r="J24" s="307"/>
    </row>
    <row r="25" spans="1:10" ht="12" customHeight="1">
      <c r="A25" s="95"/>
      <c r="B25" s="103"/>
      <c r="C25" s="103"/>
      <c r="D25" s="103"/>
      <c r="E25" s="103"/>
      <c r="F25" s="103"/>
      <c r="G25" s="45"/>
      <c r="H25" s="68"/>
      <c r="I25" s="305"/>
      <c r="J25" s="230"/>
    </row>
    <row r="26" spans="1:10" ht="12" customHeight="1">
      <c r="A26" s="95"/>
      <c r="B26" s="103"/>
      <c r="E26" s="103"/>
      <c r="F26" s="103"/>
      <c r="G26" s="62"/>
      <c r="H26" s="9"/>
      <c r="I26" s="27"/>
      <c r="J26" s="307"/>
    </row>
    <row r="27" spans="1:10" ht="12" customHeight="1">
      <c r="A27" s="95"/>
      <c r="B27" s="103"/>
      <c r="F27" s="376"/>
      <c r="J27" s="307"/>
    </row>
    <row r="28" spans="1:10" ht="12" customHeight="1">
      <c r="A28" s="95"/>
      <c r="B28" s="103"/>
      <c r="F28" s="377"/>
      <c r="H28" s="73"/>
      <c r="J28" s="230"/>
    </row>
    <row r="29" spans="1:10" ht="12" customHeight="1">
      <c r="A29" s="95"/>
      <c r="B29" s="103"/>
      <c r="F29" s="377"/>
      <c r="J29" s="230"/>
    </row>
    <row r="30" spans="1:10" ht="12" customHeight="1">
      <c r="A30" s="95"/>
      <c r="B30" s="176"/>
      <c r="F30" s="377"/>
      <c r="J30" s="307"/>
    </row>
    <row r="31" spans="1:10" ht="12" customHeight="1">
      <c r="A31" s="95"/>
      <c r="B31" s="43"/>
      <c r="C31" s="103" t="s">
        <v>261</v>
      </c>
      <c r="E31" s="103"/>
      <c r="F31" s="228">
        <v>12435918937.320116</v>
      </c>
      <c r="G31" s="106"/>
      <c r="H31" s="308"/>
      <c r="I31" s="309">
        <v>5329357718.7662382</v>
      </c>
      <c r="J31" s="310">
        <v>2.2000000000000002</v>
      </c>
    </row>
    <row r="32" spans="1:10" ht="12" customHeight="1">
      <c r="A32" s="95"/>
      <c r="B32" s="114"/>
      <c r="C32" s="103" t="s">
        <v>262</v>
      </c>
      <c r="E32" s="103"/>
      <c r="F32" s="228">
        <v>-30791353.742556099</v>
      </c>
      <c r="G32" s="298"/>
      <c r="H32" s="68"/>
      <c r="I32" s="305">
        <v>0</v>
      </c>
      <c r="J32" s="230"/>
    </row>
    <row r="33" spans="1:10" ht="12" customHeight="1">
      <c r="A33" s="95"/>
      <c r="B33" s="114"/>
      <c r="C33" s="103" t="s">
        <v>263</v>
      </c>
      <c r="E33" s="103"/>
      <c r="F33" s="378">
        <f>F31+F32</f>
        <v>12405127583.57756</v>
      </c>
      <c r="G33" s="90"/>
      <c r="H33" s="311"/>
      <c r="I33" s="378">
        <f>I31+I32</f>
        <v>5329357718.7662382</v>
      </c>
      <c r="J33" s="230">
        <v>2.2000000000000002</v>
      </c>
    </row>
    <row r="34" spans="1:10" ht="12" customHeight="1">
      <c r="A34" s="95"/>
      <c r="B34" s="114"/>
      <c r="C34" s="103" t="s">
        <v>264</v>
      </c>
      <c r="D34" s="176"/>
      <c r="E34" s="176"/>
      <c r="F34" s="379">
        <v>2.7311981417082278E-2</v>
      </c>
      <c r="G34" s="312"/>
      <c r="H34" s="9"/>
      <c r="I34" s="379">
        <f>+F34</f>
        <v>2.7311981417082278E-2</v>
      </c>
      <c r="J34" s="230">
        <v>2.1</v>
      </c>
    </row>
    <row r="35" spans="1:10" ht="12" customHeight="1">
      <c r="A35" s="95"/>
      <c r="B35" s="114"/>
      <c r="C35" s="109"/>
      <c r="D35" s="104"/>
      <c r="E35" s="105"/>
      <c r="F35" s="229">
        <f>F33*F34</f>
        <v>338808614.03920513</v>
      </c>
      <c r="G35" s="313"/>
      <c r="H35" s="9"/>
      <c r="I35" s="229">
        <f>I33*I34</f>
        <v>145555318.97992751</v>
      </c>
      <c r="J35" s="230">
        <v>2.1800000000000002</v>
      </c>
    </row>
    <row r="36" spans="1:10" ht="12" customHeight="1">
      <c r="A36" s="95"/>
      <c r="B36" s="114"/>
      <c r="C36" s="113"/>
      <c r="D36" s="104"/>
      <c r="E36" s="104"/>
      <c r="F36" s="113"/>
      <c r="G36" s="62"/>
      <c r="H36" s="9"/>
      <c r="I36" s="8"/>
      <c r="J36" s="87"/>
    </row>
    <row r="37" spans="1:10" ht="12" customHeight="1">
      <c r="A37" s="95"/>
      <c r="B37" s="60"/>
      <c r="C37" s="109"/>
      <c r="D37" s="104"/>
      <c r="E37" s="105"/>
      <c r="F37" s="113"/>
      <c r="G37" s="62"/>
      <c r="H37" s="9"/>
      <c r="I37" s="27" t="s">
        <v>13</v>
      </c>
      <c r="J37" s="87"/>
    </row>
    <row r="38" spans="1:10" ht="12" customHeight="1">
      <c r="A38" s="95"/>
      <c r="B38" s="43"/>
      <c r="C38" s="109"/>
      <c r="D38" s="104"/>
      <c r="E38" s="104"/>
      <c r="F38" s="113"/>
      <c r="G38" s="62"/>
      <c r="H38" s="9"/>
      <c r="I38" s="27"/>
      <c r="J38" s="87"/>
    </row>
    <row r="39" spans="1:10" ht="12" customHeight="1">
      <c r="A39" s="95"/>
      <c r="B39" s="114"/>
      <c r="C39" s="109"/>
      <c r="D39" s="104"/>
      <c r="E39" s="104"/>
      <c r="F39" s="113"/>
      <c r="G39" s="45"/>
      <c r="H39" s="23"/>
      <c r="I39" s="11"/>
      <c r="J39" s="98"/>
    </row>
    <row r="40" spans="1:10" ht="12" customHeight="1">
      <c r="A40" s="95"/>
      <c r="B40" s="114"/>
      <c r="C40" s="109"/>
      <c r="D40" s="104"/>
      <c r="E40" s="104"/>
      <c r="F40" s="113"/>
      <c r="G40" s="62"/>
      <c r="H40" s="23"/>
      <c r="I40" s="11"/>
      <c r="J40" s="98"/>
    </row>
    <row r="41" spans="1:10" ht="12" customHeight="1">
      <c r="A41" s="95"/>
      <c r="B41" s="43"/>
      <c r="C41" s="109"/>
      <c r="D41" s="104"/>
      <c r="E41" s="104"/>
      <c r="F41" s="113"/>
      <c r="G41" s="62"/>
      <c r="H41" s="9"/>
      <c r="I41" s="27"/>
      <c r="J41" s="87"/>
    </row>
    <row r="42" spans="1:10" ht="12" customHeight="1">
      <c r="A42" s="95"/>
      <c r="B42" s="114"/>
      <c r="C42" s="109"/>
      <c r="D42" s="104"/>
      <c r="E42" s="104"/>
      <c r="F42" s="113"/>
      <c r="G42" s="45"/>
      <c r="H42" s="23"/>
      <c r="I42" s="11"/>
      <c r="J42" s="98"/>
    </row>
    <row r="43" spans="1:10" ht="12" customHeight="1">
      <c r="A43" s="95"/>
      <c r="B43" s="114"/>
      <c r="C43" s="109"/>
      <c r="D43" s="104"/>
      <c r="E43" s="104"/>
      <c r="F43" s="90"/>
      <c r="G43" s="45"/>
      <c r="H43" s="23"/>
      <c r="I43" s="11"/>
      <c r="J43" s="98"/>
    </row>
    <row r="44" spans="1:10" ht="12" customHeight="1">
      <c r="A44" s="95"/>
      <c r="B44" s="43"/>
      <c r="C44" s="113"/>
      <c r="D44" s="104"/>
      <c r="E44" s="104"/>
      <c r="F44" s="8"/>
      <c r="G44" s="62"/>
      <c r="H44" s="9"/>
      <c r="I44" s="8"/>
      <c r="J44" s="87"/>
    </row>
    <row r="45" spans="1:10" ht="12" customHeight="1">
      <c r="A45" s="95"/>
      <c r="B45" s="43"/>
      <c r="C45" s="113"/>
      <c r="D45" s="104"/>
      <c r="E45" s="104"/>
      <c r="F45" s="8"/>
      <c r="G45" s="62"/>
      <c r="H45" s="9"/>
      <c r="I45" s="8"/>
      <c r="J45" s="87"/>
    </row>
    <row r="46" spans="1:10" ht="12" customHeight="1">
      <c r="A46" s="95"/>
      <c r="B46" s="43"/>
      <c r="C46" s="113"/>
      <c r="D46" s="104"/>
      <c r="E46" s="104"/>
      <c r="F46" s="8"/>
      <c r="G46" s="62"/>
      <c r="H46" s="9"/>
      <c r="I46" s="8"/>
      <c r="J46" s="87"/>
    </row>
    <row r="47" spans="1:10" ht="12" customHeight="1">
      <c r="A47" s="95"/>
      <c r="B47" s="43"/>
      <c r="C47" s="113"/>
      <c r="D47" s="104"/>
      <c r="E47" s="104"/>
      <c r="F47" s="8"/>
      <c r="G47" s="62"/>
      <c r="H47" s="9"/>
      <c r="I47" s="8"/>
      <c r="J47" s="87"/>
    </row>
    <row r="48" spans="1:10" ht="12" customHeight="1">
      <c r="A48" s="95"/>
      <c r="B48" s="43"/>
      <c r="C48" s="113"/>
      <c r="D48" s="104"/>
      <c r="E48" s="104"/>
      <c r="F48" s="8"/>
      <c r="G48" s="62"/>
      <c r="H48" s="9"/>
      <c r="I48" s="8"/>
      <c r="J48" s="87"/>
    </row>
    <row r="49" spans="1:10" ht="12" customHeight="1">
      <c r="A49" s="95"/>
      <c r="B49" s="43"/>
      <c r="C49" s="113"/>
      <c r="D49" s="104"/>
      <c r="E49" s="104"/>
      <c r="F49" s="8"/>
      <c r="G49" s="62"/>
      <c r="H49" s="9"/>
      <c r="I49" s="8"/>
      <c r="J49" s="87"/>
    </row>
    <row r="50" spans="1:10" ht="12" customHeight="1">
      <c r="A50" s="95"/>
      <c r="B50" s="43"/>
      <c r="C50" s="113"/>
      <c r="D50" s="104"/>
      <c r="E50" s="104"/>
      <c r="F50" s="113"/>
      <c r="G50" s="62"/>
      <c r="H50" s="9"/>
      <c r="I50" s="27"/>
      <c r="J50" s="87"/>
    </row>
    <row r="51" spans="1:10" ht="12" customHeight="1">
      <c r="A51" s="95"/>
      <c r="B51" s="114"/>
      <c r="C51" s="109"/>
      <c r="D51" s="104"/>
      <c r="E51" s="104"/>
      <c r="F51" s="113"/>
      <c r="G51" s="45"/>
      <c r="H51" s="23"/>
      <c r="I51" s="11"/>
      <c r="J51" s="98"/>
    </row>
    <row r="52" spans="1:10" ht="12" customHeight="1">
      <c r="A52" s="95"/>
      <c r="B52" s="114"/>
      <c r="C52" s="113"/>
      <c r="D52" s="104"/>
      <c r="E52" s="104"/>
      <c r="F52" s="113"/>
      <c r="G52" s="45"/>
      <c r="H52" s="23"/>
      <c r="I52" s="11"/>
      <c r="J52" s="98"/>
    </row>
    <row r="53" spans="1:10" ht="12" customHeight="1">
      <c r="A53" s="95"/>
      <c r="B53" s="114"/>
      <c r="C53" s="200"/>
      <c r="D53" s="104"/>
      <c r="E53" s="104"/>
      <c r="F53" s="113"/>
      <c r="G53" s="45"/>
      <c r="H53" s="23"/>
      <c r="I53" s="11"/>
      <c r="J53" s="98"/>
    </row>
    <row r="54" spans="1:10" ht="12" customHeight="1">
      <c r="A54" s="95"/>
      <c r="B54" s="114"/>
      <c r="C54" s="113"/>
      <c r="D54" s="104"/>
      <c r="E54" s="104"/>
      <c r="F54" s="113"/>
      <c r="G54" s="45"/>
      <c r="H54" s="23"/>
      <c r="I54" s="11"/>
      <c r="J54" s="98"/>
    </row>
    <row r="55" spans="1:10" ht="12" customHeight="1">
      <c r="A55" s="95"/>
      <c r="B55" s="114"/>
      <c r="C55" s="113"/>
      <c r="D55" s="104"/>
      <c r="E55" s="104"/>
      <c r="F55" s="8"/>
      <c r="G55" s="88"/>
      <c r="H55" s="86"/>
      <c r="I55" s="8"/>
      <c r="J55" s="98"/>
    </row>
    <row r="56" spans="1:10" s="96" customFormat="1" ht="12" customHeight="1">
      <c r="A56" s="110"/>
      <c r="B56" s="9"/>
      <c r="C56" s="109"/>
      <c r="D56" s="109"/>
      <c r="E56" s="104"/>
      <c r="F56" s="113"/>
      <c r="G56" s="104"/>
      <c r="H56" s="110"/>
      <c r="I56" s="111"/>
      <c r="J56" s="87"/>
    </row>
    <row r="57" spans="1:10" s="96" customFormat="1" ht="12" customHeight="1">
      <c r="A57" s="110"/>
      <c r="B57" s="110"/>
      <c r="C57" s="110"/>
      <c r="D57" s="97"/>
      <c r="E57" s="97"/>
      <c r="F57" s="122"/>
      <c r="G57" s="97"/>
      <c r="H57" s="110"/>
      <c r="I57" s="111"/>
      <c r="J57" s="87"/>
    </row>
    <row r="58" spans="1:10" s="96" customFormat="1" ht="12" customHeight="1" thickBot="1">
      <c r="A58" s="110"/>
      <c r="B58" s="9" t="s">
        <v>12</v>
      </c>
      <c r="C58" s="109"/>
      <c r="D58" s="109"/>
      <c r="E58" s="104"/>
      <c r="F58" s="113"/>
      <c r="G58" s="104"/>
      <c r="H58" s="110"/>
      <c r="I58" s="111"/>
      <c r="J58" s="87"/>
    </row>
    <row r="59" spans="1:10" s="96" customFormat="1" ht="12" customHeight="1">
      <c r="A59" s="115"/>
      <c r="B59" s="116"/>
      <c r="C59" s="116"/>
      <c r="D59" s="117"/>
      <c r="E59" s="117"/>
      <c r="F59" s="118"/>
      <c r="G59" s="117"/>
      <c r="H59" s="116"/>
      <c r="I59" s="119"/>
      <c r="J59" s="120"/>
    </row>
    <row r="60" spans="1:10" s="96" customFormat="1" ht="12" customHeight="1">
      <c r="A60" s="121"/>
      <c r="B60" s="9"/>
      <c r="C60" s="110"/>
      <c r="D60" s="97"/>
      <c r="E60" s="97"/>
      <c r="F60" s="122"/>
      <c r="G60" s="97"/>
      <c r="H60" s="110"/>
      <c r="I60" s="111"/>
      <c r="J60" s="123"/>
    </row>
    <row r="61" spans="1:10" s="96" customFormat="1" ht="12" customHeight="1">
      <c r="A61" s="121"/>
      <c r="B61" s="110"/>
      <c r="C61" s="110"/>
      <c r="D61" s="97"/>
      <c r="E61" s="97"/>
      <c r="F61" s="122"/>
      <c r="G61" s="97"/>
      <c r="H61" s="110"/>
      <c r="I61" s="111"/>
      <c r="J61" s="123"/>
    </row>
    <row r="62" spans="1:10" s="96" customFormat="1" ht="12" customHeight="1">
      <c r="A62" s="121"/>
      <c r="B62" s="124"/>
      <c r="C62" s="110"/>
      <c r="D62" s="97"/>
      <c r="E62" s="97"/>
      <c r="F62" s="122"/>
      <c r="G62" s="97"/>
      <c r="H62" s="110"/>
      <c r="I62" s="111"/>
      <c r="J62" s="123"/>
    </row>
    <row r="63" spans="1:10" s="96" customFormat="1" ht="12" customHeight="1">
      <c r="A63" s="121"/>
      <c r="B63" s="124"/>
      <c r="C63" s="110"/>
      <c r="D63" s="97"/>
      <c r="E63" s="97"/>
      <c r="F63" s="122"/>
      <c r="G63" s="97"/>
      <c r="H63" s="110"/>
      <c r="I63" s="111"/>
      <c r="J63" s="123"/>
    </row>
    <row r="64" spans="1:10" s="96" customFormat="1" ht="12" customHeight="1">
      <c r="A64" s="121"/>
      <c r="B64" s="124"/>
      <c r="C64" s="110"/>
      <c r="D64" s="97"/>
      <c r="E64" s="97"/>
      <c r="F64" s="122"/>
      <c r="G64" s="97"/>
      <c r="H64" s="110"/>
      <c r="I64" s="111"/>
      <c r="J64" s="123"/>
    </row>
    <row r="65" spans="1:10" s="96" customFormat="1" ht="12" customHeight="1">
      <c r="A65" s="121"/>
      <c r="B65" s="124"/>
      <c r="C65" s="110"/>
      <c r="D65" s="97"/>
      <c r="E65" s="97"/>
      <c r="F65" s="122"/>
      <c r="G65" s="97"/>
      <c r="H65" s="110"/>
      <c r="I65" s="111"/>
      <c r="J65" s="123"/>
    </row>
    <row r="66" spans="1:10" ht="12" customHeight="1">
      <c r="A66" s="121"/>
      <c r="B66" s="124"/>
      <c r="C66" s="110"/>
      <c r="D66" s="97"/>
      <c r="E66" s="97"/>
      <c r="F66" s="122"/>
      <c r="G66" s="97"/>
      <c r="H66" s="110"/>
      <c r="I66" s="111"/>
      <c r="J66" s="123"/>
    </row>
    <row r="67" spans="1:10" ht="12" customHeight="1">
      <c r="A67" s="121"/>
      <c r="B67" s="110"/>
      <c r="C67" s="110"/>
      <c r="D67" s="97"/>
      <c r="E67" s="97"/>
      <c r="F67" s="122"/>
      <c r="G67" s="97"/>
      <c r="H67" s="110"/>
      <c r="I67" s="111"/>
      <c r="J67" s="123"/>
    </row>
    <row r="68" spans="1:10" ht="12" customHeight="1" thickBot="1">
      <c r="A68" s="125"/>
      <c r="B68" s="126"/>
      <c r="C68" s="126"/>
      <c r="D68" s="127"/>
      <c r="E68" s="127"/>
      <c r="F68" s="128"/>
      <c r="G68" s="127"/>
      <c r="H68" s="126"/>
      <c r="I68" s="129"/>
      <c r="J68" s="130"/>
    </row>
    <row r="69" spans="1:10" s="96" customFormat="1" ht="12" customHeight="1">
      <c r="A69" s="72"/>
      <c r="B69" s="72"/>
      <c r="C69" s="72"/>
      <c r="D69" s="83"/>
      <c r="E69" s="83"/>
      <c r="F69" s="84"/>
      <c r="G69" s="83"/>
      <c r="H69" s="72"/>
      <c r="I69" s="73"/>
      <c r="J69" s="93"/>
    </row>
    <row r="70" spans="1:10" s="96" customFormat="1" ht="12" customHeight="1">
      <c r="A70" s="72"/>
      <c r="B70" s="7" t="str">
        <f>Inputs!$C$2</f>
        <v>Rocky Mountain Power</v>
      </c>
      <c r="C70" s="72"/>
      <c r="D70" s="83"/>
      <c r="E70" s="83"/>
      <c r="F70" s="84"/>
      <c r="G70" s="83"/>
      <c r="H70" s="72"/>
      <c r="I70" s="91" t="s">
        <v>0</v>
      </c>
      <c r="J70" s="92">
        <v>7.2</v>
      </c>
    </row>
    <row r="71" spans="1:10" s="96" customFormat="1" ht="12" customHeight="1">
      <c r="A71" s="72"/>
      <c r="B71" s="7" t="str">
        <f>Inputs!$C$3</f>
        <v>Utah Results of Operations - December 2011</v>
      </c>
      <c r="C71" s="72"/>
      <c r="D71" s="83"/>
      <c r="E71" s="83"/>
      <c r="F71" s="84"/>
      <c r="G71" s="83"/>
      <c r="H71" s="72"/>
      <c r="I71" s="73"/>
      <c r="J71" s="93"/>
    </row>
    <row r="72" spans="1:10" s="96" customFormat="1" ht="12" customHeight="1">
      <c r="A72" s="72"/>
      <c r="B72" s="37" t="s">
        <v>283</v>
      </c>
      <c r="C72" s="72"/>
      <c r="D72" s="83"/>
      <c r="E72" s="83"/>
      <c r="F72" s="84"/>
      <c r="G72" s="83"/>
      <c r="H72" s="72"/>
      <c r="I72" s="73"/>
      <c r="J72" s="93"/>
    </row>
    <row r="73" spans="1:10" s="96" customFormat="1" ht="12" customHeight="1">
      <c r="A73" s="72"/>
      <c r="B73" s="72"/>
      <c r="C73" s="72"/>
      <c r="D73" s="83"/>
      <c r="E73" s="83"/>
      <c r="F73" s="84"/>
      <c r="G73" s="83"/>
      <c r="H73" s="72"/>
      <c r="I73" s="73"/>
      <c r="J73" s="93"/>
    </row>
    <row r="74" spans="1:10" s="96" customFormat="1" ht="12" customHeight="1">
      <c r="B74" s="72"/>
      <c r="C74" s="72"/>
      <c r="D74" s="83"/>
      <c r="E74" s="83"/>
      <c r="F74" s="84"/>
      <c r="G74" s="83"/>
      <c r="H74" s="72"/>
      <c r="I74" s="73"/>
      <c r="J74" s="93"/>
    </row>
    <row r="75" spans="1:10" s="96" customFormat="1" ht="12" customHeight="1">
      <c r="B75" s="72"/>
      <c r="C75" s="72"/>
      <c r="D75" s="83"/>
      <c r="E75" s="83"/>
      <c r="F75" s="93" t="s">
        <v>1</v>
      </c>
      <c r="G75" s="83"/>
      <c r="H75" s="83"/>
      <c r="I75" s="94" t="str">
        <f>+Inputs!$C$6</f>
        <v>UTAH</v>
      </c>
      <c r="J75" s="83"/>
    </row>
    <row r="76" spans="1:10" s="96" customFormat="1" ht="12" customHeight="1">
      <c r="B76" s="72"/>
      <c r="C76" s="72"/>
      <c r="D76" s="49" t="s">
        <v>2</v>
      </c>
      <c r="E76" s="49" t="s">
        <v>3</v>
      </c>
      <c r="F76" s="47" t="s">
        <v>4</v>
      </c>
      <c r="G76" s="49" t="s">
        <v>5</v>
      </c>
      <c r="H76" s="49" t="s">
        <v>6</v>
      </c>
      <c r="I76" s="50" t="s">
        <v>7</v>
      </c>
      <c r="J76" s="49" t="s">
        <v>8</v>
      </c>
    </row>
    <row r="77" spans="1:10" s="96" customFormat="1" ht="12" customHeight="1">
      <c r="A77" s="110"/>
      <c r="B77" s="44" t="s">
        <v>192</v>
      </c>
      <c r="D77" s="85"/>
      <c r="E77" s="85"/>
      <c r="F77" s="85"/>
      <c r="G77" s="85"/>
      <c r="H77" s="110"/>
      <c r="I77" s="122"/>
      <c r="J77" s="97"/>
    </row>
    <row r="78" spans="1:10" s="96" customFormat="1" ht="12" customHeight="1">
      <c r="A78" s="110"/>
      <c r="B78" s="96" t="s">
        <v>284</v>
      </c>
      <c r="D78" s="231">
        <v>930</v>
      </c>
      <c r="E78" s="85" t="s">
        <v>360</v>
      </c>
      <c r="F78" s="261">
        <v>1571000</v>
      </c>
      <c r="G78" s="85" t="s">
        <v>187</v>
      </c>
      <c r="H78" s="86">
        <f>VLOOKUP(G78,'Alloc. Factors'!$B$2:$M$110,7,FALSE)</f>
        <v>1</v>
      </c>
      <c r="I78" s="87">
        <f>F78*H78</f>
        <v>1571000</v>
      </c>
      <c r="J78" s="166" t="s">
        <v>255</v>
      </c>
    </row>
    <row r="79" spans="1:10" s="96" customFormat="1" ht="12" customHeight="1">
      <c r="A79" s="110"/>
      <c r="B79" s="100"/>
      <c r="D79" s="85"/>
      <c r="E79" s="85"/>
      <c r="F79" s="261"/>
      <c r="G79" s="85"/>
      <c r="H79" s="86"/>
      <c r="I79" s="87"/>
      <c r="J79" s="166"/>
    </row>
    <row r="80" spans="1:10" s="96" customFormat="1" ht="12" customHeight="1">
      <c r="A80" s="110"/>
      <c r="D80" s="231"/>
      <c r="E80" s="85"/>
      <c r="F80" s="261"/>
      <c r="G80" s="85"/>
      <c r="H80" s="86"/>
      <c r="I80" s="87"/>
      <c r="J80" s="166"/>
    </row>
    <row r="81" spans="1:10" s="96" customFormat="1" ht="12" customHeight="1">
      <c r="A81" s="110"/>
      <c r="B81" s="144"/>
      <c r="D81" s="85"/>
      <c r="E81" s="85"/>
      <c r="F81" s="261"/>
      <c r="G81" s="85"/>
      <c r="H81" s="86"/>
      <c r="I81" s="87"/>
      <c r="J81" s="166"/>
    </row>
    <row r="82" spans="1:10" s="96" customFormat="1" ht="12" customHeight="1">
      <c r="A82" s="110"/>
      <c r="D82" s="231"/>
      <c r="E82" s="85"/>
      <c r="F82" s="261"/>
      <c r="G82" s="85"/>
      <c r="H82" s="86"/>
      <c r="I82" s="87"/>
      <c r="J82" s="166"/>
    </row>
    <row r="83" spans="1:10" s="96" customFormat="1" ht="12" customHeight="1">
      <c r="A83" s="110"/>
      <c r="D83" s="231"/>
      <c r="E83" s="85"/>
      <c r="F83" s="261"/>
      <c r="G83" s="85"/>
      <c r="H83" s="86"/>
      <c r="I83" s="87"/>
      <c r="J83" s="166"/>
    </row>
    <row r="84" spans="1:10" s="96" customFormat="1" ht="12" customHeight="1">
      <c r="A84" s="110"/>
      <c r="D84" s="231"/>
      <c r="E84" s="85"/>
      <c r="F84" s="261"/>
      <c r="G84" s="85"/>
      <c r="H84" s="86"/>
      <c r="I84" s="87"/>
      <c r="J84" s="166"/>
    </row>
    <row r="85" spans="1:10" s="96" customFormat="1" ht="12" customHeight="1">
      <c r="A85" s="110"/>
      <c r="D85" s="231"/>
      <c r="E85" s="85"/>
      <c r="F85" s="261"/>
      <c r="G85" s="85"/>
      <c r="H85" s="110"/>
      <c r="I85" s="143"/>
      <c r="J85" s="85"/>
    </row>
    <row r="86" spans="1:10" s="96" customFormat="1" ht="12" customHeight="1">
      <c r="A86" s="110"/>
      <c r="D86" s="231"/>
      <c r="E86" s="85"/>
      <c r="F86" s="261"/>
      <c r="G86" s="85"/>
      <c r="H86" s="86"/>
      <c r="I86" s="87"/>
      <c r="J86" s="166"/>
    </row>
    <row r="87" spans="1:10" s="96" customFormat="1" ht="12" customHeight="1">
      <c r="A87" s="110"/>
      <c r="D87" s="231"/>
      <c r="E87" s="85"/>
      <c r="F87" s="261"/>
      <c r="G87" s="85"/>
      <c r="H87" s="86"/>
      <c r="I87" s="87"/>
      <c r="J87" s="166"/>
    </row>
    <row r="88" spans="1:10" s="96" customFormat="1" ht="12" customHeight="1">
      <c r="A88" s="110"/>
      <c r="D88" s="231"/>
      <c r="E88" s="85"/>
      <c r="F88" s="261"/>
      <c r="G88" s="85"/>
      <c r="H88" s="86"/>
      <c r="I88" s="87"/>
      <c r="J88" s="166"/>
    </row>
    <row r="89" spans="1:10" s="96" customFormat="1" ht="12" customHeight="1">
      <c r="A89" s="110"/>
      <c r="B89" s="135"/>
      <c r="D89" s="85"/>
      <c r="E89" s="85"/>
      <c r="F89" s="113"/>
      <c r="G89" s="85"/>
      <c r="I89" s="113"/>
      <c r="J89" s="85"/>
    </row>
    <row r="90" spans="1:10" s="96" customFormat="1" ht="12" customHeight="1">
      <c r="A90" s="110"/>
      <c r="B90" s="135"/>
      <c r="D90" s="85"/>
      <c r="E90" s="85"/>
      <c r="F90" s="113"/>
      <c r="G90" s="85"/>
      <c r="I90" s="139"/>
      <c r="J90" s="85"/>
    </row>
    <row r="91" spans="1:10" s="96" customFormat="1" ht="12" customHeight="1">
      <c r="A91" s="110"/>
      <c r="B91" s="110"/>
      <c r="D91" s="85"/>
      <c r="E91" s="85"/>
      <c r="F91" s="113"/>
      <c r="G91" s="85"/>
      <c r="I91" s="139"/>
      <c r="J91" s="85"/>
    </row>
    <row r="92" spans="1:10" s="96" customFormat="1" ht="12" customHeight="1">
      <c r="A92" s="110"/>
      <c r="B92" s="110"/>
      <c r="C92" s="110"/>
      <c r="D92" s="97"/>
      <c r="E92" s="97"/>
      <c r="F92" s="232"/>
      <c r="G92" s="173"/>
      <c r="H92" s="86"/>
      <c r="I92" s="87"/>
      <c r="J92" s="166"/>
    </row>
    <row r="93" spans="1:10" s="96" customFormat="1" ht="12" customHeight="1">
      <c r="A93" s="110"/>
      <c r="B93" s="39"/>
      <c r="C93" s="110"/>
      <c r="D93" s="97"/>
      <c r="E93" s="97"/>
      <c r="F93" s="206"/>
      <c r="G93" s="97"/>
      <c r="H93" s="110"/>
      <c r="I93" s="122"/>
      <c r="J93" s="166"/>
    </row>
    <row r="94" spans="1:10" s="96" customFormat="1" ht="12" customHeight="1">
      <c r="A94" s="110"/>
      <c r="B94" s="124"/>
      <c r="C94" s="110"/>
      <c r="D94" s="97"/>
      <c r="E94" s="97"/>
      <c r="F94" s="143"/>
      <c r="G94" s="90"/>
      <c r="H94" s="113"/>
      <c r="I94" s="113"/>
      <c r="J94" s="87"/>
    </row>
    <row r="95" spans="1:10" s="96" customFormat="1" ht="12" customHeight="1">
      <c r="A95" s="110"/>
      <c r="B95" s="110"/>
      <c r="C95" s="110"/>
      <c r="D95" s="97"/>
      <c r="E95" s="97"/>
      <c r="F95" s="159"/>
      <c r="G95" s="88"/>
      <c r="H95" s="86"/>
      <c r="I95" s="87"/>
      <c r="J95" s="87"/>
    </row>
    <row r="96" spans="1:10" s="96" customFormat="1" ht="12" customHeight="1">
      <c r="A96" s="110"/>
      <c r="B96" s="110"/>
      <c r="C96" s="110"/>
      <c r="D96" s="97"/>
      <c r="E96" s="97"/>
      <c r="F96" s="159"/>
      <c r="G96" s="88"/>
      <c r="H96" s="86"/>
      <c r="I96" s="87"/>
      <c r="J96" s="87"/>
    </row>
    <row r="97" spans="1:10" s="96" customFormat="1" ht="12" customHeight="1">
      <c r="A97" s="110"/>
      <c r="B97" s="110"/>
      <c r="C97" s="124"/>
      <c r="D97" s="97"/>
      <c r="E97" s="97"/>
      <c r="F97" s="159"/>
      <c r="G97" s="88"/>
      <c r="H97" s="86"/>
      <c r="I97" s="87"/>
      <c r="J97" s="87"/>
    </row>
    <row r="98" spans="1:10" s="96" customFormat="1" ht="12" customHeight="1">
      <c r="A98" s="110"/>
      <c r="B98" s="110"/>
      <c r="C98" s="124"/>
      <c r="D98" s="97"/>
      <c r="E98" s="97"/>
      <c r="F98" s="159"/>
      <c r="G98" s="97"/>
      <c r="H98" s="87"/>
      <c r="I98" s="159"/>
      <c r="J98" s="87"/>
    </row>
    <row r="99" spans="1:10" s="96" customFormat="1" ht="12" customHeight="1">
      <c r="A99" s="110"/>
      <c r="B99" s="110"/>
      <c r="C99" s="110"/>
      <c r="D99" s="97"/>
      <c r="E99" s="97"/>
      <c r="F99" s="87"/>
      <c r="G99" s="169"/>
      <c r="H99" s="87"/>
      <c r="I99" s="162"/>
      <c r="J99" s="87"/>
    </row>
    <row r="100" spans="1:10" s="96" customFormat="1" ht="12" customHeight="1">
      <c r="A100" s="110"/>
      <c r="B100" s="110"/>
      <c r="C100" s="124"/>
      <c r="D100" s="97"/>
      <c r="E100" s="31"/>
      <c r="F100" s="87"/>
      <c r="G100" s="31"/>
      <c r="H100" s="87"/>
      <c r="I100" s="55"/>
      <c r="J100" s="32"/>
    </row>
    <row r="101" spans="1:10" s="96" customFormat="1" ht="12" customHeight="1">
      <c r="A101" s="110"/>
      <c r="B101" s="21"/>
      <c r="C101" s="9"/>
      <c r="D101" s="97"/>
      <c r="E101" s="97"/>
      <c r="F101" s="122"/>
      <c r="G101" s="169"/>
      <c r="H101" s="87"/>
      <c r="I101" s="111"/>
      <c r="J101" s="87"/>
    </row>
    <row r="102" spans="1:10" s="96" customFormat="1" ht="12" customHeight="1">
      <c r="A102" s="110"/>
      <c r="B102" s="97"/>
      <c r="C102" s="110"/>
      <c r="D102" s="97"/>
      <c r="E102" s="97"/>
      <c r="F102" s="122"/>
      <c r="G102" s="97"/>
      <c r="H102" s="110"/>
      <c r="I102" s="111"/>
      <c r="J102" s="87"/>
    </row>
    <row r="103" spans="1:10" s="96" customFormat="1" ht="12" customHeight="1">
      <c r="A103" s="110"/>
      <c r="B103" s="110"/>
      <c r="C103" s="110"/>
      <c r="D103" s="97"/>
      <c r="E103" s="97"/>
      <c r="F103" s="122"/>
      <c r="G103" s="97"/>
      <c r="H103" s="110"/>
      <c r="I103" s="111"/>
      <c r="J103" s="87"/>
    </row>
    <row r="104" spans="1:10" s="96" customFormat="1" ht="12" customHeight="1">
      <c r="A104" s="110"/>
      <c r="B104" s="21"/>
      <c r="C104" s="110"/>
      <c r="D104" s="97"/>
      <c r="E104" s="97"/>
      <c r="F104" s="122"/>
      <c r="G104" s="97"/>
      <c r="H104" s="97"/>
      <c r="I104" s="162"/>
      <c r="J104" s="87"/>
    </row>
    <row r="105" spans="1:10" s="96" customFormat="1" ht="12" customHeight="1">
      <c r="A105" s="95"/>
      <c r="B105" s="110"/>
      <c r="C105" s="110"/>
      <c r="D105" s="97"/>
      <c r="E105" s="97"/>
      <c r="F105" s="87"/>
      <c r="G105" s="97"/>
      <c r="H105" s="87"/>
      <c r="I105" s="111"/>
      <c r="J105" s="97"/>
    </row>
    <row r="106" spans="1:10" s="96" customFormat="1" ht="12" customHeight="1">
      <c r="A106" s="95"/>
      <c r="B106" s="110"/>
      <c r="C106" s="110"/>
      <c r="D106" s="97"/>
      <c r="E106" s="97"/>
      <c r="F106" s="87"/>
      <c r="G106" s="97"/>
      <c r="H106" s="87"/>
      <c r="I106" s="111"/>
      <c r="J106" s="97"/>
    </row>
    <row r="107" spans="1:10" s="96" customFormat="1" ht="12" customHeight="1">
      <c r="A107" s="95"/>
      <c r="B107" s="110"/>
      <c r="C107" s="110"/>
      <c r="D107" s="97"/>
      <c r="E107" s="97"/>
      <c r="F107" s="122"/>
      <c r="G107" s="97"/>
      <c r="H107" s="111"/>
      <c r="I107" s="111"/>
      <c r="J107" s="97"/>
    </row>
    <row r="108" spans="1:10" s="96" customFormat="1" ht="12" customHeight="1">
      <c r="A108" s="95"/>
      <c r="B108" s="110"/>
      <c r="C108" s="110"/>
      <c r="D108" s="97"/>
      <c r="E108" s="97"/>
      <c r="F108" s="122"/>
      <c r="G108" s="97"/>
      <c r="H108" s="111"/>
      <c r="I108" s="111"/>
      <c r="J108" s="97"/>
    </row>
    <row r="109" spans="1:10" s="96" customFormat="1" ht="12" customHeight="1">
      <c r="A109" s="95"/>
      <c r="B109" s="110"/>
      <c r="C109" s="110"/>
      <c r="D109" s="97"/>
      <c r="E109" s="97"/>
      <c r="F109" s="122"/>
      <c r="G109" s="97"/>
      <c r="H109" s="111"/>
      <c r="I109" s="111"/>
      <c r="J109" s="97"/>
    </row>
    <row r="110" spans="1:10" s="96" customFormat="1" ht="12" customHeight="1">
      <c r="A110" s="95"/>
      <c r="B110" s="110"/>
      <c r="C110" s="110"/>
      <c r="D110" s="97"/>
      <c r="E110" s="97"/>
      <c r="F110" s="122"/>
      <c r="G110" s="97"/>
      <c r="H110" s="111"/>
      <c r="I110" s="111"/>
      <c r="J110" s="97"/>
    </row>
    <row r="111" spans="1:10" s="96" customFormat="1" ht="12" customHeight="1">
      <c r="A111" s="95"/>
      <c r="B111" s="110"/>
      <c r="C111" s="110"/>
      <c r="D111" s="97"/>
      <c r="E111" s="97"/>
      <c r="F111" s="122"/>
      <c r="G111" s="97"/>
      <c r="H111" s="111"/>
      <c r="I111" s="111"/>
      <c r="J111" s="97"/>
    </row>
    <row r="112" spans="1:10" s="96" customFormat="1" ht="12" customHeight="1">
      <c r="A112" s="95"/>
      <c r="B112" s="110"/>
      <c r="C112" s="110"/>
      <c r="D112" s="97"/>
      <c r="E112" s="97"/>
      <c r="F112" s="122"/>
      <c r="G112" s="97"/>
      <c r="H112" s="111"/>
      <c r="I112" s="111"/>
      <c r="J112" s="97"/>
    </row>
    <row r="113" spans="1:10" s="96" customFormat="1" ht="12" customHeight="1">
      <c r="A113" s="95"/>
      <c r="B113" s="110"/>
      <c r="C113" s="110"/>
      <c r="D113" s="97"/>
      <c r="E113" s="97"/>
      <c r="F113" s="122"/>
      <c r="G113" s="97"/>
      <c r="H113" s="111"/>
      <c r="I113" s="111"/>
      <c r="J113" s="97"/>
    </row>
    <row r="114" spans="1:10" s="96" customFormat="1" ht="12" customHeight="1">
      <c r="A114" s="95"/>
      <c r="B114" s="110"/>
      <c r="C114" s="110"/>
      <c r="D114" s="97"/>
      <c r="E114" s="97"/>
      <c r="F114" s="122"/>
      <c r="G114" s="97"/>
      <c r="H114" s="110"/>
      <c r="I114" s="111"/>
      <c r="J114" s="97"/>
    </row>
    <row r="115" spans="1:10" s="96" customFormat="1" ht="12" customHeight="1">
      <c r="A115" s="110"/>
      <c r="B115" s="9"/>
      <c r="C115" s="110"/>
      <c r="D115" s="97"/>
      <c r="E115" s="97"/>
      <c r="F115" s="122"/>
      <c r="G115" s="97"/>
      <c r="H115" s="110"/>
      <c r="I115" s="111"/>
      <c r="J115" s="97"/>
    </row>
    <row r="116" spans="1:10" s="96" customFormat="1" ht="12" customHeight="1">
      <c r="A116" s="110"/>
      <c r="B116" s="9"/>
      <c r="C116" s="110"/>
      <c r="D116" s="97"/>
      <c r="E116" s="97"/>
      <c r="F116" s="122"/>
      <c r="G116" s="97"/>
      <c r="H116" s="110"/>
      <c r="I116" s="111"/>
      <c r="J116" s="97"/>
    </row>
    <row r="117" spans="1:10" s="96" customFormat="1" ht="12" customHeight="1">
      <c r="A117" s="110"/>
      <c r="B117" s="9"/>
      <c r="C117" s="110"/>
      <c r="D117" s="97"/>
      <c r="E117" s="97"/>
      <c r="F117" s="122"/>
      <c r="G117" s="97"/>
      <c r="H117" s="110"/>
      <c r="I117" s="111"/>
      <c r="J117" s="97"/>
    </row>
    <row r="118" spans="1:10" s="96" customFormat="1" ht="12" customHeight="1">
      <c r="A118" s="110"/>
      <c r="B118" s="9"/>
      <c r="C118" s="110"/>
      <c r="D118" s="97"/>
      <c r="E118" s="97"/>
      <c r="F118" s="122"/>
      <c r="G118" s="97"/>
      <c r="H118" s="110"/>
      <c r="I118" s="111"/>
      <c r="J118" s="97"/>
    </row>
    <row r="119" spans="1:10" s="96" customFormat="1" ht="12" customHeight="1">
      <c r="A119" s="110"/>
      <c r="B119" s="110"/>
      <c r="C119" s="110"/>
      <c r="D119" s="97"/>
      <c r="E119" s="97"/>
      <c r="F119" s="122"/>
      <c r="G119" s="97"/>
      <c r="H119" s="110"/>
      <c r="I119" s="111"/>
      <c r="J119" s="97"/>
    </row>
    <row r="120" spans="1:10" s="96" customFormat="1" ht="12" customHeight="1">
      <c r="A120" s="110"/>
      <c r="B120" s="110"/>
      <c r="C120" s="110"/>
      <c r="D120" s="97"/>
      <c r="E120" s="97"/>
      <c r="F120" s="122"/>
      <c r="G120" s="97"/>
      <c r="H120" s="110"/>
      <c r="I120" s="111"/>
      <c r="J120" s="97"/>
    </row>
    <row r="121" spans="1:10" s="96" customFormat="1" ht="12" customHeight="1">
      <c r="A121" s="110"/>
      <c r="B121" s="110"/>
      <c r="C121" s="110"/>
      <c r="D121" s="97"/>
      <c r="E121" s="97"/>
      <c r="F121" s="122"/>
      <c r="G121" s="97"/>
      <c r="H121" s="110"/>
      <c r="I121" s="111"/>
      <c r="J121" s="97"/>
    </row>
    <row r="122" spans="1:10" s="96" customFormat="1" ht="12" customHeight="1">
      <c r="A122" s="110"/>
      <c r="B122" s="110"/>
      <c r="C122" s="110"/>
      <c r="D122" s="97"/>
      <c r="E122" s="97"/>
      <c r="F122" s="122"/>
      <c r="G122" s="97"/>
      <c r="H122" s="110"/>
      <c r="I122" s="111"/>
      <c r="J122" s="97"/>
    </row>
    <row r="123" spans="1:10" s="96" customFormat="1" ht="12" customHeight="1">
      <c r="A123" s="110"/>
      <c r="B123" s="110"/>
      <c r="C123" s="110"/>
      <c r="D123" s="97"/>
      <c r="E123" s="97"/>
      <c r="F123" s="122"/>
      <c r="G123" s="97"/>
      <c r="H123" s="110"/>
      <c r="I123" s="111"/>
      <c r="J123" s="97"/>
    </row>
    <row r="124" spans="1:10" s="96" customFormat="1" ht="12" customHeight="1">
      <c r="A124" s="110"/>
      <c r="B124" s="110"/>
      <c r="C124" s="110"/>
      <c r="D124" s="97"/>
      <c r="E124" s="97"/>
      <c r="F124" s="122"/>
      <c r="G124" s="97"/>
      <c r="H124" s="110"/>
      <c r="I124" s="111"/>
      <c r="J124" s="87"/>
    </row>
    <row r="125" spans="1:10" s="96" customFormat="1" ht="12" customHeight="1">
      <c r="A125" s="110"/>
      <c r="B125" s="9" t="s">
        <v>13</v>
      </c>
      <c r="C125" s="110"/>
      <c r="D125" s="97"/>
      <c r="E125" s="97"/>
      <c r="F125" s="122"/>
      <c r="G125" s="97"/>
      <c r="H125" s="110"/>
      <c r="I125" s="111"/>
      <c r="J125" s="87"/>
    </row>
    <row r="126" spans="1:10" s="96" customFormat="1" ht="12" customHeight="1" thickBot="1">
      <c r="A126" s="110"/>
      <c r="B126" s="9" t="s">
        <v>12</v>
      </c>
      <c r="C126" s="110"/>
      <c r="D126" s="97"/>
      <c r="E126" s="97"/>
      <c r="F126" s="122"/>
      <c r="G126" s="97"/>
      <c r="H126" s="110"/>
      <c r="I126" s="111"/>
      <c r="J126" s="87"/>
    </row>
    <row r="127" spans="1:10" s="96" customFormat="1" ht="12" customHeight="1">
      <c r="A127" s="115"/>
      <c r="B127" s="116"/>
      <c r="C127" s="116"/>
      <c r="D127" s="117"/>
      <c r="E127" s="117"/>
      <c r="F127" s="118"/>
      <c r="G127" s="117"/>
      <c r="H127" s="116"/>
      <c r="I127" s="119"/>
      <c r="J127" s="120"/>
    </row>
    <row r="128" spans="1:10" s="96" customFormat="1" ht="12" customHeight="1">
      <c r="A128" s="121"/>
      <c r="B128" s="110"/>
      <c r="C128" s="110"/>
      <c r="D128" s="97"/>
      <c r="E128" s="97"/>
      <c r="F128" s="122"/>
      <c r="G128" s="97"/>
      <c r="H128" s="110"/>
      <c r="I128" s="111"/>
      <c r="J128" s="171"/>
    </row>
    <row r="129" spans="1:10" s="96" customFormat="1" ht="12" customHeight="1">
      <c r="A129" s="121"/>
      <c r="B129" s="9"/>
      <c r="C129" s="110"/>
      <c r="D129" s="97"/>
      <c r="E129" s="97"/>
      <c r="F129" s="122"/>
      <c r="G129" s="97"/>
      <c r="H129" s="97"/>
      <c r="I129" s="162"/>
      <c r="J129" s="123"/>
    </row>
    <row r="130" spans="1:10" s="96" customFormat="1" ht="12" customHeight="1">
      <c r="A130" s="121"/>
      <c r="B130" s="110"/>
      <c r="C130" s="110"/>
      <c r="D130" s="97"/>
      <c r="E130" s="97"/>
      <c r="F130" s="122"/>
      <c r="G130" s="97"/>
      <c r="H130" s="97"/>
      <c r="I130" s="162"/>
      <c r="J130" s="123"/>
    </row>
    <row r="131" spans="1:10" s="96" customFormat="1" ht="12" customHeight="1">
      <c r="A131" s="121"/>
      <c r="B131" s="124"/>
      <c r="C131" s="110"/>
      <c r="D131" s="97"/>
      <c r="E131" s="97"/>
      <c r="F131" s="122"/>
      <c r="G131" s="97"/>
      <c r="H131" s="97"/>
      <c r="I131" s="162"/>
      <c r="J131" s="123"/>
    </row>
    <row r="132" spans="1:10" s="96" customFormat="1" ht="12" customHeight="1">
      <c r="A132" s="121"/>
      <c r="B132" s="124"/>
      <c r="C132" s="110"/>
      <c r="D132" s="97"/>
      <c r="E132" s="97"/>
      <c r="F132" s="122"/>
      <c r="G132" s="97"/>
      <c r="H132" s="97"/>
      <c r="I132" s="162"/>
      <c r="J132" s="123"/>
    </row>
    <row r="133" spans="1:10" s="96" customFormat="1" ht="12" customHeight="1">
      <c r="A133" s="121"/>
      <c r="B133" s="110"/>
      <c r="C133" s="110"/>
      <c r="D133" s="97"/>
      <c r="E133" s="97"/>
      <c r="F133" s="122"/>
      <c r="G133" s="97"/>
      <c r="H133" s="97"/>
      <c r="I133" s="162"/>
      <c r="J133" s="123"/>
    </row>
    <row r="134" spans="1:10" s="96" customFormat="1" ht="12" customHeight="1">
      <c r="A134" s="121"/>
      <c r="B134" s="124"/>
      <c r="C134" s="110"/>
      <c r="D134" s="97"/>
      <c r="E134" s="97"/>
      <c r="F134" s="122"/>
      <c r="G134" s="97"/>
      <c r="H134" s="110"/>
      <c r="I134" s="111"/>
      <c r="J134" s="123"/>
    </row>
    <row r="135" spans="1:10" s="96" customFormat="1" ht="12" customHeight="1">
      <c r="A135" s="121"/>
      <c r="B135" s="124"/>
      <c r="C135" s="110"/>
      <c r="D135" s="97"/>
      <c r="E135" s="97"/>
      <c r="F135" s="122"/>
      <c r="G135" s="97"/>
      <c r="H135" s="110"/>
      <c r="I135" s="111"/>
      <c r="J135" s="123"/>
    </row>
    <row r="136" spans="1:10" s="96" customFormat="1" ht="12" customHeight="1" thickBot="1">
      <c r="A136" s="148"/>
      <c r="B136" s="172"/>
      <c r="C136" s="149"/>
      <c r="D136" s="150"/>
      <c r="E136" s="150"/>
      <c r="F136" s="151"/>
      <c r="G136" s="150"/>
      <c r="H136" s="149"/>
      <c r="I136" s="152"/>
      <c r="J136" s="153"/>
    </row>
    <row r="137" spans="1:10" s="96" customFormat="1" ht="12" customHeight="1">
      <c r="A137" s="72"/>
      <c r="B137" s="72"/>
      <c r="C137" s="72"/>
      <c r="D137" s="83"/>
      <c r="E137" s="83"/>
      <c r="F137" s="84"/>
      <c r="G137" s="83"/>
      <c r="H137" s="72"/>
      <c r="I137" s="73"/>
      <c r="J137" s="93"/>
    </row>
    <row r="138" spans="1:10" s="96" customFormat="1" ht="12" customHeight="1">
      <c r="A138" s="72"/>
      <c r="B138" s="7" t="str">
        <f>Inputs!$C$2</f>
        <v>Rocky Mountain Power</v>
      </c>
      <c r="C138" s="72"/>
      <c r="D138" s="83"/>
      <c r="E138" s="83"/>
      <c r="F138" s="84"/>
      <c r="G138" s="83"/>
      <c r="H138" s="72"/>
      <c r="I138" s="91" t="s">
        <v>0</v>
      </c>
      <c r="J138" s="92">
        <v>7.3</v>
      </c>
    </row>
    <row r="139" spans="1:10" s="96" customFormat="1" ht="12" customHeight="1">
      <c r="A139" s="72"/>
      <c r="B139" s="7" t="str">
        <f>Inputs!$C$3</f>
        <v>Utah Results of Operations - December 2011</v>
      </c>
      <c r="C139" s="72"/>
      <c r="D139" s="83"/>
      <c r="E139" s="83"/>
      <c r="F139" s="84"/>
      <c r="G139" s="83"/>
      <c r="H139" s="72"/>
      <c r="I139" s="73"/>
      <c r="J139" s="93"/>
    </row>
    <row r="140" spans="1:10" s="96" customFormat="1" ht="12" customHeight="1">
      <c r="A140" s="72"/>
      <c r="B140" s="37" t="s">
        <v>434</v>
      </c>
      <c r="C140" s="72"/>
      <c r="D140" s="83"/>
      <c r="E140" s="83"/>
      <c r="F140" s="84"/>
      <c r="G140" s="83"/>
      <c r="H140" s="72"/>
      <c r="I140" s="73"/>
      <c r="J140" s="93"/>
    </row>
    <row r="141" spans="1:10" s="96" customFormat="1" ht="12" customHeight="1">
      <c r="A141" s="72"/>
      <c r="B141" s="72"/>
      <c r="C141" s="72"/>
      <c r="D141" s="83"/>
      <c r="E141" s="83"/>
      <c r="F141" s="84"/>
      <c r="G141" s="83"/>
      <c r="H141" s="72"/>
      <c r="I141" s="73"/>
      <c r="J141" s="93"/>
    </row>
    <row r="142" spans="1:10" s="96" customFormat="1" ht="12" customHeight="1">
      <c r="B142" s="72"/>
      <c r="C142" s="72"/>
      <c r="D142" s="83"/>
      <c r="E142" s="83"/>
      <c r="F142" s="84"/>
      <c r="G142" s="83"/>
      <c r="H142" s="72"/>
      <c r="I142" s="73"/>
      <c r="J142" s="93"/>
    </row>
    <row r="143" spans="1:10" s="96" customFormat="1" ht="12" customHeight="1">
      <c r="B143" s="72"/>
      <c r="C143" s="72"/>
      <c r="D143" s="83"/>
      <c r="E143" s="83"/>
      <c r="F143" s="93" t="s">
        <v>1</v>
      </c>
      <c r="G143" s="83"/>
      <c r="H143" s="83"/>
      <c r="I143" s="94" t="str">
        <f>+Inputs!$C$6</f>
        <v>UTAH</v>
      </c>
      <c r="J143" s="83"/>
    </row>
    <row r="144" spans="1:10" s="96" customFormat="1" ht="12" customHeight="1">
      <c r="B144" s="72"/>
      <c r="C144" s="72"/>
      <c r="D144" s="49" t="s">
        <v>2</v>
      </c>
      <c r="E144" s="49" t="s">
        <v>3</v>
      </c>
      <c r="F144" s="47" t="s">
        <v>4</v>
      </c>
      <c r="G144" s="49" t="s">
        <v>5</v>
      </c>
      <c r="H144" s="49" t="s">
        <v>6</v>
      </c>
      <c r="I144" s="50" t="s">
        <v>7</v>
      </c>
      <c r="J144" s="49" t="s">
        <v>8</v>
      </c>
    </row>
    <row r="145" spans="1:10" s="96" customFormat="1" ht="12" customHeight="1">
      <c r="A145" s="110"/>
      <c r="B145" s="44" t="s">
        <v>192</v>
      </c>
      <c r="D145" s="85"/>
      <c r="E145" s="85"/>
      <c r="F145" s="85"/>
      <c r="G145" s="85"/>
      <c r="H145" s="110"/>
      <c r="I145" s="122"/>
      <c r="J145" s="97"/>
    </row>
    <row r="146" spans="1:10" s="96" customFormat="1" ht="12" customHeight="1">
      <c r="A146" s="110"/>
      <c r="B146" s="96" t="s">
        <v>434</v>
      </c>
      <c r="D146" s="231">
        <v>282</v>
      </c>
      <c r="E146" s="85" t="s">
        <v>360</v>
      </c>
      <c r="F146" s="261">
        <v>3075199651.6153846</v>
      </c>
      <c r="G146" s="85" t="s">
        <v>174</v>
      </c>
      <c r="H146" s="86">
        <f>VLOOKUP(G146,'Alloc. Factors'!$B$2:$M$110,7,FALSE)</f>
        <v>0.42903841690328953</v>
      </c>
      <c r="I146" s="87">
        <f>F146*H146</f>
        <v>1319378790.1906121</v>
      </c>
      <c r="J146" s="166"/>
    </row>
    <row r="147" spans="1:10" s="96" customFormat="1" ht="12" customHeight="1">
      <c r="A147" s="110"/>
      <c r="B147" s="96" t="s">
        <v>435</v>
      </c>
      <c r="D147" s="231">
        <v>190</v>
      </c>
      <c r="E147" s="85" t="s">
        <v>360</v>
      </c>
      <c r="F147" s="261">
        <v>-36930586.153846152</v>
      </c>
      <c r="G147" s="85" t="s">
        <v>28</v>
      </c>
      <c r="H147" s="86">
        <f>VLOOKUP(G147,'Alloc. Factors'!$B$2:$M$110,7,FALSE)</f>
        <v>0.42002745400230629</v>
      </c>
      <c r="I147" s="87">
        <f t="shared" ref="I147:I156" si="0">F147*H147</f>
        <v>-15511860.077012824</v>
      </c>
      <c r="J147" s="166"/>
    </row>
    <row r="148" spans="1:10" s="96" customFormat="1" ht="12" customHeight="1">
      <c r="A148" s="110"/>
      <c r="B148" s="96" t="s">
        <v>436</v>
      </c>
      <c r="D148" s="231">
        <v>281</v>
      </c>
      <c r="E148" s="85" t="s">
        <v>360</v>
      </c>
      <c r="F148" s="261">
        <v>74634102.769230768</v>
      </c>
      <c r="G148" s="85" t="s">
        <v>28</v>
      </c>
      <c r="H148" s="86">
        <f>VLOOKUP(G148,'Alloc. Factors'!$B$2:$M$110,7,FALSE)</f>
        <v>0.42002745400230629</v>
      </c>
      <c r="I148" s="87">
        <f t="shared" si="0"/>
        <v>31348372.167906478</v>
      </c>
      <c r="J148" s="166"/>
    </row>
    <row r="149" spans="1:10" s="96" customFormat="1" ht="12" customHeight="1">
      <c r="A149" s="110"/>
      <c r="B149" s="96" t="s">
        <v>437</v>
      </c>
      <c r="D149" s="231">
        <v>282</v>
      </c>
      <c r="E149" s="85" t="s">
        <v>360</v>
      </c>
      <c r="F149" s="261">
        <v>-71600408.663184777</v>
      </c>
      <c r="G149" s="85" t="s">
        <v>188</v>
      </c>
      <c r="H149" s="86">
        <f>VLOOKUP(G149,'Alloc. Factors'!$B$2:$M$110,7,FALSE)</f>
        <v>0</v>
      </c>
      <c r="I149" s="87">
        <f t="shared" si="0"/>
        <v>0</v>
      </c>
      <c r="J149" s="166"/>
    </row>
    <row r="150" spans="1:10" s="96" customFormat="1" ht="12" customHeight="1">
      <c r="A150" s="110"/>
      <c r="B150" s="96" t="s">
        <v>21</v>
      </c>
      <c r="D150" s="231">
        <v>282</v>
      </c>
      <c r="E150" s="85" t="s">
        <v>360</v>
      </c>
      <c r="F150" s="261">
        <v>-176416249.77718332</v>
      </c>
      <c r="G150" s="85" t="s">
        <v>191</v>
      </c>
      <c r="H150" s="86">
        <f>VLOOKUP(G150,'Alloc. Factors'!$B$2:$M$110,7,FALSE)</f>
        <v>0</v>
      </c>
      <c r="I150" s="87">
        <f t="shared" si="0"/>
        <v>0</v>
      </c>
      <c r="J150" s="166"/>
    </row>
    <row r="151" spans="1:10" s="96" customFormat="1" ht="12" customHeight="1">
      <c r="A151" s="110"/>
      <c r="B151" s="96" t="s">
        <v>199</v>
      </c>
      <c r="D151" s="231">
        <v>282</v>
      </c>
      <c r="E151" s="85" t="s">
        <v>360</v>
      </c>
      <c r="F151" s="261">
        <v>-8706678.4620723072</v>
      </c>
      <c r="G151" s="85" t="s">
        <v>199</v>
      </c>
      <c r="H151" s="86">
        <f>VLOOKUP(G151,'Alloc. Factors'!$B$2:$M$110,7,FALSE)</f>
        <v>0</v>
      </c>
      <c r="I151" s="87">
        <f t="shared" si="0"/>
        <v>0</v>
      </c>
      <c r="J151" s="166"/>
    </row>
    <row r="152" spans="1:10" s="96" customFormat="1" ht="12" customHeight="1">
      <c r="A152" s="110"/>
      <c r="B152" s="96" t="s">
        <v>438</v>
      </c>
      <c r="D152" s="231">
        <v>282</v>
      </c>
      <c r="E152" s="85" t="s">
        <v>360</v>
      </c>
      <c r="F152" s="261">
        <v>-42054301.256154835</v>
      </c>
      <c r="G152" s="85" t="s">
        <v>24</v>
      </c>
      <c r="H152" s="86">
        <f>VLOOKUP(G152,'Alloc. Factors'!$B$2:$M$110,7,FALSE)</f>
        <v>0</v>
      </c>
      <c r="I152" s="87">
        <f t="shared" si="0"/>
        <v>0</v>
      </c>
      <c r="J152" s="166"/>
    </row>
    <row r="153" spans="1:10" s="96" customFormat="1" ht="12" customHeight="1">
      <c r="A153" s="110"/>
      <c r="B153" s="96" t="s">
        <v>439</v>
      </c>
      <c r="D153" s="231">
        <v>282</v>
      </c>
      <c r="E153" s="85" t="s">
        <v>360</v>
      </c>
      <c r="F153" s="261">
        <v>-866635977.48816121</v>
      </c>
      <c r="G153" s="85" t="s">
        <v>189</v>
      </c>
      <c r="H153" s="86">
        <f>VLOOKUP(G153,'Alloc. Factors'!$B$2:$M$110,7,FALSE)</f>
        <v>0</v>
      </c>
      <c r="I153" s="87">
        <f t="shared" si="0"/>
        <v>0</v>
      </c>
      <c r="J153" s="166"/>
    </row>
    <row r="154" spans="1:10" s="96" customFormat="1" ht="12" customHeight="1">
      <c r="A154" s="110"/>
      <c r="B154" s="96" t="s">
        <v>440</v>
      </c>
      <c r="D154" s="231">
        <v>282</v>
      </c>
      <c r="E154" s="85" t="s">
        <v>360</v>
      </c>
      <c r="F154" s="261">
        <v>-1345220770.4881063</v>
      </c>
      <c r="G154" s="85" t="s">
        <v>187</v>
      </c>
      <c r="H154" s="86">
        <f>VLOOKUP(G154,'Alloc. Factors'!$B$2:$M$110,7,FALSE)</f>
        <v>1</v>
      </c>
      <c r="I154" s="87">
        <f t="shared" si="0"/>
        <v>-1345220770.4881063</v>
      </c>
      <c r="J154" s="166"/>
    </row>
    <row r="155" spans="1:10" s="96" customFormat="1" ht="12" customHeight="1">
      <c r="A155" s="110"/>
      <c r="B155" s="96" t="s">
        <v>17</v>
      </c>
      <c r="D155" s="231">
        <v>282</v>
      </c>
      <c r="E155" s="85" t="s">
        <v>360</v>
      </c>
      <c r="F155" s="261">
        <v>-194541550.43297112</v>
      </c>
      <c r="G155" s="85" t="s">
        <v>190</v>
      </c>
      <c r="H155" s="86">
        <f>VLOOKUP(G155,'Alloc. Factors'!$B$2:$M$110,7,FALSE)</f>
        <v>0</v>
      </c>
      <c r="I155" s="87">
        <f t="shared" si="0"/>
        <v>0</v>
      </c>
      <c r="J155" s="166"/>
    </row>
    <row r="156" spans="1:10" s="96" customFormat="1" ht="12" customHeight="1">
      <c r="A156" s="110"/>
      <c r="B156" s="96" t="s">
        <v>441</v>
      </c>
      <c r="D156" s="231">
        <v>282</v>
      </c>
      <c r="E156" s="85" t="s">
        <v>360</v>
      </c>
      <c r="F156" s="261">
        <v>-429722122.52015597</v>
      </c>
      <c r="G156" s="85" t="s">
        <v>134</v>
      </c>
      <c r="H156" s="86">
        <f>VLOOKUP(G156,'Alloc. Factors'!$B$2:$M$110,7,FALSE)</f>
        <v>0</v>
      </c>
      <c r="I156" s="87">
        <f t="shared" si="0"/>
        <v>0</v>
      </c>
      <c r="J156" s="166"/>
    </row>
    <row r="157" spans="1:10" s="96" customFormat="1" ht="12" customHeight="1">
      <c r="A157" s="110"/>
      <c r="D157" s="231"/>
      <c r="E157" s="85"/>
      <c r="F157" s="383">
        <f>SUM(F146:F156)</f>
        <v>-21994890.857220829</v>
      </c>
      <c r="G157" s="85"/>
      <c r="H157" s="86"/>
      <c r="I157" s="264">
        <f>SUM(I146:I156)</f>
        <v>-10005468.206600428</v>
      </c>
      <c r="J157" s="166"/>
    </row>
    <row r="158" spans="1:10" s="96" customFormat="1" ht="12" customHeight="1">
      <c r="A158" s="110"/>
      <c r="D158" s="231"/>
      <c r="E158" s="85"/>
      <c r="F158" s="261"/>
      <c r="G158" s="85"/>
      <c r="H158" s="86"/>
      <c r="I158" s="87"/>
      <c r="J158" s="166"/>
    </row>
    <row r="159" spans="1:10" s="96" customFormat="1" ht="12" customHeight="1">
      <c r="A159" s="110"/>
      <c r="B159" s="96" t="s">
        <v>442</v>
      </c>
      <c r="D159" s="231">
        <v>282</v>
      </c>
      <c r="E159" s="85" t="s">
        <v>360</v>
      </c>
      <c r="F159" s="261">
        <v>14608164.199051678</v>
      </c>
      <c r="G159" s="85" t="s">
        <v>28</v>
      </c>
      <c r="H159" s="86">
        <f>VLOOKUP(G159,'Alloc. Factors'!$B$2:$M$110,7,FALSE)</f>
        <v>0.42002745400230629</v>
      </c>
      <c r="I159" s="87">
        <f t="shared" ref="I159" si="1">F159*H159</f>
        <v>6135830.0161753166</v>
      </c>
      <c r="J159" s="166"/>
    </row>
    <row r="160" spans="1:10" s="96" customFormat="1" ht="12" customHeight="1">
      <c r="A160" s="110"/>
      <c r="D160" s="231"/>
      <c r="E160" s="85"/>
      <c r="F160" s="261"/>
      <c r="G160" s="85"/>
      <c r="H160" s="86"/>
      <c r="I160" s="87"/>
      <c r="J160" s="166"/>
    </row>
    <row r="161" spans="1:10" s="96" customFormat="1" ht="12" customHeight="1">
      <c r="A161" s="110"/>
      <c r="D161" s="231"/>
      <c r="E161" s="85"/>
      <c r="F161" s="261"/>
      <c r="G161" s="85"/>
      <c r="H161" s="86"/>
      <c r="I161" s="87"/>
      <c r="J161" s="166"/>
    </row>
    <row r="162" spans="1:10" s="96" customFormat="1" ht="12" customHeight="1">
      <c r="A162" s="110"/>
      <c r="B162" s="124"/>
      <c r="C162" s="110"/>
      <c r="D162" s="97"/>
      <c r="E162" s="97"/>
      <c r="F162" s="143"/>
      <c r="G162" s="90"/>
      <c r="H162" s="113"/>
      <c r="I162" s="113"/>
      <c r="J162" s="87"/>
    </row>
    <row r="163" spans="1:10" s="96" customFormat="1" ht="12" customHeight="1">
      <c r="A163" s="110"/>
      <c r="B163" s="110"/>
      <c r="C163" s="110"/>
      <c r="D163" s="97"/>
      <c r="E163" s="97"/>
      <c r="F163" s="159"/>
      <c r="G163" s="88"/>
      <c r="H163" s="86"/>
      <c r="I163" s="87"/>
      <c r="J163" s="87"/>
    </row>
    <row r="164" spans="1:10" s="96" customFormat="1" ht="12" customHeight="1">
      <c r="A164" s="110"/>
      <c r="B164" s="110"/>
      <c r="C164" s="110"/>
      <c r="D164" s="97"/>
      <c r="E164" s="97"/>
      <c r="F164" s="159"/>
      <c r="G164" s="88"/>
      <c r="H164" s="86"/>
      <c r="I164" s="87"/>
      <c r="J164" s="87"/>
    </row>
    <row r="165" spans="1:10" s="96" customFormat="1" ht="12" customHeight="1">
      <c r="A165" s="110"/>
      <c r="B165" s="110"/>
      <c r="C165" s="124"/>
      <c r="D165" s="97"/>
      <c r="E165" s="97"/>
      <c r="F165" s="159"/>
      <c r="G165" s="88"/>
      <c r="H165" s="86"/>
      <c r="I165" s="87"/>
      <c r="J165" s="87"/>
    </row>
    <row r="166" spans="1:10" s="96" customFormat="1" ht="12" customHeight="1">
      <c r="A166" s="110"/>
      <c r="B166" s="110"/>
      <c r="C166" s="124"/>
      <c r="D166" s="97"/>
      <c r="E166" s="97"/>
      <c r="F166" s="159"/>
      <c r="G166" s="97"/>
      <c r="H166" s="87"/>
      <c r="I166" s="159"/>
      <c r="J166" s="87"/>
    </row>
    <row r="167" spans="1:10" s="96" customFormat="1" ht="12" customHeight="1">
      <c r="A167" s="110"/>
      <c r="B167" s="110"/>
      <c r="C167" s="110"/>
      <c r="D167" s="97"/>
      <c r="E167" s="97"/>
      <c r="F167" s="87"/>
      <c r="G167" s="169"/>
      <c r="H167" s="87"/>
      <c r="I167" s="162"/>
      <c r="J167" s="87"/>
    </row>
    <row r="168" spans="1:10" s="96" customFormat="1" ht="12" customHeight="1">
      <c r="A168" s="110"/>
      <c r="B168" s="110"/>
      <c r="C168" s="124"/>
      <c r="D168" s="97"/>
      <c r="E168" s="31"/>
      <c r="F168" s="87"/>
      <c r="G168" s="31"/>
      <c r="H168" s="87"/>
      <c r="I168" s="55"/>
      <c r="J168" s="32"/>
    </row>
    <row r="169" spans="1:10" s="96" customFormat="1" ht="12" customHeight="1">
      <c r="A169" s="110"/>
      <c r="B169" s="21"/>
      <c r="C169" s="9"/>
      <c r="D169" s="97"/>
      <c r="E169" s="97"/>
      <c r="F169" s="122"/>
      <c r="G169" s="169"/>
      <c r="H169" s="87"/>
      <c r="I169" s="111"/>
      <c r="J169" s="87"/>
    </row>
    <row r="170" spans="1:10" s="96" customFormat="1" ht="12" customHeight="1">
      <c r="A170" s="110"/>
      <c r="B170" s="97"/>
      <c r="C170" s="110"/>
      <c r="D170" s="97"/>
      <c r="E170" s="97"/>
      <c r="F170" s="122"/>
      <c r="G170" s="97"/>
      <c r="H170" s="110"/>
      <c r="I170" s="111"/>
      <c r="J170" s="87"/>
    </row>
    <row r="171" spans="1:10" s="96" customFormat="1" ht="12" customHeight="1">
      <c r="A171" s="110"/>
      <c r="B171" s="110"/>
      <c r="C171" s="110"/>
      <c r="D171" s="97"/>
      <c r="E171" s="97"/>
      <c r="F171" s="122"/>
      <c r="G171" s="97"/>
      <c r="H171" s="110"/>
      <c r="I171" s="111"/>
      <c r="J171" s="87"/>
    </row>
    <row r="172" spans="1:10" s="96" customFormat="1" ht="12" customHeight="1">
      <c r="A172" s="110"/>
      <c r="B172" s="21"/>
      <c r="C172" s="110"/>
      <c r="D172" s="97"/>
      <c r="E172" s="97"/>
      <c r="F172" s="122"/>
      <c r="G172" s="97"/>
      <c r="H172" s="97"/>
      <c r="I172" s="162"/>
      <c r="J172" s="87"/>
    </row>
    <row r="173" spans="1:10" s="96" customFormat="1" ht="12" customHeight="1">
      <c r="A173" s="95"/>
      <c r="B173" s="110"/>
      <c r="C173" s="110"/>
      <c r="D173" s="97"/>
      <c r="E173" s="97"/>
      <c r="F173" s="87"/>
      <c r="G173" s="97"/>
      <c r="H173" s="87"/>
      <c r="I173" s="111"/>
      <c r="J173" s="97"/>
    </row>
    <row r="174" spans="1:10" s="96" customFormat="1" ht="12" customHeight="1">
      <c r="A174" s="95"/>
      <c r="B174" s="110"/>
      <c r="C174" s="110"/>
      <c r="D174" s="97"/>
      <c r="E174" s="97"/>
      <c r="F174" s="87"/>
      <c r="G174" s="97"/>
      <c r="H174" s="87"/>
      <c r="I174" s="111"/>
      <c r="J174" s="97"/>
    </row>
    <row r="175" spans="1:10" s="96" customFormat="1" ht="12" customHeight="1">
      <c r="A175" s="95"/>
      <c r="B175" s="110"/>
      <c r="C175" s="110"/>
      <c r="D175" s="97"/>
      <c r="E175" s="97"/>
      <c r="F175" s="122"/>
      <c r="G175" s="97"/>
      <c r="H175" s="111"/>
      <c r="I175" s="111"/>
      <c r="J175" s="97"/>
    </row>
    <row r="176" spans="1:10" s="96" customFormat="1" ht="12" customHeight="1">
      <c r="A176" s="95"/>
      <c r="B176" s="110"/>
      <c r="C176" s="110"/>
      <c r="D176" s="97"/>
      <c r="E176" s="97"/>
      <c r="F176" s="122"/>
      <c r="G176" s="97"/>
      <c r="H176" s="111"/>
      <c r="I176" s="111"/>
      <c r="J176" s="97"/>
    </row>
    <row r="177" spans="1:10" s="96" customFormat="1" ht="12" customHeight="1">
      <c r="A177" s="95"/>
      <c r="B177" s="110"/>
      <c r="C177" s="110"/>
      <c r="D177" s="97"/>
      <c r="E177" s="97"/>
      <c r="F177" s="122"/>
      <c r="G177" s="97"/>
      <c r="H177" s="111"/>
      <c r="I177" s="111"/>
      <c r="J177" s="97"/>
    </row>
    <row r="178" spans="1:10" s="96" customFormat="1" ht="12" customHeight="1">
      <c r="A178" s="95"/>
      <c r="B178" s="110"/>
      <c r="C178" s="110"/>
      <c r="D178" s="97"/>
      <c r="E178" s="97"/>
      <c r="F178" s="122"/>
      <c r="G178" s="97"/>
      <c r="H178" s="111"/>
      <c r="I178" s="111"/>
      <c r="J178" s="97"/>
    </row>
    <row r="179" spans="1:10" s="96" customFormat="1" ht="12" customHeight="1">
      <c r="A179" s="95"/>
      <c r="B179" s="110"/>
      <c r="C179" s="110"/>
      <c r="D179" s="97"/>
      <c r="E179" s="97"/>
      <c r="F179" s="122"/>
      <c r="G179" s="97"/>
      <c r="H179" s="111"/>
      <c r="I179" s="111"/>
      <c r="J179" s="97"/>
    </row>
    <row r="180" spans="1:10" s="96" customFormat="1" ht="12" customHeight="1">
      <c r="A180" s="95"/>
      <c r="B180" s="110"/>
      <c r="C180" s="110"/>
      <c r="D180" s="97"/>
      <c r="E180" s="97"/>
      <c r="F180" s="122"/>
      <c r="G180" s="97"/>
      <c r="H180" s="111"/>
      <c r="I180" s="111"/>
      <c r="J180" s="97"/>
    </row>
    <row r="181" spans="1:10" s="96" customFormat="1" ht="12" customHeight="1">
      <c r="A181" s="95"/>
      <c r="B181" s="110"/>
      <c r="C181" s="110"/>
      <c r="D181" s="97"/>
      <c r="E181" s="97"/>
      <c r="F181" s="122"/>
      <c r="G181" s="97"/>
      <c r="H181" s="111"/>
      <c r="I181" s="111"/>
      <c r="J181" s="97"/>
    </row>
    <row r="182" spans="1:10" s="96" customFormat="1" ht="12" customHeight="1">
      <c r="A182" s="95"/>
      <c r="B182" s="110"/>
      <c r="C182" s="110"/>
      <c r="D182" s="97"/>
      <c r="E182" s="97"/>
      <c r="F182" s="122"/>
      <c r="G182" s="97"/>
      <c r="H182" s="110"/>
      <c r="I182" s="111"/>
      <c r="J182" s="97"/>
    </row>
    <row r="183" spans="1:10" s="96" customFormat="1" ht="12" customHeight="1">
      <c r="A183" s="110"/>
      <c r="B183" s="9"/>
      <c r="C183" s="110"/>
      <c r="D183" s="97"/>
      <c r="E183" s="97"/>
      <c r="F183" s="122"/>
      <c r="G183" s="97"/>
      <c r="H183" s="110"/>
      <c r="I183" s="111"/>
      <c r="J183" s="97"/>
    </row>
    <row r="184" spans="1:10" s="96" customFormat="1" ht="12" customHeight="1">
      <c r="A184" s="110"/>
      <c r="B184" s="9"/>
      <c r="C184" s="110"/>
      <c r="D184" s="97"/>
      <c r="E184" s="97"/>
      <c r="F184" s="122"/>
      <c r="G184" s="97"/>
      <c r="H184" s="110"/>
      <c r="I184" s="111"/>
      <c r="J184" s="97"/>
    </row>
    <row r="185" spans="1:10" s="96" customFormat="1" ht="12" customHeight="1">
      <c r="A185" s="110"/>
      <c r="B185" s="9"/>
      <c r="C185" s="110"/>
      <c r="D185" s="97"/>
      <c r="E185" s="97"/>
      <c r="F185" s="122"/>
      <c r="G185" s="97"/>
      <c r="H185" s="110"/>
      <c r="I185" s="111"/>
      <c r="J185" s="97"/>
    </row>
    <row r="186" spans="1:10" s="96" customFormat="1" ht="12" customHeight="1">
      <c r="A186" s="110"/>
      <c r="B186" s="9"/>
      <c r="C186" s="110"/>
      <c r="D186" s="97"/>
      <c r="E186" s="97"/>
      <c r="F186" s="122"/>
      <c r="G186" s="97"/>
      <c r="H186" s="110"/>
      <c r="I186" s="111"/>
      <c r="J186" s="97"/>
    </row>
    <row r="187" spans="1:10" s="96" customFormat="1" ht="12" customHeight="1">
      <c r="A187" s="110"/>
      <c r="B187" s="110"/>
      <c r="C187" s="110"/>
      <c r="D187" s="97"/>
      <c r="E187" s="97"/>
      <c r="F187" s="122"/>
      <c r="G187" s="97"/>
      <c r="H187" s="110"/>
      <c r="I187" s="111"/>
      <c r="J187" s="97"/>
    </row>
    <row r="188" spans="1:10" s="96" customFormat="1" ht="12" customHeight="1">
      <c r="A188" s="110"/>
      <c r="B188" s="110"/>
      <c r="C188" s="110"/>
      <c r="D188" s="97"/>
      <c r="E188" s="97"/>
      <c r="F188" s="122"/>
      <c r="G188" s="97"/>
      <c r="H188" s="110"/>
      <c r="I188" s="111"/>
      <c r="J188" s="97"/>
    </row>
    <row r="189" spans="1:10" s="96" customFormat="1" ht="12" customHeight="1">
      <c r="A189" s="110"/>
      <c r="B189" s="110"/>
      <c r="C189" s="110"/>
      <c r="D189" s="97"/>
      <c r="E189" s="97"/>
      <c r="F189" s="122"/>
      <c r="G189" s="97"/>
      <c r="H189" s="110"/>
      <c r="I189" s="111"/>
      <c r="J189" s="97"/>
    </row>
    <row r="190" spans="1:10" s="96" customFormat="1" ht="12" customHeight="1">
      <c r="A190" s="110"/>
      <c r="B190" s="110"/>
      <c r="C190" s="110"/>
      <c r="D190" s="97"/>
      <c r="E190" s="97"/>
      <c r="F190" s="122"/>
      <c r="G190" s="97"/>
      <c r="H190" s="110"/>
      <c r="I190" s="111"/>
      <c r="J190" s="97"/>
    </row>
    <row r="191" spans="1:10" s="96" customFormat="1" ht="12" customHeight="1">
      <c r="A191" s="110"/>
      <c r="B191" s="110"/>
      <c r="C191" s="110"/>
      <c r="D191" s="97"/>
      <c r="E191" s="97"/>
      <c r="F191" s="122"/>
      <c r="G191" s="97"/>
      <c r="H191" s="110"/>
      <c r="I191" s="111"/>
      <c r="J191" s="97"/>
    </row>
    <row r="192" spans="1:10" s="96" customFormat="1" ht="12" customHeight="1">
      <c r="A192" s="110"/>
      <c r="B192" s="110"/>
      <c r="C192" s="110"/>
      <c r="D192" s="97"/>
      <c r="E192" s="97"/>
      <c r="F192" s="122"/>
      <c r="G192" s="97"/>
      <c r="H192" s="110"/>
      <c r="I192" s="111"/>
      <c r="J192" s="87"/>
    </row>
    <row r="193" spans="1:10" s="96" customFormat="1" ht="12" customHeight="1">
      <c r="A193" s="110"/>
      <c r="B193" s="9" t="s">
        <v>13</v>
      </c>
      <c r="C193" s="110"/>
      <c r="D193" s="97"/>
      <c r="E193" s="97"/>
      <c r="F193" s="122"/>
      <c r="G193" s="97"/>
      <c r="H193" s="110"/>
      <c r="I193" s="111"/>
      <c r="J193" s="87"/>
    </row>
    <row r="194" spans="1:10" s="96" customFormat="1" ht="12" customHeight="1" thickBot="1">
      <c r="A194" s="110"/>
      <c r="B194" s="9" t="s">
        <v>12</v>
      </c>
      <c r="C194" s="110"/>
      <c r="D194" s="97"/>
      <c r="E194" s="97"/>
      <c r="F194" s="122"/>
      <c r="G194" s="97"/>
      <c r="H194" s="110"/>
      <c r="I194" s="111"/>
      <c r="J194" s="87"/>
    </row>
    <row r="195" spans="1:10" s="96" customFormat="1" ht="12" customHeight="1">
      <c r="A195" s="115"/>
      <c r="B195" s="116"/>
      <c r="C195" s="116"/>
      <c r="D195" s="117"/>
      <c r="E195" s="117"/>
      <c r="F195" s="118"/>
      <c r="G195" s="117"/>
      <c r="H195" s="116"/>
      <c r="I195" s="119"/>
      <c r="J195" s="120"/>
    </row>
    <row r="196" spans="1:10" s="96" customFormat="1" ht="12" customHeight="1">
      <c r="A196" s="121"/>
      <c r="B196" s="110"/>
      <c r="C196" s="110"/>
      <c r="D196" s="97"/>
      <c r="E196" s="97"/>
      <c r="F196" s="122"/>
      <c r="G196" s="97"/>
      <c r="H196" s="110"/>
      <c r="I196" s="111"/>
      <c r="J196" s="171"/>
    </row>
    <row r="197" spans="1:10" s="96" customFormat="1" ht="12" customHeight="1">
      <c r="A197" s="121"/>
      <c r="B197" s="9"/>
      <c r="C197" s="110"/>
      <c r="D197" s="97"/>
      <c r="E197" s="97"/>
      <c r="F197" s="122"/>
      <c r="G197" s="97"/>
      <c r="H197" s="97"/>
      <c r="I197" s="162"/>
      <c r="J197" s="123"/>
    </row>
    <row r="198" spans="1:10" s="96" customFormat="1" ht="12" customHeight="1">
      <c r="A198" s="121"/>
      <c r="B198" s="110"/>
      <c r="C198" s="110"/>
      <c r="D198" s="97"/>
      <c r="E198" s="97"/>
      <c r="F198" s="122"/>
      <c r="G198" s="97"/>
      <c r="H198" s="97"/>
      <c r="I198" s="162"/>
      <c r="J198" s="123"/>
    </row>
    <row r="199" spans="1:10" s="96" customFormat="1" ht="12" customHeight="1">
      <c r="A199" s="121"/>
      <c r="B199" s="124"/>
      <c r="C199" s="110"/>
      <c r="D199" s="97"/>
      <c r="E199" s="97"/>
      <c r="F199" s="122"/>
      <c r="G199" s="97"/>
      <c r="H199" s="97"/>
      <c r="I199" s="162"/>
      <c r="J199" s="123"/>
    </row>
    <row r="200" spans="1:10" s="96" customFormat="1" ht="12" customHeight="1">
      <c r="A200" s="121"/>
      <c r="B200" s="124"/>
      <c r="C200" s="110"/>
      <c r="D200" s="97"/>
      <c r="E200" s="97"/>
      <c r="F200" s="122"/>
      <c r="G200" s="97"/>
      <c r="H200" s="97"/>
      <c r="I200" s="162"/>
      <c r="J200" s="123"/>
    </row>
    <row r="201" spans="1:10" s="96" customFormat="1" ht="12" customHeight="1">
      <c r="A201" s="121"/>
      <c r="B201" s="110"/>
      <c r="C201" s="110"/>
      <c r="D201" s="97"/>
      <c r="E201" s="97"/>
      <c r="F201" s="122"/>
      <c r="G201" s="97"/>
      <c r="H201" s="97"/>
      <c r="I201" s="162"/>
      <c r="J201" s="123"/>
    </row>
    <row r="202" spans="1:10" s="96" customFormat="1" ht="12" customHeight="1">
      <c r="A202" s="121"/>
      <c r="B202" s="124"/>
      <c r="C202" s="110"/>
      <c r="D202" s="97"/>
      <c r="E202" s="97"/>
      <c r="F202" s="122"/>
      <c r="G202" s="97"/>
      <c r="H202" s="110"/>
      <c r="I202" s="111"/>
      <c r="J202" s="123"/>
    </row>
    <row r="203" spans="1:10" s="96" customFormat="1" ht="12" customHeight="1">
      <c r="A203" s="121"/>
      <c r="B203" s="124"/>
      <c r="C203" s="110"/>
      <c r="D203" s="97"/>
      <c r="E203" s="97"/>
      <c r="F203" s="122"/>
      <c r="G203" s="97"/>
      <c r="H203" s="110"/>
      <c r="I203" s="111"/>
      <c r="J203" s="123"/>
    </row>
    <row r="204" spans="1:10" s="96" customFormat="1" ht="12" customHeight="1" thickBot="1">
      <c r="A204" s="148"/>
      <c r="B204" s="172"/>
      <c r="C204" s="149"/>
      <c r="D204" s="150"/>
      <c r="E204" s="150"/>
      <c r="F204" s="151"/>
      <c r="G204" s="150"/>
      <c r="H204" s="149"/>
      <c r="I204" s="152"/>
      <c r="J204" s="153"/>
    </row>
    <row r="205" spans="1:10" s="96" customFormat="1" ht="12" customHeight="1">
      <c r="A205" s="110"/>
      <c r="B205" s="110"/>
      <c r="C205" s="110"/>
      <c r="D205" s="97"/>
      <c r="E205" s="97"/>
      <c r="F205" s="122"/>
      <c r="G205" s="97"/>
      <c r="H205" s="110"/>
      <c r="I205" s="111"/>
      <c r="J205" s="87"/>
    </row>
    <row r="206" spans="1:10" s="96" customFormat="1" ht="12" customHeight="1">
      <c r="A206" s="110"/>
      <c r="B206" s="110"/>
      <c r="C206" s="110"/>
      <c r="D206" s="97"/>
      <c r="E206" s="97"/>
      <c r="F206" s="122"/>
      <c r="G206" s="97"/>
      <c r="H206" s="110"/>
      <c r="I206" s="111"/>
      <c r="J206" s="87"/>
    </row>
    <row r="207" spans="1:10" s="96" customFormat="1" ht="12" customHeight="1">
      <c r="A207" s="110"/>
      <c r="B207" s="110"/>
      <c r="C207" s="110"/>
      <c r="D207" s="97"/>
      <c r="E207" s="97"/>
      <c r="F207" s="122"/>
      <c r="G207" s="97"/>
      <c r="H207" s="110"/>
      <c r="I207" s="111"/>
      <c r="J207" s="87"/>
    </row>
    <row r="208" spans="1:10" s="96" customFormat="1" ht="12" customHeight="1">
      <c r="A208" s="110"/>
      <c r="B208" s="110"/>
      <c r="C208" s="110"/>
      <c r="D208" s="97"/>
      <c r="E208" s="97"/>
      <c r="F208" s="122"/>
      <c r="G208" s="97"/>
      <c r="H208" s="110"/>
      <c r="I208" s="111"/>
      <c r="J208" s="87"/>
    </row>
    <row r="209" spans="1:10" s="96" customFormat="1" ht="12" customHeight="1">
      <c r="A209" s="110"/>
      <c r="B209" s="110"/>
      <c r="C209" s="110"/>
      <c r="D209" s="97"/>
      <c r="E209" s="97"/>
      <c r="F209" s="122"/>
      <c r="G209" s="97"/>
      <c r="H209" s="110"/>
      <c r="I209" s="111"/>
      <c r="J209" s="87"/>
    </row>
    <row r="210" spans="1:10" s="96" customFormat="1" ht="12" customHeight="1">
      <c r="A210" s="110"/>
      <c r="B210" s="110"/>
      <c r="C210" s="110"/>
      <c r="D210" s="97"/>
      <c r="E210" s="97"/>
      <c r="F210" s="122"/>
      <c r="G210" s="97"/>
      <c r="H210" s="110"/>
      <c r="I210" s="111"/>
      <c r="J210" s="87"/>
    </row>
    <row r="211" spans="1:10" s="96" customFormat="1" ht="12" customHeight="1">
      <c r="A211" s="110"/>
      <c r="B211" s="110"/>
      <c r="C211" s="110"/>
      <c r="D211" s="97"/>
      <c r="E211" s="97"/>
      <c r="F211" s="122"/>
      <c r="G211" s="97"/>
      <c r="H211" s="110"/>
      <c r="I211" s="111"/>
      <c r="J211" s="87"/>
    </row>
    <row r="212" spans="1:10" s="96" customFormat="1" ht="12" customHeight="1">
      <c r="A212" s="110"/>
      <c r="B212" s="110"/>
      <c r="C212" s="110"/>
      <c r="D212" s="97"/>
      <c r="E212" s="97"/>
      <c r="F212" s="122"/>
      <c r="G212" s="97"/>
      <c r="H212" s="110"/>
      <c r="I212" s="111"/>
      <c r="J212" s="87"/>
    </row>
    <row r="213" spans="1:10" s="96" customFormat="1" ht="12" customHeight="1">
      <c r="A213" s="110"/>
      <c r="B213" s="110"/>
      <c r="C213" s="110"/>
      <c r="D213" s="97"/>
      <c r="E213" s="97"/>
      <c r="F213" s="122"/>
      <c r="G213" s="97"/>
      <c r="H213" s="110"/>
      <c r="I213" s="111"/>
      <c r="J213" s="87"/>
    </row>
    <row r="214" spans="1:10" s="96" customFormat="1" ht="12" customHeight="1">
      <c r="A214" s="110"/>
      <c r="B214" s="110"/>
      <c r="C214" s="110"/>
      <c r="D214" s="97"/>
      <c r="E214" s="97"/>
      <c r="F214" s="122"/>
      <c r="G214" s="97"/>
      <c r="H214" s="110"/>
      <c r="I214" s="111"/>
      <c r="J214" s="87"/>
    </row>
    <row r="215" spans="1:10" s="96" customFormat="1" ht="12" customHeight="1">
      <c r="A215" s="110"/>
      <c r="B215" s="110"/>
      <c r="C215" s="110"/>
      <c r="D215" s="97"/>
      <c r="E215" s="97"/>
      <c r="F215" s="122"/>
      <c r="G215" s="97"/>
      <c r="H215" s="110"/>
      <c r="I215" s="111"/>
      <c r="J215" s="97"/>
    </row>
    <row r="216" spans="1:10" s="96" customFormat="1" ht="12" customHeight="1">
      <c r="A216" s="110"/>
      <c r="B216" s="110"/>
      <c r="C216" s="110"/>
      <c r="D216" s="97"/>
      <c r="E216" s="97"/>
      <c r="F216" s="122"/>
      <c r="G216" s="97"/>
      <c r="H216" s="110"/>
      <c r="I216" s="111"/>
      <c r="J216" s="97"/>
    </row>
    <row r="217" spans="1:10" s="96" customFormat="1" ht="12" customHeight="1">
      <c r="A217" s="110"/>
      <c r="B217" s="110"/>
      <c r="C217" s="110"/>
      <c r="D217" s="97"/>
      <c r="E217" s="97"/>
      <c r="F217" s="122"/>
      <c r="G217" s="97"/>
      <c r="H217" s="110"/>
      <c r="I217" s="111"/>
      <c r="J217" s="97"/>
    </row>
    <row r="218" spans="1:10" s="96" customFormat="1" ht="12" customHeight="1">
      <c r="A218" s="110"/>
      <c r="B218" s="110"/>
      <c r="C218" s="110"/>
      <c r="D218" s="97"/>
      <c r="E218" s="97"/>
      <c r="F218" s="122"/>
      <c r="G218" s="97"/>
      <c r="H218" s="110"/>
      <c r="I218" s="111"/>
      <c r="J218" s="97"/>
    </row>
    <row r="219" spans="1:10" s="96" customFormat="1" ht="12" customHeight="1">
      <c r="A219" s="110"/>
      <c r="B219" s="110"/>
      <c r="C219" s="110"/>
      <c r="D219" s="97"/>
      <c r="E219" s="97"/>
      <c r="F219" s="122"/>
      <c r="G219" s="97"/>
      <c r="H219" s="110"/>
      <c r="I219" s="111"/>
      <c r="J219" s="97"/>
    </row>
    <row r="220" spans="1:10" s="96" customFormat="1" ht="12" customHeight="1">
      <c r="A220" s="110"/>
      <c r="B220" s="110"/>
      <c r="C220" s="110"/>
      <c r="D220" s="97"/>
      <c r="E220" s="97"/>
      <c r="F220" s="122"/>
      <c r="G220" s="97"/>
      <c r="H220" s="110"/>
      <c r="I220" s="111"/>
      <c r="J220" s="97"/>
    </row>
    <row r="221" spans="1:10" s="96" customFormat="1" ht="12" customHeight="1">
      <c r="A221" s="110"/>
      <c r="B221" s="110"/>
      <c r="C221" s="110"/>
      <c r="D221" s="97"/>
      <c r="E221" s="97"/>
      <c r="F221" s="122"/>
      <c r="G221" s="97"/>
      <c r="H221" s="110"/>
      <c r="I221" s="111"/>
      <c r="J221" s="97"/>
    </row>
    <row r="222" spans="1:10" s="96" customFormat="1" ht="12" customHeight="1">
      <c r="A222" s="110"/>
      <c r="B222" s="110"/>
      <c r="C222" s="110"/>
      <c r="D222" s="97"/>
      <c r="E222" s="97"/>
      <c r="F222" s="122"/>
      <c r="G222" s="97"/>
      <c r="H222" s="110"/>
      <c r="I222" s="111"/>
      <c r="J222" s="97"/>
    </row>
    <row r="223" spans="1:10" s="96" customFormat="1" ht="12" customHeight="1">
      <c r="A223" s="110"/>
      <c r="B223" s="110"/>
      <c r="C223" s="110"/>
      <c r="D223" s="97"/>
      <c r="E223" s="97"/>
      <c r="F223" s="122"/>
      <c r="G223" s="97"/>
      <c r="H223" s="110"/>
      <c r="I223" s="111"/>
      <c r="J223" s="97"/>
    </row>
    <row r="224" spans="1:10" s="96" customFormat="1" ht="12" customHeight="1">
      <c r="A224" s="110"/>
      <c r="B224" s="110"/>
      <c r="C224" s="110"/>
      <c r="D224" s="97"/>
      <c r="E224" s="97"/>
      <c r="F224" s="122"/>
      <c r="G224" s="97"/>
      <c r="H224" s="110"/>
      <c r="I224" s="111"/>
      <c r="J224" s="97"/>
    </row>
    <row r="225" spans="1:10" s="96" customFormat="1" ht="12" customHeight="1">
      <c r="A225" s="110"/>
      <c r="B225" s="110"/>
      <c r="C225" s="110"/>
      <c r="D225" s="97"/>
      <c r="E225" s="97"/>
      <c r="F225" s="122"/>
      <c r="G225" s="97"/>
      <c r="H225" s="110"/>
      <c r="I225" s="111"/>
      <c r="J225" s="87"/>
    </row>
    <row r="226" spans="1:10" s="96" customFormat="1" ht="12" customHeight="1">
      <c r="A226" s="110"/>
      <c r="B226" s="110"/>
      <c r="C226" s="110"/>
      <c r="D226" s="97"/>
      <c r="E226" s="97"/>
      <c r="F226" s="122"/>
      <c r="G226" s="97"/>
      <c r="H226" s="110"/>
      <c r="I226" s="111"/>
      <c r="J226" s="87"/>
    </row>
    <row r="227" spans="1:10" s="96" customFormat="1" ht="12" customHeight="1">
      <c r="A227" s="110"/>
      <c r="B227" s="110"/>
      <c r="C227" s="110"/>
      <c r="D227" s="97"/>
      <c r="E227" s="97"/>
      <c r="F227" s="122"/>
      <c r="G227" s="97"/>
      <c r="H227" s="110"/>
      <c r="I227" s="111"/>
      <c r="J227" s="87"/>
    </row>
    <row r="228" spans="1:10" s="96" customFormat="1" ht="12" customHeight="1">
      <c r="A228" s="110"/>
      <c r="B228" s="110"/>
      <c r="C228" s="110"/>
      <c r="D228" s="97"/>
      <c r="E228" s="97"/>
      <c r="F228" s="122"/>
      <c r="G228" s="97"/>
      <c r="H228" s="110"/>
      <c r="I228" s="111"/>
      <c r="J228" s="87"/>
    </row>
    <row r="229" spans="1:10" s="96" customFormat="1" ht="12" customHeight="1">
      <c r="A229" s="110"/>
      <c r="B229" s="110"/>
      <c r="C229" s="110"/>
      <c r="D229" s="97"/>
      <c r="E229" s="97"/>
      <c r="F229" s="122"/>
      <c r="G229" s="97"/>
      <c r="H229" s="110"/>
      <c r="I229" s="111"/>
      <c r="J229" s="87"/>
    </row>
    <row r="230" spans="1:10" s="96" customFormat="1" ht="12" customHeight="1">
      <c r="A230" s="110"/>
      <c r="B230" s="9"/>
      <c r="C230" s="110"/>
      <c r="D230" s="97"/>
      <c r="E230" s="97"/>
      <c r="F230" s="122"/>
      <c r="G230" s="97"/>
      <c r="H230" s="97"/>
      <c r="I230" s="162"/>
      <c r="J230" s="87"/>
    </row>
    <row r="231" spans="1:10" s="96" customFormat="1" ht="12" customHeight="1">
      <c r="A231" s="110"/>
      <c r="B231" s="110"/>
      <c r="C231" s="110"/>
      <c r="D231" s="97"/>
      <c r="E231" s="97"/>
      <c r="F231" s="122"/>
      <c r="G231" s="97"/>
      <c r="H231" s="97"/>
      <c r="I231" s="162"/>
      <c r="J231" s="87"/>
    </row>
    <row r="232" spans="1:10" s="96" customFormat="1" ht="12" customHeight="1">
      <c r="A232" s="110"/>
      <c r="B232" s="110"/>
      <c r="C232" s="110"/>
      <c r="D232" s="97"/>
      <c r="E232" s="97"/>
      <c r="F232" s="122"/>
      <c r="G232" s="97"/>
      <c r="H232" s="97"/>
      <c r="I232" s="162"/>
      <c r="J232" s="87"/>
    </row>
    <row r="233" spans="1:10" s="96" customFormat="1" ht="12" customHeight="1">
      <c r="A233" s="110"/>
      <c r="B233" s="110"/>
      <c r="C233" s="110"/>
      <c r="D233" s="97"/>
      <c r="E233" s="97"/>
      <c r="F233" s="122"/>
      <c r="G233" s="97"/>
      <c r="H233" s="97"/>
      <c r="I233" s="162"/>
      <c r="J233" s="87"/>
    </row>
    <row r="234" spans="1:10" s="96" customFormat="1" ht="12" customHeight="1">
      <c r="A234" s="110"/>
      <c r="B234" s="110"/>
      <c r="C234" s="110"/>
      <c r="D234" s="97"/>
      <c r="E234" s="97"/>
      <c r="F234" s="122"/>
      <c r="G234" s="97"/>
      <c r="H234" s="97"/>
      <c r="I234" s="162"/>
      <c r="J234" s="87"/>
    </row>
    <row r="235" spans="1:10" s="96" customFormat="1" ht="12" customHeight="1">
      <c r="A235" s="110"/>
      <c r="B235" s="110"/>
      <c r="C235" s="110"/>
      <c r="D235" s="97"/>
      <c r="E235" s="97"/>
      <c r="F235" s="122"/>
      <c r="G235" s="97"/>
      <c r="H235" s="110"/>
      <c r="I235" s="111"/>
      <c r="J235" s="87"/>
    </row>
    <row r="236" spans="1:10" s="96" customFormat="1" ht="12" customHeight="1">
      <c r="A236" s="110"/>
      <c r="B236" s="110"/>
      <c r="C236" s="110"/>
      <c r="D236" s="97"/>
      <c r="E236" s="97"/>
      <c r="F236" s="122"/>
      <c r="G236" s="97"/>
      <c r="H236" s="110"/>
      <c r="I236" s="111"/>
      <c r="J236" s="87"/>
    </row>
    <row r="237" spans="1:10" s="96" customFormat="1" ht="12" customHeight="1">
      <c r="A237" s="110"/>
      <c r="B237" s="110"/>
      <c r="C237" s="110"/>
      <c r="D237" s="97"/>
      <c r="E237" s="97"/>
      <c r="F237" s="122"/>
      <c r="G237" s="97"/>
      <c r="H237" s="110"/>
      <c r="I237" s="111"/>
      <c r="J237" s="87"/>
    </row>
    <row r="238" spans="1:10" s="96" customFormat="1" ht="12" customHeight="1">
      <c r="A238" s="110"/>
      <c r="B238" s="110"/>
      <c r="C238" s="110"/>
      <c r="D238" s="97"/>
      <c r="E238" s="97"/>
      <c r="F238" s="122"/>
      <c r="G238" s="97"/>
      <c r="H238" s="110"/>
      <c r="I238" s="111"/>
      <c r="J238" s="87"/>
    </row>
    <row r="239" spans="1:10" s="96" customFormat="1" ht="12" customHeight="1">
      <c r="A239" s="110"/>
      <c r="B239" s="110"/>
      <c r="C239" s="110"/>
      <c r="D239" s="97"/>
      <c r="E239" s="97"/>
      <c r="F239" s="122"/>
      <c r="G239" s="97"/>
      <c r="H239" s="110"/>
      <c r="I239" s="111"/>
      <c r="J239" s="87"/>
    </row>
    <row r="240" spans="1:10" s="96" customFormat="1" ht="12" customHeight="1">
      <c r="D240" s="85"/>
      <c r="E240" s="85"/>
      <c r="F240" s="113"/>
      <c r="G240" s="85"/>
      <c r="I240" s="139"/>
      <c r="J240" s="85"/>
    </row>
    <row r="241" spans="1:10" s="96" customFormat="1" ht="12" customHeight="1">
      <c r="D241" s="85"/>
      <c r="E241" s="85"/>
      <c r="F241" s="113"/>
      <c r="G241" s="85"/>
      <c r="I241" s="139"/>
      <c r="J241" s="85"/>
    </row>
    <row r="242" spans="1:10" s="96" customFormat="1" ht="12" customHeight="1">
      <c r="B242" s="15"/>
      <c r="D242" s="85"/>
      <c r="E242" s="85"/>
      <c r="F242" s="113"/>
      <c r="G242" s="85"/>
      <c r="I242" s="233"/>
      <c r="J242" s="97"/>
    </row>
    <row r="243" spans="1:10" s="96" customFormat="1" ht="12" customHeight="1">
      <c r="B243" s="15"/>
      <c r="D243" s="85"/>
      <c r="E243" s="85"/>
      <c r="F243" s="113"/>
      <c r="G243" s="85"/>
      <c r="I243" s="139"/>
      <c r="J243" s="90"/>
    </row>
    <row r="244" spans="1:10" s="96" customFormat="1" ht="12" customHeight="1">
      <c r="B244" s="24"/>
      <c r="D244" s="85"/>
      <c r="E244" s="85"/>
      <c r="F244" s="113"/>
      <c r="G244" s="85"/>
      <c r="I244" s="139"/>
      <c r="J244" s="90"/>
    </row>
    <row r="245" spans="1:10" s="96" customFormat="1" ht="12" customHeight="1">
      <c r="B245" s="24"/>
      <c r="D245" s="85"/>
      <c r="E245" s="85"/>
      <c r="F245" s="113"/>
      <c r="G245" s="85"/>
      <c r="I245" s="139"/>
      <c r="J245" s="90"/>
    </row>
    <row r="246" spans="1:10" s="96" customFormat="1" ht="12" customHeight="1">
      <c r="D246" s="85"/>
      <c r="E246" s="85"/>
      <c r="F246" s="113"/>
      <c r="G246" s="85"/>
      <c r="I246" s="139"/>
      <c r="J246" s="90"/>
    </row>
    <row r="247" spans="1:10" s="96" customFormat="1" ht="12" customHeight="1">
      <c r="D247" s="85"/>
      <c r="E247" s="85"/>
      <c r="F247" s="90"/>
      <c r="G247" s="85"/>
      <c r="H247" s="85"/>
      <c r="I247" s="208"/>
      <c r="J247" s="85"/>
    </row>
    <row r="248" spans="1:10" s="96" customFormat="1" ht="12" customHeight="1">
      <c r="D248" s="16"/>
      <c r="E248" s="16"/>
      <c r="F248" s="28"/>
      <c r="G248" s="16"/>
      <c r="H248" s="16"/>
      <c r="I248" s="29"/>
      <c r="J248" s="16"/>
    </row>
    <row r="249" spans="1:10" s="96" customFormat="1" ht="12" customHeight="1">
      <c r="A249" s="110"/>
      <c r="B249" s="30"/>
      <c r="C249" s="110"/>
      <c r="D249" s="97"/>
      <c r="E249" s="97"/>
      <c r="F249" s="122"/>
      <c r="G249" s="97"/>
      <c r="H249" s="110"/>
      <c r="I249" s="122"/>
      <c r="J249" s="97"/>
    </row>
    <row r="250" spans="1:10" s="96" customFormat="1" ht="12" customHeight="1">
      <c r="A250" s="110"/>
      <c r="B250" s="110"/>
      <c r="C250" s="110"/>
      <c r="D250" s="97"/>
      <c r="E250" s="97"/>
      <c r="F250" s="122"/>
      <c r="G250" s="97"/>
      <c r="H250" s="136"/>
      <c r="I250" s="87"/>
      <c r="J250" s="97"/>
    </row>
    <row r="251" spans="1:10" s="96" customFormat="1" ht="12" customHeight="1">
      <c r="A251" s="110"/>
      <c r="B251" s="110"/>
      <c r="C251" s="110"/>
      <c r="D251" s="97"/>
      <c r="E251" s="110"/>
      <c r="F251" s="122"/>
      <c r="G251" s="97"/>
      <c r="H251" s="110"/>
      <c r="I251" s="111"/>
      <c r="J251" s="110"/>
    </row>
    <row r="252" spans="1:10" s="96" customFormat="1" ht="12" customHeight="1">
      <c r="A252" s="110"/>
      <c r="B252" s="110"/>
      <c r="C252" s="110"/>
      <c r="D252" s="97"/>
      <c r="E252" s="110"/>
      <c r="F252" s="122"/>
      <c r="G252" s="97"/>
      <c r="H252" s="110"/>
      <c r="I252" s="111"/>
      <c r="J252" s="110"/>
    </row>
    <row r="253" spans="1:10" s="96" customFormat="1" ht="12" customHeight="1">
      <c r="A253" s="110"/>
      <c r="B253" s="110"/>
      <c r="C253" s="110"/>
      <c r="D253" s="97"/>
      <c r="E253" s="110"/>
      <c r="F253" s="122"/>
      <c r="G253" s="97"/>
      <c r="H253" s="110"/>
      <c r="I253" s="111"/>
      <c r="J253" s="110"/>
    </row>
    <row r="254" spans="1:10" s="96" customFormat="1" ht="12" customHeight="1">
      <c r="A254" s="110"/>
      <c r="B254" s="110"/>
      <c r="C254" s="110"/>
      <c r="D254" s="97"/>
      <c r="E254" s="110"/>
      <c r="F254" s="122"/>
      <c r="G254" s="97"/>
      <c r="H254" s="110"/>
      <c r="I254" s="111"/>
      <c r="J254" s="110"/>
    </row>
    <row r="255" spans="1:10" s="96" customFormat="1" ht="12" customHeight="1">
      <c r="A255" s="110"/>
      <c r="B255" s="110"/>
      <c r="C255" s="110"/>
      <c r="D255" s="97"/>
      <c r="E255" s="110"/>
      <c r="F255" s="122"/>
      <c r="G255" s="97"/>
      <c r="H255" s="110"/>
      <c r="I255" s="111"/>
      <c r="J255" s="110"/>
    </row>
    <row r="256" spans="1:10" s="96" customFormat="1" ht="12" customHeight="1">
      <c r="A256" s="110"/>
      <c r="B256" s="110"/>
      <c r="C256" s="110"/>
      <c r="D256" s="97"/>
      <c r="E256" s="110"/>
      <c r="F256" s="122"/>
      <c r="G256" s="97"/>
      <c r="H256" s="110"/>
      <c r="I256" s="111"/>
      <c r="J256" s="110"/>
    </row>
    <row r="257" spans="1:10" s="96" customFormat="1" ht="12" customHeight="1">
      <c r="A257" s="110"/>
      <c r="B257" s="110"/>
      <c r="C257" s="110"/>
      <c r="D257" s="97"/>
      <c r="E257" s="110"/>
      <c r="F257" s="122"/>
      <c r="G257" s="97"/>
      <c r="H257" s="110"/>
      <c r="I257" s="111"/>
      <c r="J257" s="110"/>
    </row>
    <row r="258" spans="1:10" s="96" customFormat="1" ht="12" customHeight="1">
      <c r="A258" s="110"/>
      <c r="B258" s="110"/>
      <c r="C258" s="110"/>
      <c r="D258" s="97"/>
      <c r="E258" s="97"/>
      <c r="F258" s="122"/>
      <c r="G258" s="97"/>
      <c r="H258" s="110"/>
      <c r="I258" s="111"/>
      <c r="J258" s="87"/>
    </row>
    <row r="259" spans="1:10" s="96" customFormat="1" ht="12" customHeight="1">
      <c r="A259" s="110"/>
      <c r="B259" s="97"/>
      <c r="C259" s="110"/>
      <c r="D259" s="97"/>
      <c r="E259" s="97"/>
      <c r="F259" s="122"/>
      <c r="G259" s="97"/>
      <c r="H259" s="122"/>
      <c r="I259" s="111"/>
      <c r="J259" s="87"/>
    </row>
    <row r="260" spans="1:10" s="96" customFormat="1" ht="12" customHeight="1">
      <c r="A260" s="110"/>
      <c r="B260" s="97"/>
      <c r="C260" s="110"/>
      <c r="D260" s="97"/>
      <c r="E260" s="97"/>
      <c r="F260" s="122"/>
      <c r="G260" s="97"/>
      <c r="H260" s="122"/>
      <c r="I260" s="111"/>
      <c r="J260" s="87"/>
    </row>
    <row r="261" spans="1:10" s="96" customFormat="1" ht="12" customHeight="1">
      <c r="A261" s="110"/>
      <c r="B261" s="97"/>
      <c r="C261" s="110"/>
      <c r="D261" s="97"/>
      <c r="E261" s="97"/>
      <c r="F261" s="122"/>
      <c r="G261" s="97"/>
      <c r="H261" s="122"/>
      <c r="I261" s="111"/>
      <c r="J261" s="87"/>
    </row>
    <row r="262" spans="1:10" s="96" customFormat="1" ht="12" customHeight="1">
      <c r="A262" s="110"/>
      <c r="B262" s="110"/>
      <c r="C262" s="110"/>
      <c r="D262" s="97"/>
      <c r="E262" s="97"/>
      <c r="F262" s="122"/>
      <c r="G262" s="97"/>
      <c r="H262" s="122"/>
      <c r="I262" s="111"/>
      <c r="J262" s="87"/>
    </row>
    <row r="263" spans="1:10" s="96" customFormat="1" ht="12" customHeight="1">
      <c r="A263" s="110"/>
      <c r="B263" s="110"/>
      <c r="C263" s="110"/>
      <c r="D263" s="97"/>
      <c r="E263" s="97"/>
      <c r="F263" s="122"/>
      <c r="G263" s="97"/>
      <c r="H263" s="110"/>
      <c r="I263" s="111"/>
      <c r="J263" s="87"/>
    </row>
    <row r="264" spans="1:10" s="96" customFormat="1" ht="12" customHeight="1">
      <c r="A264" s="110"/>
      <c r="B264" s="110"/>
      <c r="C264" s="110"/>
      <c r="D264" s="97"/>
      <c r="E264" s="97"/>
      <c r="F264" s="122"/>
      <c r="G264" s="97"/>
      <c r="H264" s="110"/>
      <c r="I264" s="111"/>
      <c r="J264" s="87"/>
    </row>
    <row r="265" spans="1:10" s="96" customFormat="1" ht="12" customHeight="1">
      <c r="A265" s="110"/>
      <c r="B265" s="110"/>
      <c r="C265" s="110"/>
      <c r="D265" s="97"/>
      <c r="E265" s="97"/>
      <c r="F265" s="122"/>
      <c r="G265" s="97"/>
      <c r="H265" s="110"/>
      <c r="I265" s="111"/>
      <c r="J265" s="87"/>
    </row>
    <row r="266" spans="1:10" s="96" customFormat="1" ht="12" customHeight="1">
      <c r="A266" s="110"/>
      <c r="B266" s="110"/>
      <c r="C266" s="110"/>
      <c r="D266" s="97"/>
      <c r="E266" s="97"/>
      <c r="F266" s="122"/>
      <c r="G266" s="97"/>
      <c r="H266" s="110"/>
      <c r="I266" s="111"/>
      <c r="J266" s="87"/>
    </row>
    <row r="267" spans="1:10" s="96" customFormat="1" ht="12" customHeight="1">
      <c r="A267" s="110"/>
      <c r="B267" s="110"/>
      <c r="C267" s="110"/>
      <c r="D267" s="97"/>
      <c r="E267" s="97"/>
      <c r="F267" s="122"/>
      <c r="G267" s="97"/>
      <c r="H267" s="110"/>
      <c r="I267" s="111"/>
      <c r="J267" s="87"/>
    </row>
    <row r="268" spans="1:10" s="96" customFormat="1" ht="12" customHeight="1">
      <c r="A268" s="110"/>
      <c r="B268" s="110"/>
      <c r="C268" s="110"/>
      <c r="D268" s="97"/>
      <c r="E268" s="97"/>
      <c r="F268" s="122"/>
      <c r="G268" s="97"/>
      <c r="H268" s="110"/>
      <c r="I268" s="111"/>
      <c r="J268" s="87"/>
    </row>
    <row r="269" spans="1:10" s="96" customFormat="1" ht="12" customHeight="1">
      <c r="A269" s="110"/>
      <c r="B269" s="110"/>
      <c r="C269" s="110"/>
      <c r="D269" s="97"/>
      <c r="E269" s="97"/>
      <c r="F269" s="122"/>
      <c r="G269" s="97"/>
      <c r="H269" s="110"/>
      <c r="I269" s="111"/>
      <c r="J269" s="87"/>
    </row>
    <row r="270" spans="1:10" s="96" customFormat="1" ht="12" customHeight="1">
      <c r="A270" s="110"/>
      <c r="B270" s="110"/>
      <c r="C270" s="110"/>
      <c r="D270" s="97"/>
      <c r="E270" s="97"/>
      <c r="F270" s="122"/>
      <c r="G270" s="97"/>
      <c r="H270" s="110"/>
      <c r="I270" s="111"/>
      <c r="J270" s="87"/>
    </row>
    <row r="271" spans="1:10" s="96" customFormat="1" ht="12" customHeight="1">
      <c r="A271" s="110"/>
      <c r="B271" s="110"/>
      <c r="C271" s="110"/>
      <c r="D271" s="97"/>
      <c r="E271" s="97"/>
      <c r="F271" s="122"/>
      <c r="G271" s="97"/>
      <c r="H271" s="110"/>
      <c r="I271" s="111"/>
      <c r="J271" s="87"/>
    </row>
    <row r="272" spans="1:10" s="96" customFormat="1" ht="12" customHeight="1">
      <c r="A272" s="110"/>
      <c r="B272" s="110"/>
      <c r="C272" s="110"/>
      <c r="D272" s="97"/>
      <c r="E272" s="97"/>
      <c r="F272" s="122"/>
      <c r="G272" s="97"/>
      <c r="H272" s="110"/>
      <c r="I272" s="111"/>
      <c r="J272" s="87"/>
    </row>
    <row r="273" spans="1:10" s="96" customFormat="1" ht="12" customHeight="1">
      <c r="A273" s="110"/>
      <c r="B273" s="110"/>
      <c r="C273" s="110"/>
      <c r="D273" s="97"/>
      <c r="E273" s="97"/>
      <c r="F273" s="122"/>
      <c r="G273" s="97"/>
      <c r="H273" s="110"/>
      <c r="I273" s="111"/>
      <c r="J273" s="87"/>
    </row>
    <row r="274" spans="1:10" s="96" customFormat="1" ht="12" customHeight="1">
      <c r="A274" s="110"/>
      <c r="B274" s="110"/>
      <c r="C274" s="110"/>
      <c r="D274" s="97"/>
      <c r="E274" s="97"/>
      <c r="F274" s="122"/>
      <c r="G274" s="97"/>
      <c r="H274" s="110"/>
      <c r="I274" s="111"/>
      <c r="J274" s="87"/>
    </row>
    <row r="275" spans="1:10" s="96" customFormat="1" ht="12" customHeight="1">
      <c r="A275" s="110"/>
      <c r="B275" s="110"/>
      <c r="C275" s="110"/>
      <c r="D275" s="97"/>
      <c r="E275" s="97"/>
      <c r="F275" s="122"/>
      <c r="G275" s="97"/>
      <c r="H275" s="110"/>
      <c r="I275" s="111"/>
      <c r="J275" s="87"/>
    </row>
    <row r="276" spans="1:10" s="96" customFormat="1" ht="12" customHeight="1">
      <c r="A276" s="110"/>
      <c r="B276" s="110"/>
      <c r="C276" s="110"/>
      <c r="D276" s="97"/>
      <c r="E276" s="97"/>
      <c r="F276" s="122"/>
      <c r="G276" s="97"/>
      <c r="H276" s="110"/>
      <c r="I276" s="111"/>
      <c r="J276" s="87"/>
    </row>
    <row r="277" spans="1:10" s="96" customFormat="1" ht="12" customHeight="1">
      <c r="A277" s="110"/>
      <c r="B277" s="110"/>
      <c r="C277" s="110"/>
      <c r="D277" s="97"/>
      <c r="E277" s="97"/>
      <c r="F277" s="122"/>
      <c r="G277" s="97"/>
      <c r="H277" s="110"/>
      <c r="I277" s="111"/>
      <c r="J277" s="97"/>
    </row>
    <row r="278" spans="1:10" s="96" customFormat="1" ht="12" customHeight="1">
      <c r="A278" s="110"/>
      <c r="B278" s="110"/>
      <c r="C278" s="110"/>
      <c r="D278" s="97"/>
      <c r="E278" s="97"/>
      <c r="F278" s="122"/>
      <c r="G278" s="97"/>
      <c r="H278" s="110"/>
      <c r="I278" s="111"/>
      <c r="J278" s="97"/>
    </row>
    <row r="279" spans="1:10" s="96" customFormat="1" ht="12" customHeight="1">
      <c r="A279" s="110"/>
      <c r="B279" s="110"/>
      <c r="C279" s="110"/>
      <c r="D279" s="97"/>
      <c r="E279" s="97"/>
      <c r="F279" s="122"/>
      <c r="G279" s="97"/>
      <c r="H279" s="110"/>
      <c r="I279" s="111"/>
      <c r="J279" s="97"/>
    </row>
    <row r="280" spans="1:10" s="96" customFormat="1" ht="12" customHeight="1">
      <c r="A280" s="110"/>
      <c r="B280" s="110"/>
      <c r="C280" s="110"/>
      <c r="D280" s="97"/>
      <c r="E280" s="97"/>
      <c r="F280" s="122"/>
      <c r="G280" s="97"/>
      <c r="H280" s="110"/>
      <c r="I280" s="111"/>
      <c r="J280" s="97"/>
    </row>
    <row r="281" spans="1:10" s="96" customFormat="1" ht="12" customHeight="1">
      <c r="A281" s="110"/>
      <c r="B281" s="110"/>
      <c r="C281" s="110"/>
      <c r="D281" s="97"/>
      <c r="E281" s="97"/>
      <c r="F281" s="122"/>
      <c r="G281" s="97"/>
      <c r="H281" s="110"/>
      <c r="I281" s="111"/>
      <c r="J281" s="97"/>
    </row>
    <row r="282" spans="1:10" s="96" customFormat="1" ht="12" customHeight="1">
      <c r="A282" s="110"/>
      <c r="B282" s="110"/>
      <c r="C282" s="110"/>
      <c r="D282" s="97"/>
      <c r="E282" s="97"/>
      <c r="F282" s="122"/>
      <c r="G282" s="97"/>
      <c r="H282" s="110"/>
      <c r="I282" s="111"/>
      <c r="J282" s="97"/>
    </row>
    <row r="283" spans="1:10" s="96" customFormat="1" ht="12" customHeight="1">
      <c r="A283" s="110"/>
      <c r="B283" s="110"/>
      <c r="C283" s="110"/>
      <c r="D283" s="97"/>
      <c r="E283" s="97"/>
      <c r="F283" s="122"/>
      <c r="G283" s="97"/>
      <c r="H283" s="110"/>
      <c r="I283" s="111"/>
      <c r="J283" s="97"/>
    </row>
    <row r="284" spans="1:10" s="96" customFormat="1" ht="12" customHeight="1">
      <c r="A284" s="110"/>
      <c r="B284" s="110"/>
      <c r="C284" s="110"/>
      <c r="D284" s="97"/>
      <c r="E284" s="97"/>
      <c r="F284" s="122"/>
      <c r="G284" s="97"/>
      <c r="H284" s="110"/>
      <c r="I284" s="111"/>
      <c r="J284" s="97"/>
    </row>
    <row r="285" spans="1:10" s="96" customFormat="1" ht="12" customHeight="1">
      <c r="A285" s="110"/>
      <c r="B285" s="110"/>
      <c r="C285" s="110"/>
      <c r="D285" s="97"/>
      <c r="E285" s="97"/>
      <c r="F285" s="122"/>
      <c r="G285" s="97"/>
      <c r="H285" s="110"/>
      <c r="I285" s="111"/>
      <c r="J285" s="97"/>
    </row>
    <row r="286" spans="1:10" s="96" customFormat="1" ht="12" customHeight="1">
      <c r="A286" s="110"/>
      <c r="B286" s="110"/>
      <c r="C286" s="110"/>
      <c r="D286" s="97"/>
      <c r="E286" s="97"/>
      <c r="F286" s="122"/>
      <c r="G286" s="97"/>
      <c r="H286" s="110"/>
      <c r="I286" s="111"/>
      <c r="J286" s="97"/>
    </row>
    <row r="287" spans="1:10" s="96" customFormat="1" ht="12" customHeight="1">
      <c r="A287" s="110"/>
      <c r="B287" s="110"/>
      <c r="C287" s="110"/>
      <c r="D287" s="97"/>
      <c r="E287" s="97"/>
      <c r="F287" s="122"/>
      <c r="G287" s="97"/>
      <c r="H287" s="110"/>
      <c r="I287" s="111"/>
      <c r="J287" s="87"/>
    </row>
    <row r="288" spans="1:10" s="96" customFormat="1" ht="12" customHeight="1">
      <c r="A288" s="110"/>
      <c r="B288" s="110"/>
      <c r="C288" s="110"/>
      <c r="D288" s="97"/>
      <c r="E288" s="97"/>
      <c r="F288" s="122"/>
      <c r="G288" s="97"/>
      <c r="H288" s="110"/>
      <c r="I288" s="111"/>
      <c r="J288" s="87"/>
    </row>
    <row r="289" spans="1:10" s="96" customFormat="1" ht="12" customHeight="1">
      <c r="A289" s="110"/>
      <c r="B289" s="110"/>
      <c r="C289" s="110"/>
      <c r="D289" s="97"/>
      <c r="E289" s="97"/>
      <c r="F289" s="122"/>
      <c r="G289" s="97"/>
      <c r="H289" s="110"/>
      <c r="I289" s="111"/>
      <c r="J289" s="87"/>
    </row>
    <row r="290" spans="1:10" s="96" customFormat="1" ht="12" customHeight="1">
      <c r="A290" s="110"/>
      <c r="B290" s="110"/>
      <c r="C290" s="110"/>
      <c r="D290" s="97"/>
      <c r="E290" s="97"/>
      <c r="F290" s="122"/>
      <c r="G290" s="97"/>
      <c r="H290" s="110"/>
      <c r="I290" s="111"/>
      <c r="J290" s="87"/>
    </row>
    <row r="291" spans="1:10" s="96" customFormat="1" ht="12" customHeight="1">
      <c r="A291" s="110"/>
      <c r="B291" s="110"/>
      <c r="C291" s="110"/>
      <c r="D291" s="97"/>
      <c r="E291" s="97"/>
      <c r="F291" s="122"/>
      <c r="G291" s="97"/>
      <c r="H291" s="110"/>
      <c r="I291" s="111"/>
      <c r="J291" s="87"/>
    </row>
    <row r="292" spans="1:10" s="96" customFormat="1" ht="12" customHeight="1">
      <c r="A292" s="110"/>
      <c r="B292" s="9"/>
      <c r="C292" s="110"/>
      <c r="D292" s="97"/>
      <c r="E292" s="97"/>
      <c r="F292" s="122"/>
      <c r="G292" s="97"/>
      <c r="H292" s="97"/>
      <c r="I292" s="162"/>
      <c r="J292" s="87"/>
    </row>
    <row r="293" spans="1:10" s="96" customFormat="1" ht="12" customHeight="1">
      <c r="A293" s="110"/>
      <c r="B293" s="110"/>
      <c r="C293" s="110"/>
      <c r="D293" s="97"/>
      <c r="E293" s="97"/>
      <c r="F293" s="122"/>
      <c r="G293" s="97"/>
      <c r="H293" s="97"/>
      <c r="I293" s="162"/>
      <c r="J293" s="87"/>
    </row>
    <row r="294" spans="1:10" s="96" customFormat="1" ht="12" customHeight="1">
      <c r="A294" s="110"/>
      <c r="B294" s="110"/>
      <c r="C294" s="110"/>
      <c r="D294" s="97"/>
      <c r="E294" s="97"/>
      <c r="F294" s="122"/>
      <c r="G294" s="97"/>
      <c r="H294" s="97"/>
      <c r="I294" s="162"/>
      <c r="J294" s="87"/>
    </row>
    <row r="295" spans="1:10" s="96" customFormat="1" ht="12" customHeight="1">
      <c r="A295" s="110"/>
      <c r="B295" s="110"/>
      <c r="C295" s="110"/>
      <c r="D295" s="97"/>
      <c r="E295" s="97"/>
      <c r="F295" s="122"/>
      <c r="G295" s="97"/>
      <c r="H295" s="97"/>
      <c r="I295" s="162"/>
      <c r="J295" s="87"/>
    </row>
    <row r="296" spans="1:10" s="96" customFormat="1" ht="12" customHeight="1">
      <c r="A296" s="110"/>
      <c r="B296" s="110"/>
      <c r="C296" s="110"/>
      <c r="D296" s="97"/>
      <c r="E296" s="97"/>
      <c r="F296" s="122"/>
      <c r="G296" s="97"/>
      <c r="H296" s="97"/>
      <c r="I296" s="162"/>
      <c r="J296" s="87"/>
    </row>
    <row r="297" spans="1:10" s="96" customFormat="1" ht="12" customHeight="1">
      <c r="A297" s="110"/>
      <c r="B297" s="110"/>
      <c r="C297" s="110"/>
      <c r="D297" s="97"/>
      <c r="E297" s="97"/>
      <c r="F297" s="122"/>
      <c r="G297" s="97"/>
      <c r="H297" s="110"/>
      <c r="I297" s="111"/>
      <c r="J297" s="87"/>
    </row>
    <row r="298" spans="1:10" s="96" customFormat="1" ht="12" customHeight="1">
      <c r="A298" s="110"/>
      <c r="B298" s="110"/>
      <c r="C298" s="110"/>
      <c r="D298" s="97"/>
      <c r="E298" s="97"/>
      <c r="F298" s="122"/>
      <c r="G298" s="97"/>
      <c r="H298" s="110"/>
      <c r="I298" s="111"/>
      <c r="J298" s="87"/>
    </row>
    <row r="299" spans="1:10" s="96" customFormat="1" ht="12" customHeight="1">
      <c r="A299" s="110"/>
      <c r="B299" s="110"/>
      <c r="C299" s="110"/>
      <c r="D299" s="97"/>
      <c r="E299" s="97"/>
      <c r="F299" s="122"/>
      <c r="G299" s="97"/>
      <c r="H299" s="110"/>
      <c r="I299" s="111"/>
      <c r="J299" s="87"/>
    </row>
    <row r="300" spans="1:10" s="96" customFormat="1" ht="12" customHeight="1">
      <c r="A300" s="110"/>
      <c r="B300" s="110"/>
      <c r="C300" s="110"/>
      <c r="D300" s="97"/>
      <c r="E300" s="97"/>
      <c r="F300" s="122"/>
      <c r="G300" s="97"/>
      <c r="H300" s="110"/>
      <c r="I300" s="111"/>
      <c r="J300" s="87"/>
    </row>
    <row r="301" spans="1:10" s="96" customFormat="1" ht="12" customHeight="1">
      <c r="A301" s="110"/>
      <c r="B301" s="110"/>
      <c r="C301" s="110"/>
      <c r="D301" s="97"/>
      <c r="E301" s="97"/>
      <c r="F301" s="122"/>
      <c r="G301" s="97"/>
      <c r="H301" s="110"/>
      <c r="I301" s="111"/>
      <c r="J301" s="87"/>
    </row>
    <row r="302" spans="1:10" s="96" customFormat="1" ht="12" customHeight="1">
      <c r="D302" s="85"/>
      <c r="E302" s="85"/>
      <c r="F302" s="113"/>
      <c r="G302" s="85"/>
      <c r="I302" s="139"/>
      <c r="J302" s="85"/>
    </row>
    <row r="303" spans="1:10" s="96" customFormat="1" ht="12" customHeight="1">
      <c r="D303" s="85"/>
      <c r="E303" s="85"/>
      <c r="F303" s="113"/>
      <c r="G303" s="85"/>
      <c r="I303" s="139"/>
      <c r="J303" s="85"/>
    </row>
    <row r="304" spans="1:10" s="96" customFormat="1" ht="12" customHeight="1">
      <c r="B304" s="15"/>
      <c r="D304" s="85"/>
      <c r="E304" s="85"/>
      <c r="F304" s="113"/>
      <c r="G304" s="85"/>
      <c r="I304" s="233"/>
      <c r="J304" s="97"/>
    </row>
    <row r="305" spans="1:10" s="96" customFormat="1" ht="12" customHeight="1">
      <c r="B305" s="15"/>
      <c r="D305" s="85"/>
      <c r="E305" s="85"/>
      <c r="F305" s="113"/>
      <c r="G305" s="85"/>
      <c r="I305" s="139"/>
      <c r="J305" s="90"/>
    </row>
    <row r="306" spans="1:10" s="96" customFormat="1" ht="12" customHeight="1">
      <c r="B306" s="24"/>
      <c r="D306" s="85"/>
      <c r="E306" s="85"/>
      <c r="F306" s="113"/>
      <c r="G306" s="85"/>
      <c r="I306" s="139"/>
      <c r="J306" s="90"/>
    </row>
    <row r="307" spans="1:10" s="96" customFormat="1" ht="12" customHeight="1">
      <c r="B307" s="24"/>
      <c r="D307" s="85"/>
      <c r="E307" s="85"/>
      <c r="F307" s="113"/>
      <c r="G307" s="85"/>
      <c r="I307" s="139"/>
      <c r="J307" s="90"/>
    </row>
    <row r="308" spans="1:10" s="96" customFormat="1" ht="12" customHeight="1">
      <c r="D308" s="85"/>
      <c r="E308" s="85"/>
      <c r="F308" s="113"/>
      <c r="G308" s="85"/>
      <c r="I308" s="139"/>
      <c r="J308" s="90"/>
    </row>
    <row r="309" spans="1:10" s="96" customFormat="1" ht="12" customHeight="1">
      <c r="D309" s="85"/>
      <c r="E309" s="85"/>
      <c r="F309" s="90"/>
      <c r="G309" s="85"/>
      <c r="H309" s="85"/>
      <c r="I309" s="208"/>
      <c r="J309" s="85"/>
    </row>
    <row r="310" spans="1:10" s="96" customFormat="1" ht="12" customHeight="1">
      <c r="D310" s="16"/>
      <c r="E310" s="16"/>
      <c r="F310" s="28"/>
      <c r="G310" s="16"/>
      <c r="H310" s="16"/>
      <c r="I310" s="29"/>
      <c r="J310" s="16"/>
    </row>
    <row r="311" spans="1:10" s="96" customFormat="1" ht="12" customHeight="1">
      <c r="A311" s="110"/>
      <c r="B311" s="30"/>
      <c r="C311" s="110"/>
      <c r="D311" s="97"/>
      <c r="E311" s="97"/>
      <c r="F311" s="122"/>
      <c r="G311" s="97"/>
      <c r="H311" s="110"/>
      <c r="I311" s="122"/>
      <c r="J311" s="97"/>
    </row>
    <row r="312" spans="1:10" s="96" customFormat="1" ht="12" customHeight="1">
      <c r="A312" s="110"/>
      <c r="B312" s="110"/>
      <c r="C312" s="110"/>
      <c r="D312" s="97"/>
      <c r="E312" s="110"/>
      <c r="F312" s="122"/>
      <c r="G312" s="97"/>
      <c r="H312" s="110"/>
      <c r="I312" s="111"/>
      <c r="J312" s="110"/>
    </row>
    <row r="313" spans="1:10" s="96" customFormat="1" ht="12" customHeight="1">
      <c r="A313" s="110"/>
      <c r="B313" s="110"/>
      <c r="C313" s="110"/>
      <c r="D313" s="97"/>
      <c r="E313" s="110"/>
      <c r="F313" s="122"/>
      <c r="G313" s="97"/>
      <c r="H313" s="110"/>
      <c r="I313" s="111"/>
      <c r="J313" s="110"/>
    </row>
    <row r="314" spans="1:10" s="96" customFormat="1" ht="12" customHeight="1">
      <c r="A314" s="110"/>
      <c r="B314" s="110"/>
      <c r="C314" s="110"/>
      <c r="D314" s="97"/>
      <c r="E314" s="110"/>
      <c r="F314" s="122"/>
      <c r="G314" s="97"/>
      <c r="H314" s="110"/>
      <c r="I314" s="111"/>
      <c r="J314" s="110"/>
    </row>
    <row r="315" spans="1:10" s="96" customFormat="1" ht="12" customHeight="1">
      <c r="A315" s="110"/>
      <c r="B315" s="110"/>
      <c r="C315" s="110"/>
      <c r="D315" s="97"/>
      <c r="E315" s="110"/>
      <c r="F315" s="122"/>
      <c r="G315" s="97"/>
      <c r="H315" s="110"/>
      <c r="I315" s="111"/>
      <c r="J315" s="110"/>
    </row>
    <row r="316" spans="1:10" s="96" customFormat="1" ht="12" customHeight="1">
      <c r="A316" s="110"/>
      <c r="B316" s="110"/>
      <c r="C316" s="110"/>
      <c r="D316" s="97"/>
      <c r="E316" s="110"/>
      <c r="F316" s="122"/>
      <c r="G316" s="97"/>
      <c r="H316" s="110"/>
      <c r="I316" s="111"/>
      <c r="J316" s="110"/>
    </row>
    <row r="317" spans="1:10" s="96" customFormat="1" ht="12" customHeight="1">
      <c r="A317" s="110"/>
      <c r="B317" s="110"/>
      <c r="C317" s="110"/>
      <c r="D317" s="97"/>
      <c r="E317" s="110"/>
      <c r="F317" s="122"/>
      <c r="G317" s="97"/>
      <c r="H317" s="110"/>
      <c r="I317" s="111"/>
      <c r="J317" s="110"/>
    </row>
    <row r="318" spans="1:10" s="96" customFormat="1" ht="12" customHeight="1">
      <c r="A318" s="110"/>
      <c r="B318" s="110"/>
      <c r="C318" s="110"/>
      <c r="D318" s="97"/>
      <c r="E318" s="110"/>
      <c r="F318" s="122"/>
      <c r="G318" s="97"/>
      <c r="H318" s="110"/>
      <c r="I318" s="111"/>
      <c r="J318" s="110"/>
    </row>
    <row r="319" spans="1:10" s="96" customFormat="1" ht="12" customHeight="1">
      <c r="A319" s="110"/>
      <c r="B319" s="110"/>
      <c r="C319" s="110"/>
      <c r="D319" s="97"/>
      <c r="E319" s="110"/>
      <c r="F319" s="122"/>
      <c r="G319" s="97"/>
      <c r="H319" s="110"/>
      <c r="I319" s="111"/>
      <c r="J319" s="110"/>
    </row>
    <row r="320" spans="1:10" s="96" customFormat="1" ht="12" customHeight="1">
      <c r="A320" s="110"/>
      <c r="B320" s="110"/>
      <c r="C320" s="110"/>
      <c r="D320" s="97"/>
      <c r="E320" s="110"/>
      <c r="F320" s="122"/>
      <c r="G320" s="97"/>
      <c r="H320" s="110"/>
      <c r="I320" s="111"/>
      <c r="J320" s="110"/>
    </row>
    <row r="321" spans="1:10" s="96" customFormat="1" ht="12" customHeight="1">
      <c r="A321" s="110"/>
      <c r="B321" s="97"/>
      <c r="C321" s="110"/>
      <c r="D321" s="97"/>
      <c r="E321" s="97"/>
      <c r="F321" s="122"/>
      <c r="G321" s="97"/>
      <c r="H321" s="110"/>
      <c r="I321" s="111"/>
      <c r="J321" s="87"/>
    </row>
    <row r="322" spans="1:10" s="96" customFormat="1" ht="12" customHeight="1">
      <c r="A322" s="110"/>
      <c r="B322" s="97"/>
      <c r="C322" s="110"/>
      <c r="D322" s="97"/>
      <c r="E322" s="97"/>
      <c r="F322" s="122"/>
      <c r="G322" s="97"/>
      <c r="H322" s="110"/>
      <c r="I322" s="111"/>
      <c r="J322" s="87"/>
    </row>
    <row r="323" spans="1:10" s="96" customFormat="1" ht="12" customHeight="1">
      <c r="A323" s="110"/>
      <c r="B323" s="110"/>
      <c r="C323" s="110"/>
      <c r="D323" s="97"/>
      <c r="E323" s="97"/>
      <c r="F323" s="122"/>
      <c r="G323" s="213"/>
      <c r="H323" s="110"/>
      <c r="I323" s="111"/>
      <c r="J323" s="87"/>
    </row>
    <row r="324" spans="1:10" s="96" customFormat="1" ht="12" customHeight="1">
      <c r="A324" s="110"/>
      <c r="B324" s="124"/>
      <c r="C324" s="110"/>
      <c r="D324" s="97"/>
      <c r="E324" s="97"/>
      <c r="F324" s="122"/>
      <c r="G324" s="213"/>
      <c r="H324" s="110"/>
      <c r="I324" s="111"/>
      <c r="J324" s="87"/>
    </row>
    <row r="325" spans="1:10" s="96" customFormat="1" ht="12" customHeight="1">
      <c r="A325" s="110"/>
      <c r="B325" s="110"/>
      <c r="C325" s="110"/>
      <c r="D325" s="97"/>
      <c r="E325" s="97"/>
      <c r="F325" s="122"/>
      <c r="G325" s="97"/>
      <c r="H325" s="110"/>
      <c r="I325" s="111"/>
      <c r="J325" s="87"/>
    </row>
    <row r="326" spans="1:10" s="96" customFormat="1" ht="12" customHeight="1">
      <c r="A326" s="110"/>
      <c r="B326" s="110"/>
      <c r="C326" s="110"/>
      <c r="D326" s="97"/>
      <c r="E326" s="97"/>
      <c r="F326" s="122"/>
      <c r="G326" s="97"/>
      <c r="H326" s="110"/>
      <c r="I326" s="111"/>
      <c r="J326" s="87"/>
    </row>
    <row r="327" spans="1:10" s="96" customFormat="1" ht="12" customHeight="1">
      <c r="A327" s="110"/>
      <c r="B327" s="110"/>
      <c r="C327" s="110"/>
      <c r="D327" s="97"/>
      <c r="E327" s="97"/>
      <c r="F327" s="122"/>
      <c r="G327" s="97"/>
      <c r="H327" s="110"/>
      <c r="I327" s="111"/>
      <c r="J327" s="87"/>
    </row>
    <row r="328" spans="1:10" s="96" customFormat="1" ht="12" customHeight="1">
      <c r="A328" s="110"/>
      <c r="B328" s="110"/>
      <c r="C328" s="110"/>
      <c r="D328" s="97"/>
      <c r="E328" s="97"/>
      <c r="F328" s="122"/>
      <c r="G328" s="97"/>
      <c r="H328" s="110"/>
      <c r="I328" s="111"/>
      <c r="J328" s="87"/>
    </row>
    <row r="329" spans="1:10" s="96" customFormat="1" ht="12" customHeight="1">
      <c r="A329" s="110"/>
      <c r="B329" s="110"/>
      <c r="C329" s="110"/>
      <c r="D329" s="97"/>
      <c r="E329" s="97"/>
      <c r="F329" s="122"/>
      <c r="G329" s="97"/>
      <c r="H329" s="110"/>
      <c r="I329" s="111"/>
      <c r="J329" s="87"/>
    </row>
    <row r="330" spans="1:10" s="96" customFormat="1" ht="12" customHeight="1">
      <c r="A330" s="110"/>
      <c r="B330" s="110"/>
      <c r="C330" s="110"/>
      <c r="D330" s="97"/>
      <c r="E330" s="97"/>
      <c r="F330" s="122"/>
      <c r="G330" s="97"/>
      <c r="H330" s="110"/>
      <c r="I330" s="111"/>
      <c r="J330" s="87"/>
    </row>
    <row r="331" spans="1:10" s="96" customFormat="1" ht="12" customHeight="1">
      <c r="A331" s="110"/>
      <c r="B331" s="110"/>
      <c r="C331" s="110"/>
      <c r="D331" s="97"/>
      <c r="E331" s="97"/>
      <c r="F331" s="122"/>
      <c r="G331" s="97"/>
      <c r="H331" s="110"/>
      <c r="I331" s="111"/>
      <c r="J331" s="87"/>
    </row>
    <row r="332" spans="1:10" s="96" customFormat="1" ht="12" customHeight="1">
      <c r="A332" s="110"/>
      <c r="B332" s="110"/>
      <c r="C332" s="110"/>
      <c r="D332" s="97"/>
      <c r="E332" s="97"/>
      <c r="F332" s="122"/>
      <c r="G332" s="97"/>
      <c r="H332" s="110"/>
      <c r="I332" s="111"/>
      <c r="J332" s="87"/>
    </row>
    <row r="333" spans="1:10" s="96" customFormat="1" ht="12" customHeight="1">
      <c r="A333" s="110"/>
      <c r="B333" s="110"/>
      <c r="C333" s="110"/>
      <c r="D333" s="97"/>
      <c r="E333" s="97"/>
      <c r="F333" s="122"/>
      <c r="G333" s="97"/>
      <c r="H333" s="110"/>
      <c r="I333" s="111"/>
      <c r="J333" s="87"/>
    </row>
    <row r="334" spans="1:10" s="96" customFormat="1" ht="12" customHeight="1">
      <c r="A334" s="110"/>
      <c r="B334" s="110"/>
      <c r="C334" s="110"/>
      <c r="D334" s="97"/>
      <c r="E334" s="97"/>
      <c r="F334" s="122"/>
      <c r="G334" s="97"/>
      <c r="H334" s="110"/>
      <c r="I334" s="111"/>
      <c r="J334" s="87"/>
    </row>
    <row r="335" spans="1:10" s="96" customFormat="1" ht="12" customHeight="1">
      <c r="A335" s="110"/>
      <c r="B335" s="110"/>
      <c r="C335" s="110"/>
      <c r="D335" s="97"/>
      <c r="E335" s="97"/>
      <c r="F335" s="122"/>
      <c r="G335" s="97"/>
      <c r="H335" s="110"/>
      <c r="I335" s="111"/>
      <c r="J335" s="87"/>
    </row>
    <row r="336" spans="1:10" s="96" customFormat="1" ht="12" customHeight="1">
      <c r="A336" s="110"/>
      <c r="B336" s="110"/>
      <c r="C336" s="110"/>
      <c r="D336" s="97"/>
      <c r="E336" s="97"/>
      <c r="F336" s="122"/>
      <c r="G336" s="97"/>
      <c r="H336" s="110"/>
      <c r="I336" s="111"/>
      <c r="J336" s="87"/>
    </row>
    <row r="337" spans="1:10" s="96" customFormat="1" ht="12" customHeight="1">
      <c r="A337" s="110"/>
      <c r="B337" s="110"/>
      <c r="C337" s="110"/>
      <c r="D337" s="97"/>
      <c r="E337" s="97"/>
      <c r="F337" s="122"/>
      <c r="G337" s="97"/>
      <c r="H337" s="110"/>
      <c r="I337" s="111"/>
      <c r="J337" s="87"/>
    </row>
    <row r="338" spans="1:10" s="96" customFormat="1" ht="12" customHeight="1">
      <c r="A338" s="110"/>
      <c r="B338" s="110"/>
      <c r="C338" s="110"/>
      <c r="D338" s="97"/>
      <c r="E338" s="97"/>
      <c r="F338" s="122"/>
      <c r="G338" s="97"/>
      <c r="H338" s="110"/>
      <c r="I338" s="111"/>
      <c r="J338" s="87"/>
    </row>
    <row r="339" spans="1:10" s="96" customFormat="1" ht="12" customHeight="1">
      <c r="A339" s="110"/>
      <c r="B339" s="110"/>
      <c r="C339" s="110"/>
      <c r="D339" s="97"/>
      <c r="E339" s="97"/>
      <c r="F339" s="122"/>
      <c r="G339" s="97"/>
      <c r="H339" s="110"/>
      <c r="I339" s="111"/>
      <c r="J339" s="97"/>
    </row>
    <row r="340" spans="1:10" s="96" customFormat="1" ht="12" customHeight="1">
      <c r="A340" s="110"/>
      <c r="B340" s="110"/>
      <c r="C340" s="110"/>
      <c r="D340" s="97"/>
      <c r="E340" s="97"/>
      <c r="F340" s="122"/>
      <c r="G340" s="97"/>
      <c r="H340" s="110"/>
      <c r="I340" s="111"/>
      <c r="J340" s="97"/>
    </row>
    <row r="341" spans="1:10" s="96" customFormat="1" ht="12" customHeight="1">
      <c r="A341" s="110"/>
      <c r="B341" s="110"/>
      <c r="C341" s="110"/>
      <c r="D341" s="97"/>
      <c r="E341" s="97"/>
      <c r="F341" s="122"/>
      <c r="G341" s="97"/>
      <c r="H341" s="110"/>
      <c r="I341" s="111"/>
      <c r="J341" s="97"/>
    </row>
    <row r="342" spans="1:10" s="96" customFormat="1" ht="12" customHeight="1">
      <c r="A342" s="110"/>
      <c r="B342" s="110"/>
      <c r="C342" s="110"/>
      <c r="D342" s="97"/>
      <c r="E342" s="97"/>
      <c r="F342" s="122"/>
      <c r="G342" s="97"/>
      <c r="H342" s="110"/>
      <c r="I342" s="111"/>
      <c r="J342" s="97"/>
    </row>
    <row r="343" spans="1:10" s="96" customFormat="1" ht="12" customHeight="1">
      <c r="A343" s="110"/>
      <c r="B343" s="110"/>
      <c r="C343" s="110"/>
      <c r="D343" s="97"/>
      <c r="E343" s="97"/>
      <c r="F343" s="122"/>
      <c r="G343" s="97"/>
      <c r="H343" s="110"/>
      <c r="I343" s="111"/>
      <c r="J343" s="97"/>
    </row>
    <row r="344" spans="1:10" s="96" customFormat="1" ht="12" customHeight="1">
      <c r="A344" s="110"/>
      <c r="B344" s="110"/>
      <c r="C344" s="110"/>
      <c r="D344" s="97"/>
      <c r="E344" s="97"/>
      <c r="F344" s="122"/>
      <c r="G344" s="97"/>
      <c r="H344" s="110"/>
      <c r="I344" s="111"/>
      <c r="J344" s="97"/>
    </row>
    <row r="345" spans="1:10" s="96" customFormat="1" ht="12" customHeight="1">
      <c r="A345" s="110"/>
      <c r="B345" s="110"/>
      <c r="C345" s="110"/>
      <c r="D345" s="97"/>
      <c r="E345" s="97"/>
      <c r="F345" s="122"/>
      <c r="G345" s="97"/>
      <c r="H345" s="110"/>
      <c r="I345" s="111"/>
      <c r="J345" s="97"/>
    </row>
    <row r="346" spans="1:10" s="96" customFormat="1" ht="12" customHeight="1">
      <c r="A346" s="110"/>
      <c r="B346" s="110"/>
      <c r="C346" s="110"/>
      <c r="D346" s="97"/>
      <c r="E346" s="97"/>
      <c r="F346" s="122"/>
      <c r="G346" s="97"/>
      <c r="H346" s="110"/>
      <c r="I346" s="111"/>
      <c r="J346" s="97"/>
    </row>
    <row r="347" spans="1:10" s="96" customFormat="1" ht="12" customHeight="1">
      <c r="A347" s="110"/>
      <c r="B347" s="110"/>
      <c r="C347" s="110"/>
      <c r="D347" s="97"/>
      <c r="E347" s="97"/>
      <c r="F347" s="122"/>
      <c r="G347" s="97"/>
      <c r="H347" s="110"/>
      <c r="I347" s="111"/>
      <c r="J347" s="97"/>
    </row>
    <row r="348" spans="1:10" s="96" customFormat="1" ht="12" customHeight="1">
      <c r="A348" s="110"/>
      <c r="B348" s="110"/>
      <c r="C348" s="110"/>
      <c r="D348" s="97"/>
      <c r="E348" s="97"/>
      <c r="F348" s="122"/>
      <c r="G348" s="97"/>
      <c r="H348" s="110"/>
      <c r="I348" s="111"/>
      <c r="J348" s="97"/>
    </row>
    <row r="349" spans="1:10" s="96" customFormat="1" ht="12" customHeight="1">
      <c r="A349" s="110"/>
      <c r="B349" s="110"/>
      <c r="C349" s="110"/>
      <c r="D349" s="97"/>
      <c r="E349" s="97"/>
      <c r="F349" s="122"/>
      <c r="G349" s="97"/>
      <c r="H349" s="110"/>
      <c r="I349" s="111"/>
      <c r="J349" s="87"/>
    </row>
    <row r="350" spans="1:10" s="96" customFormat="1" ht="12" customHeight="1">
      <c r="A350" s="110"/>
      <c r="B350" s="110"/>
      <c r="C350" s="110"/>
      <c r="D350" s="97"/>
      <c r="E350" s="97"/>
      <c r="F350" s="122"/>
      <c r="G350" s="97"/>
      <c r="H350" s="110"/>
      <c r="I350" s="111"/>
      <c r="J350" s="87"/>
    </row>
    <row r="351" spans="1:10" s="96" customFormat="1" ht="12" customHeight="1">
      <c r="A351" s="110"/>
      <c r="B351" s="110"/>
      <c r="C351" s="110"/>
      <c r="D351" s="97"/>
      <c r="E351" s="97"/>
      <c r="F351" s="122"/>
      <c r="G351" s="97"/>
      <c r="H351" s="110"/>
      <c r="I351" s="111"/>
      <c r="J351" s="87"/>
    </row>
    <row r="352" spans="1:10" s="96" customFormat="1" ht="12" customHeight="1">
      <c r="A352" s="110"/>
      <c r="B352" s="110"/>
      <c r="C352" s="110"/>
      <c r="D352" s="97"/>
      <c r="E352" s="97"/>
      <c r="F352" s="122"/>
      <c r="G352" s="97"/>
      <c r="H352" s="110"/>
      <c r="I352" s="111"/>
      <c r="J352" s="87"/>
    </row>
    <row r="353" spans="1:10" s="96" customFormat="1" ht="12" customHeight="1">
      <c r="A353" s="110"/>
      <c r="B353" s="110"/>
      <c r="C353" s="110"/>
      <c r="D353" s="97"/>
      <c r="E353" s="97"/>
      <c r="F353" s="122"/>
      <c r="G353" s="97"/>
      <c r="H353" s="110"/>
      <c r="I353" s="111"/>
      <c r="J353" s="87"/>
    </row>
    <row r="354" spans="1:10" s="96" customFormat="1" ht="12" customHeight="1">
      <c r="A354" s="110"/>
      <c r="B354" s="9"/>
      <c r="C354" s="110"/>
      <c r="D354" s="97"/>
      <c r="E354" s="97"/>
      <c r="F354" s="122"/>
      <c r="G354" s="97"/>
      <c r="H354" s="97"/>
      <c r="I354" s="162"/>
      <c r="J354" s="87"/>
    </row>
    <row r="355" spans="1:10" s="96" customFormat="1" ht="12" customHeight="1">
      <c r="A355" s="110"/>
      <c r="B355" s="110"/>
      <c r="C355" s="110"/>
      <c r="D355" s="97"/>
      <c r="E355" s="97"/>
      <c r="F355" s="122"/>
      <c r="G355" s="97"/>
      <c r="H355" s="97"/>
      <c r="I355" s="162"/>
      <c r="J355" s="87"/>
    </row>
    <row r="356" spans="1:10" s="96" customFormat="1" ht="12" customHeight="1">
      <c r="A356" s="110"/>
      <c r="B356" s="110"/>
      <c r="C356" s="110"/>
      <c r="D356" s="97"/>
      <c r="E356" s="97"/>
      <c r="F356" s="122"/>
      <c r="G356" s="97"/>
      <c r="H356" s="97"/>
      <c r="I356" s="162"/>
      <c r="J356" s="87"/>
    </row>
    <row r="357" spans="1:10" s="96" customFormat="1" ht="12" customHeight="1">
      <c r="A357" s="110"/>
      <c r="B357" s="110"/>
      <c r="C357" s="110"/>
      <c r="D357" s="97"/>
      <c r="E357" s="97"/>
      <c r="F357" s="122"/>
      <c r="G357" s="97"/>
      <c r="H357" s="97"/>
      <c r="I357" s="162"/>
      <c r="J357" s="87"/>
    </row>
    <row r="358" spans="1:10" s="96" customFormat="1" ht="12" customHeight="1">
      <c r="A358" s="110"/>
      <c r="B358" s="110"/>
      <c r="C358" s="110"/>
      <c r="D358" s="97"/>
      <c r="E358" s="97"/>
      <c r="F358" s="122"/>
      <c r="G358" s="97"/>
      <c r="H358" s="97"/>
      <c r="I358" s="162"/>
      <c r="J358" s="87"/>
    </row>
    <row r="359" spans="1:10" s="96" customFormat="1" ht="12" customHeight="1">
      <c r="A359" s="110"/>
      <c r="B359" s="110"/>
      <c r="C359" s="110"/>
      <c r="D359" s="97"/>
      <c r="E359" s="97"/>
      <c r="F359" s="122"/>
      <c r="G359" s="97"/>
      <c r="H359" s="110"/>
      <c r="I359" s="111"/>
      <c r="J359" s="87"/>
    </row>
    <row r="360" spans="1:10" s="96" customFormat="1" ht="12" customHeight="1">
      <c r="A360" s="110"/>
      <c r="B360" s="110"/>
      <c r="C360" s="110"/>
      <c r="D360" s="97"/>
      <c r="E360" s="97"/>
      <c r="F360" s="122"/>
      <c r="G360" s="97"/>
      <c r="H360" s="110"/>
      <c r="I360" s="111"/>
      <c r="J360" s="87"/>
    </row>
    <row r="361" spans="1:10" s="96" customFormat="1" ht="12" customHeight="1">
      <c r="A361" s="110"/>
      <c r="B361" s="110"/>
      <c r="C361" s="110"/>
      <c r="D361" s="97"/>
      <c r="E361" s="97"/>
      <c r="F361" s="122"/>
      <c r="G361" s="97"/>
      <c r="H361" s="110"/>
      <c r="I361" s="111"/>
      <c r="J361" s="87"/>
    </row>
    <row r="362" spans="1:10" s="96" customFormat="1" ht="12" customHeight="1">
      <c r="A362" s="110"/>
      <c r="B362" s="110"/>
      <c r="C362" s="110"/>
      <c r="D362" s="97"/>
      <c r="E362" s="97"/>
      <c r="F362" s="122"/>
      <c r="G362" s="97"/>
      <c r="H362" s="110"/>
      <c r="I362" s="111"/>
      <c r="J362" s="87"/>
    </row>
    <row r="363" spans="1:10" s="96" customFormat="1" ht="12" customHeight="1">
      <c r="A363" s="110"/>
      <c r="B363" s="110"/>
      <c r="C363" s="110"/>
      <c r="D363" s="97"/>
      <c r="E363" s="97"/>
      <c r="F363" s="122"/>
      <c r="G363" s="97"/>
      <c r="H363" s="110"/>
      <c r="I363" s="111"/>
      <c r="J363" s="87"/>
    </row>
    <row r="364" spans="1:10" s="96" customFormat="1" ht="12" customHeight="1">
      <c r="D364" s="85"/>
      <c r="E364" s="85"/>
      <c r="F364" s="113"/>
      <c r="G364" s="85"/>
      <c r="I364" s="139"/>
      <c r="J364" s="85"/>
    </row>
    <row r="365" spans="1:10" s="96" customFormat="1" ht="12" customHeight="1">
      <c r="D365" s="85"/>
      <c r="E365" s="85"/>
      <c r="F365" s="113"/>
      <c r="G365" s="85"/>
      <c r="I365" s="139"/>
      <c r="J365" s="85"/>
    </row>
    <row r="366" spans="1:10" s="96" customFormat="1" ht="12" customHeight="1">
      <c r="B366" s="15"/>
      <c r="D366" s="85"/>
      <c r="E366" s="85"/>
      <c r="F366" s="113"/>
      <c r="G366" s="85"/>
      <c r="I366" s="233"/>
      <c r="J366" s="97"/>
    </row>
    <row r="367" spans="1:10" s="96" customFormat="1" ht="12" customHeight="1">
      <c r="B367" s="15"/>
      <c r="D367" s="85"/>
      <c r="E367" s="85"/>
      <c r="F367" s="113"/>
      <c r="G367" s="85"/>
      <c r="I367" s="139"/>
      <c r="J367" s="90"/>
    </row>
    <row r="368" spans="1:10" s="96" customFormat="1" ht="12" customHeight="1">
      <c r="B368" s="24"/>
      <c r="D368" s="85"/>
      <c r="E368" s="85"/>
      <c r="F368" s="113"/>
      <c r="G368" s="85"/>
      <c r="I368" s="139"/>
      <c r="J368" s="90"/>
    </row>
    <row r="369" spans="1:10" s="96" customFormat="1" ht="12" customHeight="1">
      <c r="B369" s="24"/>
      <c r="D369" s="85"/>
      <c r="E369" s="85"/>
      <c r="F369" s="113"/>
      <c r="G369" s="85"/>
      <c r="I369" s="139"/>
      <c r="J369" s="90"/>
    </row>
    <row r="370" spans="1:10" s="96" customFormat="1" ht="12" customHeight="1">
      <c r="D370" s="85"/>
      <c r="E370" s="85"/>
      <c r="F370" s="113"/>
      <c r="G370" s="85"/>
      <c r="I370" s="139"/>
      <c r="J370" s="90"/>
    </row>
    <row r="371" spans="1:10" s="96" customFormat="1" ht="12" customHeight="1">
      <c r="D371" s="85"/>
      <c r="E371" s="85"/>
      <c r="F371" s="90"/>
      <c r="G371" s="85"/>
      <c r="H371" s="85"/>
      <c r="I371" s="208"/>
      <c r="J371" s="85"/>
    </row>
    <row r="372" spans="1:10" s="96" customFormat="1" ht="12" customHeight="1">
      <c r="D372" s="16"/>
      <c r="E372" s="16"/>
      <c r="F372" s="28"/>
      <c r="G372" s="16"/>
      <c r="H372" s="16"/>
      <c r="I372" s="29"/>
      <c r="J372" s="16"/>
    </row>
    <row r="373" spans="1:10" s="96" customFormat="1" ht="12" customHeight="1">
      <c r="A373" s="110"/>
      <c r="B373" s="30"/>
      <c r="C373" s="110"/>
      <c r="D373" s="97"/>
      <c r="E373" s="97"/>
      <c r="F373" s="122"/>
      <c r="G373" s="97"/>
      <c r="H373" s="110"/>
      <c r="I373" s="122"/>
      <c r="J373" s="97"/>
    </row>
    <row r="374" spans="1:10" s="96" customFormat="1" ht="12" customHeight="1">
      <c r="A374" s="110"/>
      <c r="B374" s="9"/>
      <c r="C374" s="9"/>
      <c r="D374" s="97"/>
      <c r="E374" s="97"/>
      <c r="F374" s="122"/>
      <c r="G374" s="97"/>
      <c r="H374" s="136"/>
      <c r="I374" s="87"/>
      <c r="J374" s="97"/>
    </row>
    <row r="375" spans="1:10" s="96" customFormat="1" ht="12" customHeight="1">
      <c r="A375" s="110"/>
      <c r="B375" s="110"/>
      <c r="C375" s="110"/>
      <c r="D375" s="97"/>
      <c r="E375" s="97"/>
      <c r="F375" s="122"/>
      <c r="G375" s="97"/>
      <c r="H375" s="110"/>
      <c r="I375" s="122"/>
      <c r="J375" s="97"/>
    </row>
    <row r="376" spans="1:10" s="96" customFormat="1" ht="12" customHeight="1">
      <c r="A376" s="110"/>
      <c r="B376" s="110"/>
      <c r="C376" s="110"/>
      <c r="D376" s="97"/>
      <c r="E376" s="110"/>
      <c r="F376" s="122"/>
      <c r="G376" s="97"/>
      <c r="H376" s="110"/>
      <c r="I376" s="111"/>
      <c r="J376" s="97"/>
    </row>
    <row r="377" spans="1:10" s="96" customFormat="1" ht="12" customHeight="1">
      <c r="A377" s="110"/>
      <c r="B377" s="110"/>
      <c r="C377" s="110"/>
      <c r="D377" s="97"/>
      <c r="E377" s="110"/>
      <c r="F377" s="122"/>
      <c r="G377" s="97"/>
      <c r="H377" s="110"/>
      <c r="I377" s="111"/>
      <c r="J377" s="97"/>
    </row>
    <row r="378" spans="1:10" s="96" customFormat="1" ht="12" customHeight="1">
      <c r="A378" s="110"/>
      <c r="B378" s="110"/>
      <c r="C378" s="110"/>
      <c r="D378" s="97"/>
      <c r="E378" s="110"/>
      <c r="F378" s="122"/>
      <c r="G378" s="97"/>
      <c r="H378" s="110"/>
      <c r="I378" s="111"/>
      <c r="J378" s="97"/>
    </row>
    <row r="379" spans="1:10" s="96" customFormat="1" ht="12" customHeight="1">
      <c r="A379" s="110"/>
      <c r="B379" s="110"/>
      <c r="C379" s="110"/>
      <c r="D379" s="97"/>
      <c r="E379" s="110"/>
      <c r="F379" s="122"/>
      <c r="G379" s="97"/>
      <c r="H379" s="110"/>
      <c r="I379" s="111"/>
      <c r="J379" s="87"/>
    </row>
    <row r="380" spans="1:10" s="96" customFormat="1" ht="12" customHeight="1">
      <c r="A380" s="110"/>
      <c r="B380" s="110"/>
      <c r="C380" s="110"/>
      <c r="D380" s="97"/>
      <c r="E380" s="110"/>
      <c r="F380" s="122"/>
      <c r="G380" s="97"/>
      <c r="H380" s="110"/>
      <c r="I380" s="111"/>
      <c r="J380" s="87"/>
    </row>
    <row r="381" spans="1:10" s="96" customFormat="1" ht="12" customHeight="1">
      <c r="A381" s="110"/>
      <c r="B381" s="110"/>
      <c r="C381" s="110"/>
      <c r="D381" s="97"/>
      <c r="E381" s="97"/>
      <c r="F381" s="122"/>
      <c r="G381" s="97"/>
      <c r="H381" s="110"/>
      <c r="I381" s="111"/>
      <c r="J381" s="87"/>
    </row>
    <row r="382" spans="1:10" s="96" customFormat="1" ht="12" customHeight="1">
      <c r="A382" s="110"/>
      <c r="B382" s="110"/>
      <c r="C382" s="110"/>
      <c r="D382" s="97"/>
      <c r="E382" s="97"/>
      <c r="F382" s="122"/>
      <c r="G382" s="97"/>
      <c r="H382" s="110"/>
      <c r="I382" s="111"/>
      <c r="J382" s="87"/>
    </row>
    <row r="383" spans="1:10" s="96" customFormat="1" ht="12" customHeight="1">
      <c r="A383" s="110"/>
      <c r="B383" s="110"/>
      <c r="C383" s="110"/>
      <c r="D383" s="97"/>
      <c r="E383" s="97"/>
      <c r="F383" s="122"/>
      <c r="G383" s="97"/>
      <c r="H383" s="110"/>
      <c r="I383" s="111"/>
      <c r="J383" s="87"/>
    </row>
    <row r="384" spans="1:10" s="96" customFormat="1" ht="12" customHeight="1">
      <c r="A384" s="110"/>
      <c r="B384" s="110"/>
      <c r="C384" s="110"/>
      <c r="D384" s="97"/>
      <c r="E384" s="97"/>
      <c r="F384" s="122"/>
      <c r="G384" s="97"/>
      <c r="H384" s="110"/>
      <c r="I384" s="111"/>
      <c r="J384" s="87"/>
    </row>
    <row r="385" spans="1:10" s="96" customFormat="1" ht="12" customHeight="1">
      <c r="A385" s="110"/>
      <c r="B385" s="110"/>
      <c r="C385" s="110"/>
      <c r="D385" s="97"/>
      <c r="E385" s="97"/>
      <c r="F385" s="122"/>
      <c r="G385" s="97"/>
      <c r="H385" s="110"/>
      <c r="I385" s="111"/>
      <c r="J385" s="87"/>
    </row>
    <row r="386" spans="1:10" s="96" customFormat="1" ht="12" customHeight="1">
      <c r="A386" s="110"/>
      <c r="B386" s="110"/>
      <c r="C386" s="110"/>
      <c r="D386" s="97"/>
      <c r="E386" s="97"/>
      <c r="F386" s="122"/>
      <c r="G386" s="97"/>
      <c r="H386" s="110"/>
      <c r="I386" s="111"/>
      <c r="J386" s="87"/>
    </row>
    <row r="387" spans="1:10" s="96" customFormat="1" ht="12" customHeight="1">
      <c r="A387" s="110"/>
      <c r="B387" s="110"/>
      <c r="C387" s="110"/>
      <c r="D387" s="97"/>
      <c r="E387" s="97"/>
      <c r="F387" s="122"/>
      <c r="G387" s="97"/>
      <c r="H387" s="110"/>
      <c r="I387" s="111"/>
      <c r="J387" s="87"/>
    </row>
    <row r="388" spans="1:10" s="96" customFormat="1" ht="12" customHeight="1">
      <c r="A388" s="110"/>
      <c r="B388" s="110"/>
      <c r="C388" s="110"/>
      <c r="D388" s="97"/>
      <c r="E388" s="97"/>
      <c r="F388" s="122"/>
      <c r="G388" s="97"/>
      <c r="H388" s="110"/>
      <c r="I388" s="111"/>
      <c r="J388" s="87"/>
    </row>
    <row r="389" spans="1:10" s="96" customFormat="1" ht="12" customHeight="1">
      <c r="A389" s="110"/>
      <c r="B389" s="110"/>
      <c r="C389" s="110"/>
      <c r="D389" s="97"/>
      <c r="E389" s="97"/>
      <c r="F389" s="122"/>
      <c r="G389" s="97"/>
      <c r="H389" s="110"/>
      <c r="I389" s="111"/>
      <c r="J389" s="87"/>
    </row>
    <row r="390" spans="1:10" s="96" customFormat="1" ht="12" customHeight="1">
      <c r="A390" s="110"/>
      <c r="B390" s="110"/>
      <c r="C390" s="110"/>
      <c r="D390" s="97"/>
      <c r="E390" s="97"/>
      <c r="F390" s="122"/>
      <c r="G390" s="97"/>
      <c r="H390" s="110"/>
      <c r="I390" s="111"/>
      <c r="J390" s="87"/>
    </row>
    <row r="391" spans="1:10" s="96" customFormat="1" ht="12" customHeight="1">
      <c r="A391" s="110"/>
      <c r="B391" s="110"/>
      <c r="C391" s="110"/>
      <c r="D391" s="97"/>
      <c r="E391" s="97"/>
      <c r="F391" s="122"/>
      <c r="G391" s="97"/>
      <c r="H391" s="110"/>
      <c r="I391" s="111"/>
      <c r="J391" s="87"/>
    </row>
    <row r="392" spans="1:10" s="96" customFormat="1" ht="12" customHeight="1">
      <c r="A392" s="110"/>
      <c r="B392" s="110"/>
      <c r="C392" s="110"/>
      <c r="D392" s="97"/>
      <c r="E392" s="97"/>
      <c r="F392" s="122"/>
      <c r="G392" s="97"/>
      <c r="H392" s="110"/>
      <c r="I392" s="111"/>
      <c r="J392" s="87"/>
    </row>
    <row r="393" spans="1:10" s="96" customFormat="1" ht="12" customHeight="1">
      <c r="A393" s="110"/>
      <c r="B393" s="110"/>
      <c r="C393" s="110"/>
      <c r="D393" s="97"/>
      <c r="E393" s="97"/>
      <c r="F393" s="122"/>
      <c r="G393" s="97"/>
      <c r="H393" s="110"/>
      <c r="I393" s="111"/>
      <c r="J393" s="87"/>
    </row>
    <row r="394" spans="1:10" s="96" customFormat="1" ht="12" customHeight="1">
      <c r="A394" s="110"/>
      <c r="B394" s="110"/>
      <c r="C394" s="110"/>
      <c r="D394" s="97"/>
      <c r="E394" s="97"/>
      <c r="F394" s="122"/>
      <c r="G394" s="97"/>
      <c r="H394" s="110"/>
      <c r="I394" s="111"/>
      <c r="J394" s="87"/>
    </row>
    <row r="395" spans="1:10" s="96" customFormat="1" ht="12" customHeight="1">
      <c r="A395" s="110"/>
      <c r="B395" s="110"/>
      <c r="C395" s="110"/>
      <c r="D395" s="97"/>
      <c r="E395" s="97"/>
      <c r="F395" s="122"/>
      <c r="G395" s="97"/>
      <c r="H395" s="110"/>
      <c r="I395" s="111"/>
      <c r="J395" s="87"/>
    </row>
    <row r="396" spans="1:10" s="96" customFormat="1" ht="12" customHeight="1">
      <c r="A396" s="110"/>
      <c r="B396" s="110"/>
      <c r="C396" s="110"/>
      <c r="D396" s="97"/>
      <c r="E396" s="97"/>
      <c r="F396" s="122"/>
      <c r="G396" s="97"/>
      <c r="H396" s="110"/>
      <c r="I396" s="111"/>
      <c r="J396" s="87"/>
    </row>
    <row r="397" spans="1:10" s="96" customFormat="1" ht="12" customHeight="1">
      <c r="A397" s="110"/>
      <c r="B397" s="110"/>
      <c r="C397" s="110"/>
      <c r="D397" s="97"/>
      <c r="E397" s="97"/>
      <c r="F397" s="122"/>
      <c r="G397" s="97"/>
      <c r="H397" s="110"/>
      <c r="I397" s="111"/>
      <c r="J397" s="87"/>
    </row>
    <row r="398" spans="1:10" s="96" customFormat="1" ht="12" customHeight="1">
      <c r="A398" s="110"/>
      <c r="B398" s="110"/>
      <c r="C398" s="110"/>
      <c r="D398" s="97"/>
      <c r="E398" s="97"/>
      <c r="F398" s="122"/>
      <c r="G398" s="97"/>
      <c r="H398" s="110"/>
      <c r="I398" s="111"/>
      <c r="J398" s="87"/>
    </row>
    <row r="399" spans="1:10" s="96" customFormat="1" ht="12" customHeight="1">
      <c r="A399" s="110"/>
      <c r="B399" s="110"/>
      <c r="C399" s="110"/>
      <c r="D399" s="97"/>
      <c r="E399" s="97"/>
      <c r="F399" s="122"/>
      <c r="G399" s="97"/>
      <c r="H399" s="110"/>
      <c r="I399" s="111"/>
      <c r="J399" s="87"/>
    </row>
    <row r="400" spans="1:10" s="96" customFormat="1" ht="12" customHeight="1">
      <c r="A400" s="110"/>
      <c r="B400" s="110"/>
      <c r="C400" s="110"/>
      <c r="D400" s="97"/>
      <c r="E400" s="97"/>
      <c r="F400" s="122"/>
      <c r="G400" s="97"/>
      <c r="H400" s="110"/>
      <c r="I400" s="111"/>
      <c r="J400" s="87"/>
    </row>
    <row r="401" spans="1:10" s="96" customFormat="1" ht="12" customHeight="1">
      <c r="A401" s="110"/>
      <c r="B401" s="110"/>
      <c r="C401" s="110"/>
      <c r="D401" s="97"/>
      <c r="E401" s="97"/>
      <c r="F401" s="122"/>
      <c r="G401" s="97"/>
      <c r="H401" s="110"/>
      <c r="I401" s="111"/>
      <c r="J401" s="97"/>
    </row>
    <row r="402" spans="1:10" s="96" customFormat="1" ht="12" customHeight="1">
      <c r="A402" s="110"/>
      <c r="B402" s="110"/>
      <c r="C402" s="110"/>
      <c r="D402" s="97"/>
      <c r="E402" s="97"/>
      <c r="F402" s="122"/>
      <c r="G402" s="97"/>
      <c r="H402" s="110"/>
      <c r="I402" s="111"/>
      <c r="J402" s="97"/>
    </row>
    <row r="403" spans="1:10" s="96" customFormat="1" ht="12" customHeight="1">
      <c r="A403" s="110"/>
      <c r="B403" s="110"/>
      <c r="C403" s="110"/>
      <c r="D403" s="97"/>
      <c r="E403" s="97"/>
      <c r="F403" s="122"/>
      <c r="G403" s="97"/>
      <c r="H403" s="110"/>
      <c r="I403" s="111"/>
      <c r="J403" s="97"/>
    </row>
    <row r="404" spans="1:10" s="96" customFormat="1" ht="12" customHeight="1">
      <c r="A404" s="110"/>
      <c r="B404" s="110"/>
      <c r="C404" s="110"/>
      <c r="D404" s="97"/>
      <c r="E404" s="97"/>
      <c r="F404" s="122"/>
      <c r="G404" s="97"/>
      <c r="H404" s="110"/>
      <c r="I404" s="111"/>
      <c r="J404" s="97"/>
    </row>
    <row r="405" spans="1:10" s="96" customFormat="1" ht="12" customHeight="1">
      <c r="A405" s="110"/>
      <c r="B405" s="110"/>
      <c r="C405" s="110"/>
      <c r="D405" s="97"/>
      <c r="E405" s="97"/>
      <c r="F405" s="122"/>
      <c r="G405" s="97"/>
      <c r="H405" s="110"/>
      <c r="I405" s="111"/>
      <c r="J405" s="97"/>
    </row>
    <row r="406" spans="1:10" s="96" customFormat="1" ht="12" customHeight="1">
      <c r="A406" s="110"/>
      <c r="B406" s="110"/>
      <c r="C406" s="110"/>
      <c r="D406" s="97"/>
      <c r="E406" s="97"/>
      <c r="F406" s="122"/>
      <c r="G406" s="97"/>
      <c r="H406" s="110"/>
      <c r="I406" s="111"/>
      <c r="J406" s="97"/>
    </row>
    <row r="407" spans="1:10" s="96" customFormat="1" ht="12" customHeight="1">
      <c r="A407" s="110"/>
      <c r="B407" s="110"/>
      <c r="C407" s="110"/>
      <c r="D407" s="97"/>
      <c r="E407" s="97"/>
      <c r="F407" s="122"/>
      <c r="G407" s="97"/>
      <c r="H407" s="110"/>
      <c r="I407" s="111"/>
      <c r="J407" s="97"/>
    </row>
    <row r="408" spans="1:10" s="96" customFormat="1" ht="12" customHeight="1">
      <c r="A408" s="110"/>
      <c r="B408" s="110"/>
      <c r="C408" s="110"/>
      <c r="D408" s="97"/>
      <c r="E408" s="97"/>
      <c r="F408" s="122"/>
      <c r="G408" s="97"/>
      <c r="H408" s="110"/>
      <c r="I408" s="111"/>
      <c r="J408" s="97"/>
    </row>
    <row r="409" spans="1:10" s="96" customFormat="1" ht="12" customHeight="1">
      <c r="A409" s="110"/>
      <c r="B409" s="110"/>
      <c r="C409" s="110"/>
      <c r="D409" s="97"/>
      <c r="E409" s="97"/>
      <c r="F409" s="122"/>
      <c r="G409" s="97"/>
      <c r="H409" s="110"/>
      <c r="I409" s="111"/>
      <c r="J409" s="97"/>
    </row>
    <row r="410" spans="1:10" s="96" customFormat="1" ht="12" customHeight="1">
      <c r="A410" s="110"/>
      <c r="B410" s="110"/>
      <c r="C410" s="110"/>
      <c r="D410" s="97"/>
      <c r="E410" s="97"/>
      <c r="F410" s="122"/>
      <c r="G410" s="97"/>
      <c r="H410" s="110"/>
      <c r="I410" s="111"/>
      <c r="J410" s="97"/>
    </row>
    <row r="411" spans="1:10" s="96" customFormat="1" ht="12" customHeight="1">
      <c r="A411" s="110"/>
      <c r="B411" s="110"/>
      <c r="C411" s="110"/>
      <c r="D411" s="97"/>
      <c r="E411" s="97"/>
      <c r="F411" s="122"/>
      <c r="G411" s="97"/>
      <c r="H411" s="110"/>
      <c r="I411" s="111"/>
      <c r="J411" s="87"/>
    </row>
    <row r="412" spans="1:10" s="96" customFormat="1" ht="12" customHeight="1">
      <c r="A412" s="110"/>
      <c r="B412" s="110"/>
      <c r="C412" s="110"/>
      <c r="D412" s="97"/>
      <c r="E412" s="97"/>
      <c r="F412" s="122"/>
      <c r="G412" s="97"/>
      <c r="H412" s="110"/>
      <c r="I412" s="111"/>
      <c r="J412" s="87"/>
    </row>
    <row r="413" spans="1:10" s="96" customFormat="1" ht="12" customHeight="1">
      <c r="A413" s="110"/>
      <c r="B413" s="110"/>
      <c r="C413" s="110"/>
      <c r="D413" s="97"/>
      <c r="E413" s="97"/>
      <c r="F413" s="122"/>
      <c r="G413" s="97"/>
      <c r="H413" s="110"/>
      <c r="I413" s="111"/>
      <c r="J413" s="87"/>
    </row>
    <row r="414" spans="1:10" s="96" customFormat="1" ht="12" customHeight="1">
      <c r="A414" s="110"/>
      <c r="B414" s="110"/>
      <c r="C414" s="110"/>
      <c r="D414" s="97"/>
      <c r="E414" s="97"/>
      <c r="F414" s="122"/>
      <c r="G414" s="97"/>
      <c r="H414" s="110"/>
      <c r="I414" s="111"/>
      <c r="J414" s="87"/>
    </row>
    <row r="415" spans="1:10" s="96" customFormat="1" ht="12" customHeight="1">
      <c r="A415" s="110"/>
      <c r="B415" s="110"/>
      <c r="C415" s="110"/>
      <c r="D415" s="97"/>
      <c r="E415" s="97"/>
      <c r="F415" s="122"/>
      <c r="G415" s="97"/>
      <c r="H415" s="110"/>
      <c r="I415" s="111"/>
      <c r="J415" s="87"/>
    </row>
    <row r="416" spans="1:10" s="96" customFormat="1" ht="12" customHeight="1">
      <c r="A416" s="110"/>
      <c r="B416" s="9"/>
      <c r="C416" s="110"/>
      <c r="D416" s="97"/>
      <c r="E416" s="97"/>
      <c r="F416" s="122"/>
      <c r="G416" s="97"/>
      <c r="H416" s="97"/>
      <c r="I416" s="162"/>
      <c r="J416" s="87"/>
    </row>
    <row r="417" spans="1:10" s="96" customFormat="1" ht="12" customHeight="1">
      <c r="A417" s="110"/>
      <c r="B417" s="110"/>
      <c r="C417" s="110"/>
      <c r="D417" s="97"/>
      <c r="E417" s="97"/>
      <c r="F417" s="122"/>
      <c r="G417" s="97"/>
      <c r="H417" s="97"/>
      <c r="I417" s="162"/>
      <c r="J417" s="87"/>
    </row>
    <row r="418" spans="1:10" s="96" customFormat="1" ht="12" customHeight="1">
      <c r="A418" s="110"/>
      <c r="B418" s="110"/>
      <c r="C418" s="110"/>
      <c r="D418" s="97"/>
      <c r="E418" s="97"/>
      <c r="F418" s="122"/>
      <c r="G418" s="97"/>
      <c r="H418" s="97"/>
      <c r="I418" s="162"/>
      <c r="J418" s="87"/>
    </row>
    <row r="419" spans="1:10" s="96" customFormat="1" ht="12" customHeight="1">
      <c r="A419" s="110"/>
      <c r="B419" s="110"/>
      <c r="C419" s="110"/>
      <c r="D419" s="97"/>
      <c r="E419" s="97"/>
      <c r="F419" s="122"/>
      <c r="G419" s="97"/>
      <c r="H419" s="97"/>
      <c r="I419" s="162"/>
      <c r="J419" s="87"/>
    </row>
    <row r="420" spans="1:10" s="96" customFormat="1" ht="12" customHeight="1">
      <c r="A420" s="110"/>
      <c r="B420" s="110"/>
      <c r="C420" s="110"/>
      <c r="D420" s="97"/>
      <c r="E420" s="97"/>
      <c r="F420" s="122"/>
      <c r="G420" s="97"/>
      <c r="H420" s="97"/>
      <c r="I420" s="162"/>
      <c r="J420" s="87"/>
    </row>
    <row r="421" spans="1:10" s="96" customFormat="1" ht="12" customHeight="1">
      <c r="A421" s="110"/>
      <c r="B421" s="110"/>
      <c r="C421" s="110"/>
      <c r="D421" s="97"/>
      <c r="E421" s="97"/>
      <c r="F421" s="122"/>
      <c r="G421" s="97"/>
      <c r="H421" s="110"/>
      <c r="I421" s="111"/>
      <c r="J421" s="87"/>
    </row>
    <row r="422" spans="1:10" s="96" customFormat="1" ht="12" customHeight="1">
      <c r="A422" s="110"/>
      <c r="B422" s="110"/>
      <c r="C422" s="110"/>
      <c r="D422" s="97"/>
      <c r="E422" s="97"/>
      <c r="F422" s="122"/>
      <c r="G422" s="97"/>
      <c r="H422" s="110"/>
      <c r="I422" s="111"/>
      <c r="J422" s="87"/>
    </row>
    <row r="423" spans="1:10" s="96" customFormat="1" ht="12" customHeight="1">
      <c r="A423" s="110"/>
      <c r="B423" s="110"/>
      <c r="C423" s="110"/>
      <c r="D423" s="97"/>
      <c r="E423" s="97"/>
      <c r="F423" s="122"/>
      <c r="G423" s="97"/>
      <c r="H423" s="110"/>
      <c r="I423" s="111"/>
      <c r="J423" s="87"/>
    </row>
    <row r="424" spans="1:10" s="96" customFormat="1" ht="12" customHeight="1">
      <c r="A424" s="110"/>
      <c r="B424" s="110"/>
      <c r="C424" s="110"/>
      <c r="D424" s="97"/>
      <c r="E424" s="97"/>
      <c r="F424" s="122"/>
      <c r="G424" s="97"/>
      <c r="H424" s="110"/>
      <c r="I424" s="111"/>
      <c r="J424" s="87"/>
    </row>
    <row r="425" spans="1:10" s="96" customFormat="1" ht="12" customHeight="1">
      <c r="A425" s="110"/>
      <c r="B425" s="110"/>
      <c r="C425" s="110"/>
      <c r="D425" s="97"/>
      <c r="E425" s="97"/>
      <c r="F425" s="122"/>
      <c r="G425" s="97"/>
      <c r="H425" s="110"/>
      <c r="I425" s="111"/>
      <c r="J425" s="87"/>
    </row>
    <row r="426" spans="1:10" s="96" customFormat="1" ht="12" customHeight="1">
      <c r="D426" s="85"/>
      <c r="E426" s="85"/>
      <c r="F426" s="113"/>
      <c r="G426" s="85"/>
      <c r="I426" s="139"/>
      <c r="J426" s="85"/>
    </row>
    <row r="427" spans="1:10" s="96" customFormat="1" ht="12" customHeight="1">
      <c r="D427" s="85"/>
      <c r="E427" s="85"/>
      <c r="F427" s="113"/>
      <c r="G427" s="85"/>
      <c r="I427" s="139"/>
      <c r="J427" s="85"/>
    </row>
    <row r="428" spans="1:10" s="96" customFormat="1" ht="12" customHeight="1">
      <c r="B428" s="15"/>
      <c r="D428" s="85"/>
      <c r="E428" s="85"/>
      <c r="F428" s="113"/>
      <c r="G428" s="85"/>
      <c r="I428" s="233"/>
      <c r="J428" s="97"/>
    </row>
    <row r="429" spans="1:10" s="96" customFormat="1" ht="12" customHeight="1">
      <c r="B429" s="15"/>
      <c r="D429" s="85"/>
      <c r="E429" s="85"/>
      <c r="F429" s="113"/>
      <c r="G429" s="85"/>
      <c r="I429" s="139"/>
      <c r="J429" s="90"/>
    </row>
    <row r="430" spans="1:10" s="96" customFormat="1" ht="12" customHeight="1">
      <c r="B430" s="24"/>
      <c r="D430" s="85"/>
      <c r="E430" s="85"/>
      <c r="F430" s="113"/>
      <c r="G430" s="85"/>
      <c r="I430" s="139"/>
      <c r="J430" s="90"/>
    </row>
    <row r="431" spans="1:10" s="96" customFormat="1" ht="12" customHeight="1">
      <c r="B431" s="24"/>
      <c r="D431" s="85"/>
      <c r="E431" s="85"/>
      <c r="F431" s="113"/>
      <c r="G431" s="85"/>
      <c r="I431" s="139"/>
      <c r="J431" s="90"/>
    </row>
    <row r="432" spans="1:10" s="96" customFormat="1" ht="12" customHeight="1">
      <c r="D432" s="85"/>
      <c r="E432" s="85"/>
      <c r="F432" s="113"/>
      <c r="G432" s="85"/>
      <c r="I432" s="139"/>
      <c r="J432" s="90"/>
    </row>
    <row r="433" spans="1:10" s="96" customFormat="1" ht="12" customHeight="1">
      <c r="D433" s="85"/>
      <c r="E433" s="85"/>
      <c r="F433" s="90"/>
      <c r="G433" s="85"/>
      <c r="H433" s="85"/>
      <c r="I433" s="208"/>
      <c r="J433" s="85"/>
    </row>
    <row r="434" spans="1:10" s="96" customFormat="1" ht="12" customHeight="1">
      <c r="D434" s="16"/>
      <c r="E434" s="16"/>
      <c r="F434" s="28"/>
      <c r="G434" s="16"/>
      <c r="H434" s="16"/>
      <c r="I434" s="29"/>
      <c r="J434" s="16"/>
    </row>
    <row r="435" spans="1:10" s="96" customFormat="1" ht="12" customHeight="1">
      <c r="A435" s="110"/>
      <c r="B435" s="30"/>
      <c r="C435" s="110"/>
      <c r="D435" s="97"/>
      <c r="E435" s="97"/>
      <c r="F435" s="122"/>
      <c r="G435" s="97"/>
      <c r="H435" s="110"/>
      <c r="I435" s="122"/>
      <c r="J435" s="97"/>
    </row>
    <row r="436" spans="1:10" s="96" customFormat="1" ht="12" customHeight="1">
      <c r="A436" s="110"/>
      <c r="B436" s="110"/>
      <c r="C436" s="110"/>
      <c r="D436" s="97"/>
      <c r="E436" s="97"/>
      <c r="F436" s="122"/>
      <c r="G436" s="97"/>
      <c r="H436" s="136"/>
      <c r="I436" s="87"/>
      <c r="J436" s="97"/>
    </row>
    <row r="437" spans="1:10" s="96" customFormat="1" ht="12" customHeight="1">
      <c r="A437" s="110"/>
      <c r="B437" s="110"/>
      <c r="C437" s="110"/>
      <c r="D437" s="97"/>
      <c r="E437" s="110"/>
      <c r="F437" s="122"/>
      <c r="G437" s="97"/>
      <c r="H437" s="110"/>
      <c r="I437" s="111"/>
      <c r="J437" s="110"/>
    </row>
    <row r="438" spans="1:10" s="96" customFormat="1" ht="12" customHeight="1">
      <c r="A438" s="110"/>
      <c r="B438" s="110"/>
      <c r="C438" s="110"/>
      <c r="D438" s="97"/>
      <c r="E438" s="110"/>
      <c r="F438" s="122"/>
      <c r="G438" s="97"/>
      <c r="H438" s="110"/>
      <c r="I438" s="111"/>
      <c r="J438" s="110"/>
    </row>
    <row r="439" spans="1:10" s="96" customFormat="1" ht="12" customHeight="1">
      <c r="A439" s="110"/>
      <c r="B439" s="110"/>
      <c r="C439" s="110"/>
      <c r="D439" s="97"/>
      <c r="E439" s="110"/>
      <c r="F439" s="122"/>
      <c r="G439" s="97"/>
      <c r="H439" s="110"/>
      <c r="I439" s="111"/>
      <c r="J439" s="110"/>
    </row>
    <row r="440" spans="1:10" s="96" customFormat="1" ht="12" customHeight="1">
      <c r="A440" s="110"/>
      <c r="B440" s="110"/>
      <c r="C440" s="110"/>
      <c r="D440" s="97"/>
      <c r="E440" s="110"/>
      <c r="F440" s="122"/>
      <c r="G440" s="97"/>
      <c r="H440" s="110"/>
      <c r="I440" s="111"/>
      <c r="J440" s="110"/>
    </row>
    <row r="441" spans="1:10" s="96" customFormat="1" ht="12" customHeight="1">
      <c r="A441" s="110"/>
      <c r="B441" s="110"/>
      <c r="C441" s="110"/>
      <c r="D441" s="97"/>
      <c r="E441" s="110"/>
      <c r="F441" s="122"/>
      <c r="G441" s="97"/>
      <c r="H441" s="110"/>
      <c r="I441" s="111"/>
      <c r="J441" s="110"/>
    </row>
    <row r="442" spans="1:10" s="96" customFormat="1" ht="12" customHeight="1">
      <c r="A442" s="110"/>
      <c r="B442" s="110"/>
      <c r="C442" s="110"/>
      <c r="D442" s="97"/>
      <c r="E442" s="110"/>
      <c r="F442" s="122"/>
      <c r="G442" s="97"/>
      <c r="H442" s="110"/>
      <c r="I442" s="111"/>
      <c r="J442" s="110"/>
    </row>
    <row r="443" spans="1:10" s="96" customFormat="1" ht="12" customHeight="1">
      <c r="A443" s="110"/>
      <c r="B443" s="110"/>
      <c r="C443" s="110"/>
      <c r="D443" s="97"/>
      <c r="E443" s="110"/>
      <c r="F443" s="122"/>
      <c r="G443" s="97"/>
      <c r="H443" s="110"/>
      <c r="I443" s="111"/>
      <c r="J443" s="110"/>
    </row>
    <row r="444" spans="1:10" s="96" customFormat="1" ht="12" customHeight="1">
      <c r="A444" s="110"/>
      <c r="B444" s="110"/>
      <c r="C444" s="110"/>
      <c r="D444" s="97"/>
      <c r="E444" s="110"/>
      <c r="F444" s="122"/>
      <c r="G444" s="97"/>
      <c r="H444" s="110"/>
      <c r="I444" s="111"/>
      <c r="J444" s="110"/>
    </row>
    <row r="445" spans="1:10" s="96" customFormat="1" ht="12" customHeight="1">
      <c r="A445" s="110"/>
      <c r="B445" s="110"/>
      <c r="C445" s="110"/>
      <c r="D445" s="97"/>
      <c r="E445" s="110"/>
      <c r="F445" s="122"/>
      <c r="G445" s="97"/>
      <c r="H445" s="110"/>
      <c r="I445" s="111"/>
      <c r="J445" s="110"/>
    </row>
    <row r="446" spans="1:10" s="96" customFormat="1" ht="12" customHeight="1">
      <c r="A446" s="110"/>
      <c r="B446" s="110"/>
      <c r="C446" s="110"/>
      <c r="D446" s="97"/>
      <c r="E446" s="110"/>
      <c r="F446" s="122"/>
      <c r="G446" s="97"/>
      <c r="H446" s="110"/>
      <c r="I446" s="111"/>
      <c r="J446" s="110"/>
    </row>
    <row r="447" spans="1:10" s="96" customFormat="1" ht="12" customHeight="1">
      <c r="A447" s="110"/>
      <c r="B447" s="110"/>
      <c r="C447" s="110"/>
      <c r="D447" s="97"/>
      <c r="E447" s="110"/>
      <c r="F447" s="122"/>
      <c r="G447" s="97"/>
      <c r="H447" s="110"/>
      <c r="I447" s="111"/>
      <c r="J447" s="110"/>
    </row>
    <row r="448" spans="1:10" s="96" customFormat="1" ht="12" customHeight="1">
      <c r="A448" s="110"/>
      <c r="B448" s="110"/>
      <c r="C448" s="110"/>
      <c r="D448" s="97"/>
      <c r="E448" s="110"/>
      <c r="F448" s="122"/>
      <c r="G448" s="97"/>
      <c r="H448" s="110"/>
      <c r="I448" s="111"/>
      <c r="J448" s="110"/>
    </row>
    <row r="449" spans="1:10" s="96" customFormat="1" ht="12" customHeight="1">
      <c r="A449" s="110"/>
      <c r="B449" s="110"/>
      <c r="C449" s="110"/>
      <c r="D449" s="97"/>
      <c r="E449" s="110"/>
      <c r="F449" s="122"/>
      <c r="G449" s="97"/>
      <c r="H449" s="110"/>
      <c r="I449" s="111"/>
      <c r="J449" s="110"/>
    </row>
    <row r="450" spans="1:10" s="96" customFormat="1" ht="12" customHeight="1">
      <c r="A450" s="110"/>
      <c r="B450" s="110"/>
      <c r="C450" s="110"/>
      <c r="D450" s="97"/>
      <c r="E450" s="110"/>
      <c r="F450" s="122"/>
      <c r="G450" s="97"/>
      <c r="H450" s="110"/>
      <c r="I450" s="111"/>
      <c r="J450" s="110"/>
    </row>
    <row r="451" spans="1:10" s="96" customFormat="1" ht="12" customHeight="1">
      <c r="A451" s="110"/>
      <c r="B451" s="110"/>
      <c r="C451" s="110"/>
      <c r="D451" s="97"/>
      <c r="E451" s="110"/>
      <c r="F451" s="122"/>
      <c r="G451" s="97"/>
      <c r="H451" s="110"/>
      <c r="I451" s="111"/>
      <c r="J451" s="110"/>
    </row>
    <row r="452" spans="1:10" s="96" customFormat="1" ht="12" customHeight="1">
      <c r="A452" s="110"/>
      <c r="B452" s="110"/>
      <c r="C452" s="110"/>
      <c r="D452" s="97"/>
      <c r="E452" s="97"/>
      <c r="F452" s="122"/>
      <c r="G452" s="97"/>
      <c r="H452" s="110"/>
      <c r="I452" s="111"/>
      <c r="J452" s="87"/>
    </row>
    <row r="453" spans="1:10" s="96" customFormat="1" ht="12" customHeight="1">
      <c r="A453" s="110"/>
      <c r="B453" s="110"/>
      <c r="C453" s="110"/>
      <c r="D453" s="97"/>
      <c r="E453" s="97"/>
      <c r="F453" s="122"/>
      <c r="G453" s="97"/>
      <c r="H453" s="110"/>
      <c r="I453" s="111"/>
      <c r="J453" s="87"/>
    </row>
    <row r="454" spans="1:10" s="96" customFormat="1" ht="12" customHeight="1">
      <c r="A454" s="110"/>
      <c r="B454" s="110"/>
      <c r="C454" s="110"/>
      <c r="D454" s="97"/>
      <c r="E454" s="97"/>
      <c r="F454" s="122"/>
      <c r="G454" s="97"/>
      <c r="H454" s="110"/>
      <c r="I454" s="111"/>
      <c r="J454" s="87"/>
    </row>
    <row r="455" spans="1:10" s="96" customFormat="1" ht="12" customHeight="1">
      <c r="A455" s="110"/>
      <c r="B455" s="110"/>
      <c r="C455" s="110"/>
      <c r="D455" s="97"/>
      <c r="E455" s="97"/>
      <c r="F455" s="122"/>
      <c r="G455" s="97"/>
      <c r="H455" s="110"/>
      <c r="I455" s="111"/>
      <c r="J455" s="87"/>
    </row>
    <row r="456" spans="1:10" s="96" customFormat="1" ht="12" customHeight="1">
      <c r="A456" s="110"/>
      <c r="B456" s="110"/>
      <c r="C456" s="110"/>
      <c r="D456" s="97"/>
      <c r="E456" s="97"/>
      <c r="F456" s="122"/>
      <c r="G456" s="97"/>
      <c r="H456" s="110"/>
      <c r="I456" s="111"/>
      <c r="J456" s="87"/>
    </row>
    <row r="457" spans="1:10" s="96" customFormat="1" ht="12" customHeight="1">
      <c r="A457" s="110"/>
      <c r="B457" s="110"/>
      <c r="C457" s="110"/>
      <c r="D457" s="97"/>
      <c r="E457" s="97"/>
      <c r="F457" s="122"/>
      <c r="G457" s="97"/>
      <c r="H457" s="110"/>
      <c r="I457" s="111"/>
      <c r="J457" s="87"/>
    </row>
    <row r="458" spans="1:10" s="96" customFormat="1" ht="12" customHeight="1">
      <c r="A458" s="110"/>
      <c r="B458" s="110"/>
      <c r="C458" s="110"/>
      <c r="D458" s="97"/>
      <c r="E458" s="97"/>
      <c r="F458" s="122"/>
      <c r="G458" s="97"/>
      <c r="H458" s="110"/>
      <c r="I458" s="111"/>
      <c r="J458" s="87"/>
    </row>
    <row r="459" spans="1:10" s="96" customFormat="1" ht="12" customHeight="1">
      <c r="A459" s="110"/>
      <c r="B459" s="110"/>
      <c r="C459" s="110"/>
      <c r="D459" s="97"/>
      <c r="E459" s="97"/>
      <c r="F459" s="122"/>
      <c r="G459" s="97"/>
      <c r="H459" s="110"/>
      <c r="I459" s="111"/>
      <c r="J459" s="87"/>
    </row>
    <row r="460" spans="1:10" s="96" customFormat="1" ht="12" customHeight="1">
      <c r="A460" s="110"/>
      <c r="B460" s="110"/>
      <c r="C460" s="110"/>
      <c r="D460" s="97"/>
      <c r="E460" s="97"/>
      <c r="F460" s="122"/>
      <c r="G460" s="97"/>
      <c r="H460" s="110"/>
      <c r="I460" s="111"/>
      <c r="J460" s="87"/>
    </row>
    <row r="461" spans="1:10" s="96" customFormat="1" ht="12" customHeight="1">
      <c r="A461" s="110"/>
      <c r="B461" s="110"/>
      <c r="C461" s="110"/>
      <c r="D461" s="97"/>
      <c r="E461" s="97"/>
      <c r="F461" s="122"/>
      <c r="G461" s="97"/>
      <c r="H461" s="110"/>
      <c r="I461" s="111"/>
      <c r="J461" s="87"/>
    </row>
    <row r="462" spans="1:10" s="96" customFormat="1" ht="12" customHeight="1">
      <c r="A462" s="110"/>
      <c r="B462" s="110"/>
      <c r="C462" s="110"/>
      <c r="D462" s="97"/>
      <c r="E462" s="97"/>
      <c r="F462" s="122"/>
      <c r="G462" s="97"/>
      <c r="H462" s="110"/>
      <c r="I462" s="111"/>
      <c r="J462" s="87"/>
    </row>
    <row r="463" spans="1:10" s="96" customFormat="1" ht="12" customHeight="1">
      <c r="A463" s="110"/>
      <c r="B463" s="110"/>
      <c r="C463" s="110"/>
      <c r="D463" s="97"/>
      <c r="E463" s="97"/>
      <c r="F463" s="122"/>
      <c r="G463" s="97"/>
      <c r="H463" s="110"/>
      <c r="I463" s="111"/>
      <c r="J463" s="97"/>
    </row>
    <row r="464" spans="1:10" s="96" customFormat="1" ht="12" customHeight="1">
      <c r="A464" s="110"/>
      <c r="B464" s="110"/>
      <c r="C464" s="110"/>
      <c r="D464" s="97"/>
      <c r="E464" s="97"/>
      <c r="F464" s="122"/>
      <c r="G464" s="97"/>
      <c r="H464" s="110"/>
      <c r="I464" s="111"/>
      <c r="J464" s="97"/>
    </row>
    <row r="465" spans="1:10" s="96" customFormat="1" ht="12" customHeight="1">
      <c r="A465" s="110"/>
      <c r="B465" s="110"/>
      <c r="C465" s="110"/>
      <c r="D465" s="97"/>
      <c r="E465" s="97"/>
      <c r="F465" s="122"/>
      <c r="G465" s="97"/>
      <c r="H465" s="110"/>
      <c r="I465" s="111"/>
      <c r="J465" s="97"/>
    </row>
    <row r="466" spans="1:10" s="96" customFormat="1" ht="12" customHeight="1">
      <c r="A466" s="110"/>
      <c r="B466" s="110"/>
      <c r="C466" s="110"/>
      <c r="D466" s="97"/>
      <c r="E466" s="97"/>
      <c r="F466" s="122"/>
      <c r="G466" s="97"/>
      <c r="H466" s="110"/>
      <c r="I466" s="111"/>
      <c r="J466" s="97"/>
    </row>
    <row r="467" spans="1:10" s="96" customFormat="1" ht="12" customHeight="1">
      <c r="A467" s="110"/>
      <c r="B467" s="110"/>
      <c r="C467" s="110"/>
      <c r="D467" s="97"/>
      <c r="E467" s="97"/>
      <c r="F467" s="122"/>
      <c r="G467" s="97"/>
      <c r="H467" s="110"/>
      <c r="I467" s="111"/>
      <c r="J467" s="97"/>
    </row>
    <row r="468" spans="1:10" s="96" customFormat="1" ht="12" customHeight="1">
      <c r="A468" s="110"/>
      <c r="B468" s="110"/>
      <c r="C468" s="110"/>
      <c r="D468" s="97"/>
      <c r="E468" s="97"/>
      <c r="F468" s="122"/>
      <c r="G468" s="97"/>
      <c r="H468" s="110"/>
      <c r="I468" s="111"/>
      <c r="J468" s="97"/>
    </row>
    <row r="469" spans="1:10" s="96" customFormat="1" ht="12" customHeight="1">
      <c r="A469" s="110"/>
      <c r="B469" s="110"/>
      <c r="C469" s="110"/>
      <c r="D469" s="97"/>
      <c r="E469" s="97"/>
      <c r="F469" s="122"/>
      <c r="G469" s="97"/>
      <c r="H469" s="110"/>
      <c r="I469" s="111"/>
      <c r="J469" s="97"/>
    </row>
    <row r="470" spans="1:10" s="96" customFormat="1" ht="12" customHeight="1">
      <c r="A470" s="110"/>
      <c r="B470" s="110"/>
      <c r="C470" s="110"/>
      <c r="D470" s="97"/>
      <c r="E470" s="97"/>
      <c r="F470" s="122"/>
      <c r="G470" s="97"/>
      <c r="H470" s="110"/>
      <c r="I470" s="111"/>
      <c r="J470" s="97"/>
    </row>
    <row r="471" spans="1:10" s="96" customFormat="1" ht="12" customHeight="1">
      <c r="A471" s="110"/>
      <c r="B471" s="110"/>
      <c r="C471" s="110"/>
      <c r="D471" s="97"/>
      <c r="E471" s="97"/>
      <c r="F471" s="122"/>
      <c r="G471" s="97"/>
      <c r="H471" s="110"/>
      <c r="I471" s="111"/>
      <c r="J471" s="97"/>
    </row>
    <row r="472" spans="1:10" s="96" customFormat="1" ht="12" customHeight="1">
      <c r="A472" s="110"/>
      <c r="B472" s="110"/>
      <c r="C472" s="110"/>
      <c r="D472" s="97"/>
      <c r="E472" s="97"/>
      <c r="F472" s="122"/>
      <c r="G472" s="97"/>
      <c r="H472" s="110"/>
      <c r="I472" s="111"/>
      <c r="J472" s="97"/>
    </row>
    <row r="473" spans="1:10" s="96" customFormat="1" ht="12" customHeight="1">
      <c r="A473" s="110"/>
      <c r="B473" s="110"/>
      <c r="C473" s="110"/>
      <c r="D473" s="97"/>
      <c r="E473" s="97"/>
      <c r="F473" s="122"/>
      <c r="G473" s="97"/>
      <c r="H473" s="110"/>
      <c r="I473" s="111"/>
      <c r="J473" s="87"/>
    </row>
    <row r="474" spans="1:10" s="96" customFormat="1" ht="12" customHeight="1">
      <c r="A474" s="110"/>
      <c r="B474" s="110"/>
      <c r="C474" s="110"/>
      <c r="D474" s="97"/>
      <c r="E474" s="97"/>
      <c r="F474" s="122"/>
      <c r="G474" s="97"/>
      <c r="H474" s="110"/>
      <c r="I474" s="111"/>
      <c r="J474" s="87"/>
    </row>
    <row r="475" spans="1:10" s="96" customFormat="1" ht="12" customHeight="1">
      <c r="A475" s="110"/>
      <c r="B475" s="110"/>
      <c r="C475" s="110"/>
      <c r="D475" s="97"/>
      <c r="E475" s="97"/>
      <c r="F475" s="122"/>
      <c r="G475" s="97"/>
      <c r="H475" s="110"/>
      <c r="I475" s="111"/>
      <c r="J475" s="87"/>
    </row>
    <row r="476" spans="1:10" s="96" customFormat="1" ht="12" customHeight="1">
      <c r="A476" s="110"/>
      <c r="B476" s="110"/>
      <c r="C476" s="110"/>
      <c r="D476" s="97"/>
      <c r="E476" s="97"/>
      <c r="F476" s="122"/>
      <c r="G476" s="97"/>
      <c r="H476" s="110"/>
      <c r="I476" s="111"/>
      <c r="J476" s="87"/>
    </row>
    <row r="477" spans="1:10" s="96" customFormat="1" ht="12" customHeight="1">
      <c r="A477" s="110"/>
      <c r="B477" s="110"/>
      <c r="C477" s="110"/>
      <c r="D477" s="97"/>
      <c r="E477" s="97"/>
      <c r="F477" s="122"/>
      <c r="G477" s="97"/>
      <c r="H477" s="110"/>
      <c r="I477" s="111"/>
      <c r="J477" s="87"/>
    </row>
    <row r="478" spans="1:10" s="96" customFormat="1" ht="12" customHeight="1">
      <c r="A478" s="110"/>
      <c r="B478" s="9"/>
      <c r="C478" s="110"/>
      <c r="D478" s="97"/>
      <c r="E478" s="97"/>
      <c r="F478" s="122"/>
      <c r="G478" s="97"/>
      <c r="H478" s="97"/>
      <c r="I478" s="162"/>
      <c r="J478" s="87"/>
    </row>
    <row r="479" spans="1:10" s="96" customFormat="1" ht="12" customHeight="1">
      <c r="A479" s="110"/>
      <c r="B479" s="110"/>
      <c r="C479" s="110"/>
      <c r="D479" s="97"/>
      <c r="E479" s="97"/>
      <c r="F479" s="122"/>
      <c r="G479" s="97"/>
      <c r="H479" s="97"/>
      <c r="I479" s="162"/>
      <c r="J479" s="87"/>
    </row>
    <row r="480" spans="1:10" s="96" customFormat="1" ht="12" customHeight="1">
      <c r="A480" s="110"/>
      <c r="B480" s="110"/>
      <c r="C480" s="110"/>
      <c r="D480" s="97"/>
      <c r="E480" s="97"/>
      <c r="F480" s="122"/>
      <c r="G480" s="97"/>
      <c r="H480" s="97"/>
      <c r="I480" s="162"/>
      <c r="J480" s="87"/>
    </row>
    <row r="481" spans="1:10" s="96" customFormat="1" ht="12" customHeight="1">
      <c r="A481" s="110"/>
      <c r="B481" s="110"/>
      <c r="C481" s="110"/>
      <c r="D481" s="97"/>
      <c r="E481" s="97"/>
      <c r="F481" s="122"/>
      <c r="G481" s="97"/>
      <c r="H481" s="97"/>
      <c r="I481" s="162"/>
      <c r="J481" s="87"/>
    </row>
    <row r="482" spans="1:10" s="96" customFormat="1" ht="12" customHeight="1">
      <c r="A482" s="110"/>
      <c r="B482" s="110"/>
      <c r="C482" s="110"/>
      <c r="D482" s="97"/>
      <c r="E482" s="97"/>
      <c r="F482" s="122"/>
      <c r="G482" s="97"/>
      <c r="H482" s="97"/>
      <c r="I482" s="162"/>
      <c r="J482" s="87"/>
    </row>
    <row r="483" spans="1:10" s="96" customFormat="1" ht="12" customHeight="1">
      <c r="A483" s="110"/>
      <c r="B483" s="110"/>
      <c r="C483" s="110"/>
      <c r="D483" s="97"/>
      <c r="E483" s="97"/>
      <c r="F483" s="122"/>
      <c r="G483" s="97"/>
      <c r="H483" s="110"/>
      <c r="I483" s="111"/>
      <c r="J483" s="87"/>
    </row>
    <row r="484" spans="1:10" s="96" customFormat="1" ht="12" customHeight="1">
      <c r="A484" s="110"/>
      <c r="B484" s="110"/>
      <c r="C484" s="110"/>
      <c r="D484" s="97"/>
      <c r="E484" s="97"/>
      <c r="F484" s="122"/>
      <c r="G484" s="97"/>
      <c r="H484" s="110"/>
      <c r="I484" s="111"/>
      <c r="J484" s="87"/>
    </row>
    <row r="485" spans="1:10" s="96" customFormat="1" ht="12" customHeight="1">
      <c r="A485" s="110"/>
      <c r="B485" s="110"/>
      <c r="C485" s="110"/>
      <c r="D485" s="97"/>
      <c r="E485" s="97"/>
      <c r="F485" s="122"/>
      <c r="G485" s="97"/>
      <c r="H485" s="110"/>
      <c r="I485" s="111"/>
      <c r="J485" s="87"/>
    </row>
    <row r="486" spans="1:10" s="96" customFormat="1" ht="12" customHeight="1">
      <c r="A486" s="110"/>
      <c r="B486" s="110"/>
      <c r="C486" s="110"/>
      <c r="D486" s="97"/>
      <c r="E486" s="97"/>
      <c r="F486" s="122"/>
      <c r="G486" s="97"/>
      <c r="H486" s="110"/>
      <c r="I486" s="111"/>
      <c r="J486" s="87"/>
    </row>
    <row r="487" spans="1:10" s="96" customFormat="1" ht="12" customHeight="1">
      <c r="A487" s="110"/>
      <c r="B487" s="110"/>
      <c r="C487" s="110"/>
      <c r="D487" s="97"/>
      <c r="E487" s="97"/>
      <c r="F487" s="122"/>
      <c r="G487" s="97"/>
      <c r="H487" s="110"/>
      <c r="I487" s="111"/>
      <c r="J487" s="87"/>
    </row>
    <row r="488" spans="1:10" s="96" customFormat="1" ht="12" customHeight="1">
      <c r="D488" s="85"/>
      <c r="E488" s="85"/>
      <c r="F488" s="113"/>
      <c r="G488" s="85"/>
      <c r="I488" s="139"/>
      <c r="J488" s="85"/>
    </row>
    <row r="489" spans="1:10" s="96" customFormat="1" ht="12" customHeight="1">
      <c r="D489" s="85"/>
      <c r="E489" s="85"/>
      <c r="F489" s="113"/>
      <c r="G489" s="85"/>
      <c r="I489" s="139"/>
      <c r="J489" s="85"/>
    </row>
    <row r="490" spans="1:10" s="96" customFormat="1" ht="12" customHeight="1">
      <c r="B490" s="15"/>
      <c r="D490" s="85"/>
      <c r="E490" s="85"/>
      <c r="F490" s="113"/>
      <c r="G490" s="85"/>
      <c r="I490" s="233"/>
      <c r="J490" s="97"/>
    </row>
    <row r="491" spans="1:10" s="96" customFormat="1" ht="12" customHeight="1">
      <c r="B491" s="15"/>
      <c r="D491" s="85"/>
      <c r="E491" s="85"/>
      <c r="F491" s="113"/>
      <c r="G491" s="85"/>
      <c r="I491" s="139"/>
      <c r="J491" s="90"/>
    </row>
    <row r="492" spans="1:10" s="96" customFormat="1" ht="12" customHeight="1">
      <c r="B492" s="24"/>
      <c r="D492" s="85"/>
      <c r="E492" s="85"/>
      <c r="F492" s="113"/>
      <c r="G492" s="85"/>
      <c r="I492" s="139"/>
      <c r="J492" s="90"/>
    </row>
    <row r="493" spans="1:10" s="96" customFormat="1" ht="12" customHeight="1">
      <c r="B493" s="24"/>
      <c r="D493" s="85"/>
      <c r="E493" s="85"/>
      <c r="F493" s="113"/>
      <c r="G493" s="85"/>
      <c r="I493" s="139"/>
      <c r="J493" s="90"/>
    </row>
    <row r="494" spans="1:10" s="96" customFormat="1" ht="12" customHeight="1">
      <c r="D494" s="85"/>
      <c r="E494" s="85"/>
      <c r="F494" s="113"/>
      <c r="G494" s="85"/>
      <c r="I494" s="139"/>
      <c r="J494" s="90"/>
    </row>
    <row r="495" spans="1:10" s="96" customFormat="1" ht="12" customHeight="1">
      <c r="D495" s="85"/>
      <c r="E495" s="85"/>
      <c r="F495" s="90"/>
      <c r="G495" s="85"/>
      <c r="H495" s="85"/>
      <c r="I495" s="208"/>
      <c r="J495" s="85"/>
    </row>
    <row r="496" spans="1:10" s="96" customFormat="1" ht="12" customHeight="1">
      <c r="D496" s="16"/>
      <c r="E496" s="16"/>
      <c r="F496" s="28"/>
      <c r="G496" s="16"/>
      <c r="H496" s="16"/>
      <c r="I496" s="29"/>
      <c r="J496" s="16"/>
    </row>
    <row r="497" spans="1:10" s="96" customFormat="1" ht="12" customHeight="1">
      <c r="A497" s="110"/>
      <c r="B497" s="30"/>
      <c r="C497" s="110"/>
      <c r="D497" s="97"/>
      <c r="E497" s="97"/>
      <c r="F497" s="122"/>
      <c r="G497" s="97"/>
      <c r="H497" s="110"/>
      <c r="I497" s="122"/>
      <c r="J497" s="97"/>
    </row>
    <row r="498" spans="1:10" s="96" customFormat="1" ht="12" customHeight="1">
      <c r="A498" s="110"/>
      <c r="B498" s="110"/>
      <c r="C498" s="110"/>
      <c r="D498" s="97"/>
      <c r="E498" s="110"/>
      <c r="F498" s="122"/>
      <c r="G498" s="97"/>
      <c r="H498" s="110"/>
      <c r="I498" s="111"/>
      <c r="J498" s="110"/>
    </row>
    <row r="499" spans="1:10" s="96" customFormat="1" ht="12" customHeight="1">
      <c r="A499" s="110"/>
      <c r="B499" s="110"/>
      <c r="C499" s="110"/>
      <c r="D499" s="97"/>
      <c r="E499" s="110"/>
      <c r="F499" s="122"/>
      <c r="G499" s="97"/>
      <c r="H499" s="110"/>
      <c r="I499" s="111"/>
      <c r="J499" s="110"/>
    </row>
    <row r="500" spans="1:10" s="96" customFormat="1" ht="12" customHeight="1">
      <c r="A500" s="110"/>
      <c r="B500" s="110"/>
      <c r="C500" s="110"/>
      <c r="D500" s="97"/>
      <c r="E500" s="110"/>
      <c r="F500" s="122"/>
      <c r="G500" s="97"/>
      <c r="H500" s="110"/>
      <c r="I500" s="111"/>
      <c r="J500" s="110"/>
    </row>
    <row r="501" spans="1:10" s="96" customFormat="1" ht="12" customHeight="1">
      <c r="A501" s="110"/>
      <c r="B501" s="110"/>
      <c r="C501" s="110"/>
      <c r="D501" s="97"/>
      <c r="E501" s="110"/>
      <c r="F501" s="122"/>
      <c r="G501" s="97"/>
      <c r="H501" s="110"/>
      <c r="I501" s="111"/>
      <c r="J501" s="110"/>
    </row>
    <row r="502" spans="1:10" s="96" customFormat="1" ht="12" customHeight="1">
      <c r="A502" s="110"/>
      <c r="B502" s="110"/>
      <c r="C502" s="110"/>
      <c r="D502" s="97"/>
      <c r="E502" s="110"/>
      <c r="F502" s="122"/>
      <c r="G502" s="97"/>
      <c r="H502" s="110"/>
      <c r="I502" s="111"/>
      <c r="J502" s="110"/>
    </row>
    <row r="503" spans="1:10" s="96" customFormat="1" ht="12" customHeight="1">
      <c r="A503" s="110"/>
      <c r="B503" s="110"/>
      <c r="C503" s="110"/>
      <c r="D503" s="97"/>
      <c r="E503" s="110"/>
      <c r="F503" s="122"/>
      <c r="G503" s="97"/>
      <c r="H503" s="110"/>
      <c r="I503" s="111"/>
      <c r="J503" s="110"/>
    </row>
    <row r="504" spans="1:10" s="96" customFormat="1" ht="12" customHeight="1">
      <c r="A504" s="110"/>
      <c r="B504" s="110"/>
      <c r="C504" s="110"/>
      <c r="D504" s="97"/>
      <c r="E504" s="110"/>
      <c r="F504" s="122"/>
      <c r="G504" s="97"/>
      <c r="H504" s="110"/>
      <c r="I504" s="111"/>
      <c r="J504" s="110"/>
    </row>
    <row r="505" spans="1:10" s="96" customFormat="1" ht="12" customHeight="1">
      <c r="A505" s="110"/>
      <c r="B505" s="110"/>
      <c r="C505" s="110"/>
      <c r="D505" s="97"/>
      <c r="E505" s="97"/>
      <c r="F505" s="122"/>
      <c r="G505" s="97"/>
      <c r="H505" s="110"/>
      <c r="I505" s="111"/>
      <c r="J505" s="87"/>
    </row>
    <row r="506" spans="1:10" s="96" customFormat="1" ht="12" customHeight="1">
      <c r="A506" s="110"/>
      <c r="B506" s="110"/>
      <c r="C506" s="110"/>
      <c r="D506" s="97"/>
      <c r="E506" s="97"/>
      <c r="F506" s="122"/>
      <c r="G506" s="97"/>
      <c r="H506" s="110"/>
      <c r="I506" s="111"/>
      <c r="J506" s="87"/>
    </row>
    <row r="507" spans="1:10" s="96" customFormat="1" ht="12" customHeight="1">
      <c r="A507" s="110"/>
      <c r="B507" s="110"/>
      <c r="C507" s="110"/>
      <c r="D507" s="97"/>
      <c r="E507" s="97"/>
      <c r="F507" s="122"/>
      <c r="G507" s="97"/>
      <c r="H507" s="110"/>
      <c r="I507" s="111"/>
      <c r="J507" s="87"/>
    </row>
    <row r="508" spans="1:10" s="96" customFormat="1" ht="12" customHeight="1">
      <c r="A508" s="110"/>
      <c r="B508" s="110"/>
      <c r="C508" s="110"/>
      <c r="D508" s="97"/>
      <c r="E508" s="97"/>
      <c r="F508" s="122"/>
      <c r="G508" s="97"/>
      <c r="H508" s="110"/>
      <c r="I508" s="111"/>
      <c r="J508" s="87"/>
    </row>
    <row r="509" spans="1:10" s="96" customFormat="1" ht="12" customHeight="1">
      <c r="A509" s="110"/>
      <c r="B509" s="110"/>
      <c r="C509" s="110"/>
      <c r="D509" s="97"/>
      <c r="E509" s="97"/>
      <c r="F509" s="122"/>
      <c r="G509" s="97"/>
      <c r="H509" s="110"/>
      <c r="I509" s="111"/>
      <c r="J509" s="87"/>
    </row>
    <row r="510" spans="1:10" s="96" customFormat="1" ht="12" customHeight="1">
      <c r="A510" s="110"/>
      <c r="B510" s="110"/>
      <c r="C510" s="110"/>
      <c r="D510" s="97"/>
      <c r="E510" s="97"/>
      <c r="F510" s="122"/>
      <c r="G510" s="97"/>
      <c r="H510" s="110"/>
      <c r="I510" s="111"/>
      <c r="J510" s="87"/>
    </row>
    <row r="511" spans="1:10" s="96" customFormat="1" ht="12" customHeight="1">
      <c r="A511" s="110"/>
      <c r="B511" s="110"/>
      <c r="C511" s="110"/>
      <c r="D511" s="97"/>
      <c r="E511" s="97"/>
      <c r="F511" s="122"/>
      <c r="G511" s="97"/>
      <c r="H511" s="110"/>
      <c r="I511" s="111"/>
      <c r="J511" s="87"/>
    </row>
    <row r="512" spans="1:10" s="96" customFormat="1" ht="12" customHeight="1">
      <c r="A512" s="110"/>
      <c r="B512" s="110"/>
      <c r="C512" s="110"/>
      <c r="D512" s="97"/>
      <c r="E512" s="97"/>
      <c r="F512" s="122"/>
      <c r="G512" s="97"/>
      <c r="H512" s="110"/>
      <c r="I512" s="111"/>
      <c r="J512" s="87"/>
    </row>
    <row r="513" spans="1:10" s="96" customFormat="1" ht="12" customHeight="1">
      <c r="A513" s="110"/>
      <c r="B513" s="110"/>
      <c r="C513" s="110"/>
      <c r="D513" s="97"/>
      <c r="E513" s="97"/>
      <c r="F513" s="122"/>
      <c r="G513" s="97"/>
      <c r="H513" s="110"/>
      <c r="I513" s="111"/>
      <c r="J513" s="87"/>
    </row>
    <row r="514" spans="1:10" s="96" customFormat="1" ht="12" customHeight="1">
      <c r="A514" s="110"/>
      <c r="B514" s="110"/>
      <c r="C514" s="110"/>
      <c r="D514" s="97"/>
      <c r="E514" s="97"/>
      <c r="F514" s="122"/>
      <c r="G514" s="97"/>
      <c r="H514" s="110"/>
      <c r="I514" s="111"/>
      <c r="J514" s="87"/>
    </row>
    <row r="515" spans="1:10" s="96" customFormat="1" ht="12" customHeight="1">
      <c r="A515" s="110"/>
      <c r="B515" s="110"/>
      <c r="C515" s="110"/>
      <c r="D515" s="97"/>
      <c r="E515" s="97"/>
      <c r="F515" s="122"/>
      <c r="G515" s="97"/>
      <c r="H515" s="110"/>
      <c r="I515" s="111"/>
      <c r="J515" s="87"/>
    </row>
    <row r="516" spans="1:10" s="96" customFormat="1" ht="12" customHeight="1">
      <c r="A516" s="110"/>
      <c r="B516" s="110"/>
      <c r="C516" s="110"/>
      <c r="D516" s="97"/>
      <c r="E516" s="97"/>
      <c r="F516" s="122"/>
      <c r="G516" s="97"/>
      <c r="H516" s="110"/>
      <c r="I516" s="111"/>
      <c r="J516" s="87"/>
    </row>
    <row r="517" spans="1:10" s="96" customFormat="1" ht="12" customHeight="1">
      <c r="A517" s="110"/>
      <c r="B517" s="110"/>
      <c r="C517" s="110"/>
      <c r="D517" s="97"/>
      <c r="E517" s="97"/>
      <c r="F517" s="122"/>
      <c r="G517" s="97"/>
      <c r="H517" s="110"/>
      <c r="I517" s="111"/>
      <c r="J517" s="87"/>
    </row>
    <row r="518" spans="1:10" s="96" customFormat="1" ht="12" customHeight="1">
      <c r="A518" s="110"/>
      <c r="B518" s="110"/>
      <c r="C518" s="110"/>
      <c r="D518" s="97"/>
      <c r="E518" s="97"/>
      <c r="F518" s="122"/>
      <c r="G518" s="97"/>
      <c r="H518" s="110"/>
      <c r="I518" s="111"/>
      <c r="J518" s="87"/>
    </row>
    <row r="519" spans="1:10" s="96" customFormat="1" ht="12" customHeight="1">
      <c r="A519" s="110"/>
      <c r="B519" s="110"/>
      <c r="C519" s="110"/>
      <c r="D519" s="97"/>
      <c r="E519" s="97"/>
      <c r="F519" s="122"/>
      <c r="G519" s="97"/>
      <c r="H519" s="110"/>
      <c r="I519" s="111"/>
      <c r="J519" s="87"/>
    </row>
    <row r="520" spans="1:10" s="96" customFormat="1" ht="12" customHeight="1">
      <c r="A520" s="110"/>
      <c r="B520" s="110"/>
      <c r="C520" s="110"/>
      <c r="D520" s="97"/>
      <c r="E520" s="97"/>
      <c r="F520" s="122"/>
      <c r="G520" s="97"/>
      <c r="H520" s="110"/>
      <c r="I520" s="111"/>
      <c r="J520" s="87"/>
    </row>
    <row r="521" spans="1:10" s="96" customFormat="1" ht="12" customHeight="1">
      <c r="A521" s="110"/>
      <c r="B521" s="110"/>
      <c r="C521" s="110"/>
      <c r="D521" s="97"/>
      <c r="E521" s="97"/>
      <c r="F521" s="122"/>
      <c r="G521" s="97"/>
      <c r="H521" s="110"/>
      <c r="I521" s="111"/>
      <c r="J521" s="87"/>
    </row>
    <row r="522" spans="1:10" s="96" customFormat="1" ht="12" customHeight="1">
      <c r="A522" s="110"/>
      <c r="B522" s="110"/>
      <c r="C522" s="110"/>
      <c r="D522" s="97"/>
      <c r="E522" s="97"/>
      <c r="F522" s="122"/>
      <c r="G522" s="97"/>
      <c r="H522" s="110"/>
      <c r="I522" s="111"/>
      <c r="J522" s="87"/>
    </row>
    <row r="523" spans="1:10" s="96" customFormat="1" ht="12" customHeight="1">
      <c r="A523" s="110"/>
      <c r="B523" s="110"/>
      <c r="C523" s="110"/>
      <c r="D523" s="97"/>
      <c r="E523" s="97"/>
      <c r="F523" s="122"/>
      <c r="G523" s="97"/>
      <c r="H523" s="110"/>
      <c r="I523" s="111"/>
      <c r="J523" s="87"/>
    </row>
    <row r="524" spans="1:10" s="96" customFormat="1" ht="12" customHeight="1">
      <c r="A524" s="110"/>
      <c r="B524" s="110"/>
      <c r="C524" s="110"/>
      <c r="D524" s="97"/>
      <c r="E524" s="97"/>
      <c r="F524" s="122"/>
      <c r="G524" s="97"/>
      <c r="H524" s="110"/>
      <c r="I524" s="111"/>
      <c r="J524" s="87"/>
    </row>
    <row r="525" spans="1:10" s="96" customFormat="1" ht="12" customHeight="1">
      <c r="A525" s="110"/>
      <c r="B525" s="110"/>
      <c r="C525" s="110"/>
      <c r="D525" s="97"/>
      <c r="E525" s="97"/>
      <c r="F525" s="122"/>
      <c r="G525" s="97"/>
      <c r="H525" s="110"/>
      <c r="I525" s="111"/>
      <c r="J525" s="97"/>
    </row>
    <row r="526" spans="1:10" s="96" customFormat="1" ht="12" customHeight="1">
      <c r="A526" s="110"/>
      <c r="B526" s="110"/>
      <c r="C526" s="110"/>
      <c r="D526" s="97"/>
      <c r="E526" s="97"/>
      <c r="F526" s="122"/>
      <c r="G526" s="97"/>
      <c r="H526" s="110"/>
      <c r="I526" s="111"/>
      <c r="J526" s="97"/>
    </row>
    <row r="527" spans="1:10" s="96" customFormat="1" ht="12" customHeight="1">
      <c r="A527" s="110"/>
      <c r="B527" s="110"/>
      <c r="C527" s="110"/>
      <c r="D527" s="97"/>
      <c r="E527" s="97"/>
      <c r="F527" s="122"/>
      <c r="G527" s="97"/>
      <c r="H527" s="110"/>
      <c r="I527" s="111"/>
      <c r="J527" s="97"/>
    </row>
    <row r="528" spans="1:10" s="96" customFormat="1" ht="12" customHeight="1">
      <c r="A528" s="110"/>
      <c r="B528" s="110"/>
      <c r="C528" s="110"/>
      <c r="D528" s="97"/>
      <c r="E528" s="97"/>
      <c r="F528" s="122"/>
      <c r="G528" s="97"/>
      <c r="H528" s="110"/>
      <c r="I528" s="111"/>
      <c r="J528" s="97"/>
    </row>
    <row r="529" spans="1:10" s="96" customFormat="1" ht="12" customHeight="1">
      <c r="A529" s="110"/>
      <c r="B529" s="110"/>
      <c r="C529" s="110"/>
      <c r="D529" s="97"/>
      <c r="E529" s="97"/>
      <c r="F529" s="122"/>
      <c r="G529" s="97"/>
      <c r="H529" s="110"/>
      <c r="I529" s="111"/>
      <c r="J529" s="97"/>
    </row>
    <row r="530" spans="1:10" s="96" customFormat="1" ht="12" customHeight="1">
      <c r="A530" s="110"/>
      <c r="B530" s="110"/>
      <c r="C530" s="110"/>
      <c r="D530" s="97"/>
      <c r="E530" s="97"/>
      <c r="F530" s="122"/>
      <c r="G530" s="97"/>
      <c r="H530" s="110"/>
      <c r="I530" s="111"/>
      <c r="J530" s="97"/>
    </row>
    <row r="531" spans="1:10" s="96" customFormat="1" ht="12" customHeight="1">
      <c r="A531" s="110"/>
      <c r="B531" s="110"/>
      <c r="C531" s="110"/>
      <c r="D531" s="97"/>
      <c r="E531" s="97"/>
      <c r="F531" s="122"/>
      <c r="G531" s="97"/>
      <c r="H531" s="110"/>
      <c r="I531" s="111"/>
      <c r="J531" s="97"/>
    </row>
    <row r="532" spans="1:10" s="96" customFormat="1" ht="12" customHeight="1">
      <c r="A532" s="110"/>
      <c r="B532" s="110"/>
      <c r="C532" s="110"/>
      <c r="D532" s="97"/>
      <c r="E532" s="97"/>
      <c r="F532" s="122"/>
      <c r="G532" s="97"/>
      <c r="H532" s="110"/>
      <c r="I532" s="111"/>
      <c r="J532" s="97"/>
    </row>
    <row r="533" spans="1:10" s="96" customFormat="1" ht="12" customHeight="1">
      <c r="A533" s="110"/>
      <c r="B533" s="110"/>
      <c r="C533" s="110"/>
      <c r="D533" s="97"/>
      <c r="E533" s="97"/>
      <c r="F533" s="122"/>
      <c r="G533" s="97"/>
      <c r="H533" s="110"/>
      <c r="I533" s="111"/>
      <c r="J533" s="97"/>
    </row>
    <row r="534" spans="1:10" s="96" customFormat="1" ht="12" customHeight="1">
      <c r="A534" s="110"/>
      <c r="B534" s="110"/>
      <c r="C534" s="110"/>
      <c r="D534" s="97"/>
      <c r="E534" s="97"/>
      <c r="F534" s="122"/>
      <c r="G534" s="97"/>
      <c r="H534" s="110"/>
      <c r="I534" s="111"/>
      <c r="J534" s="97"/>
    </row>
    <row r="535" spans="1:10" s="96" customFormat="1" ht="12" customHeight="1">
      <c r="A535" s="110"/>
      <c r="B535" s="110"/>
      <c r="C535" s="110"/>
      <c r="D535" s="97"/>
      <c r="E535" s="97"/>
      <c r="F535" s="122"/>
      <c r="G535" s="97"/>
      <c r="H535" s="110"/>
      <c r="I535" s="111"/>
      <c r="J535" s="87"/>
    </row>
    <row r="536" spans="1:10" s="96" customFormat="1" ht="12" customHeight="1">
      <c r="A536" s="110"/>
      <c r="B536" s="110"/>
      <c r="C536" s="110"/>
      <c r="D536" s="97"/>
      <c r="E536" s="97"/>
      <c r="F536" s="122"/>
      <c r="G536" s="97"/>
      <c r="H536" s="110"/>
      <c r="I536" s="111"/>
      <c r="J536" s="87"/>
    </row>
    <row r="537" spans="1:10" s="96" customFormat="1" ht="12" customHeight="1">
      <c r="A537" s="110"/>
      <c r="B537" s="110"/>
      <c r="C537" s="110"/>
      <c r="D537" s="97"/>
      <c r="E537" s="97"/>
      <c r="F537" s="122"/>
      <c r="G537" s="97"/>
      <c r="H537" s="110"/>
      <c r="I537" s="111"/>
      <c r="J537" s="87"/>
    </row>
    <row r="538" spans="1:10" s="96" customFormat="1" ht="12" customHeight="1">
      <c r="A538" s="110"/>
      <c r="B538" s="110"/>
      <c r="C538" s="110"/>
      <c r="D538" s="97"/>
      <c r="E538" s="97"/>
      <c r="F538" s="122"/>
      <c r="G538" s="97"/>
      <c r="H538" s="110"/>
      <c r="I538" s="111"/>
      <c r="J538" s="87"/>
    </row>
    <row r="539" spans="1:10" ht="12" customHeight="1">
      <c r="A539" s="110"/>
      <c r="B539" s="110"/>
      <c r="C539" s="110"/>
      <c r="D539" s="97"/>
      <c r="E539" s="97"/>
      <c r="F539" s="122"/>
      <c r="G539" s="97"/>
      <c r="H539" s="110"/>
      <c r="I539" s="111"/>
      <c r="J539" s="87"/>
    </row>
    <row r="540" spans="1:10" ht="12" customHeight="1">
      <c r="A540" s="110"/>
      <c r="B540" s="9"/>
      <c r="C540" s="110"/>
      <c r="D540" s="97"/>
      <c r="E540" s="97"/>
      <c r="F540" s="122"/>
      <c r="G540" s="97"/>
      <c r="H540" s="97"/>
      <c r="I540" s="162"/>
      <c r="J540" s="87"/>
    </row>
    <row r="541" spans="1:10" ht="12" customHeight="1">
      <c r="A541" s="110"/>
      <c r="B541" s="110"/>
      <c r="C541" s="110"/>
      <c r="D541" s="97"/>
      <c r="E541" s="97"/>
      <c r="F541" s="122"/>
      <c r="G541" s="97"/>
      <c r="H541" s="97"/>
      <c r="I541" s="162"/>
      <c r="J541" s="87"/>
    </row>
    <row r="542" spans="1:10" ht="12" customHeight="1">
      <c r="A542" s="110"/>
      <c r="B542" s="110"/>
      <c r="C542" s="110"/>
      <c r="D542" s="97"/>
      <c r="E542" s="97"/>
      <c r="F542" s="122"/>
      <c r="G542" s="97"/>
      <c r="H542" s="97"/>
      <c r="I542" s="162"/>
      <c r="J542" s="87"/>
    </row>
    <row r="543" spans="1:10" ht="12" customHeight="1">
      <c r="A543" s="110"/>
      <c r="B543" s="110"/>
      <c r="C543" s="110"/>
      <c r="D543" s="97"/>
      <c r="E543" s="97"/>
      <c r="F543" s="122"/>
      <c r="G543" s="97"/>
      <c r="H543" s="97"/>
      <c r="I543" s="162"/>
      <c r="J543" s="87"/>
    </row>
    <row r="544" spans="1:10" ht="12" customHeight="1">
      <c r="A544" s="110"/>
      <c r="B544" s="110"/>
      <c r="C544" s="110"/>
      <c r="D544" s="97"/>
      <c r="E544" s="97"/>
      <c r="F544" s="122"/>
      <c r="G544" s="97"/>
      <c r="H544" s="97"/>
      <c r="I544" s="162"/>
      <c r="J544" s="87"/>
    </row>
    <row r="545" spans="1:10" ht="12" customHeight="1">
      <c r="A545" s="110"/>
      <c r="B545" s="110"/>
      <c r="C545" s="110"/>
      <c r="D545" s="97"/>
      <c r="E545" s="97"/>
      <c r="F545" s="122"/>
      <c r="G545" s="97"/>
      <c r="H545" s="110"/>
      <c r="I545" s="111"/>
      <c r="J545" s="87"/>
    </row>
    <row r="546" spans="1:10" ht="12" customHeight="1">
      <c r="A546" s="110"/>
      <c r="B546" s="110"/>
      <c r="C546" s="110"/>
      <c r="D546" s="97"/>
      <c r="E546" s="97"/>
      <c r="F546" s="122"/>
      <c r="G546" s="97"/>
      <c r="H546" s="110"/>
      <c r="I546" s="111"/>
      <c r="J546" s="87"/>
    </row>
    <row r="547" spans="1:10" ht="12" customHeight="1">
      <c r="A547" s="110"/>
      <c r="B547" s="110"/>
      <c r="C547" s="110"/>
      <c r="D547" s="97"/>
      <c r="E547" s="97"/>
      <c r="F547" s="122"/>
      <c r="G547" s="97"/>
      <c r="H547" s="110"/>
      <c r="I547" s="111"/>
      <c r="J547" s="87"/>
    </row>
    <row r="548" spans="1:10" ht="12" customHeight="1">
      <c r="A548" s="110"/>
      <c r="B548" s="110"/>
      <c r="C548" s="110"/>
      <c r="D548" s="97"/>
      <c r="E548" s="97"/>
      <c r="F548" s="122"/>
      <c r="G548" s="97"/>
      <c r="H548" s="110"/>
      <c r="I548" s="111"/>
      <c r="J548" s="87"/>
    </row>
    <row r="549" spans="1:10" ht="12" customHeight="1">
      <c r="A549" s="110"/>
      <c r="B549" s="110"/>
      <c r="C549" s="110"/>
      <c r="D549" s="97"/>
      <c r="E549" s="97"/>
      <c r="F549" s="122"/>
      <c r="G549" s="97"/>
      <c r="H549" s="110"/>
      <c r="I549" s="111"/>
      <c r="J549" s="87"/>
    </row>
    <row r="550" spans="1:10" ht="12" customHeight="1">
      <c r="A550" s="96"/>
      <c r="B550" s="96"/>
      <c r="C550" s="96"/>
      <c r="D550" s="85"/>
      <c r="E550" s="85"/>
      <c r="F550" s="113"/>
      <c r="G550" s="85"/>
      <c r="H550" s="96"/>
      <c r="I550" s="139"/>
      <c r="J550" s="85"/>
    </row>
    <row r="551" spans="1:10" ht="12" customHeight="1">
      <c r="A551" s="96"/>
      <c r="B551" s="96"/>
      <c r="C551" s="96"/>
      <c r="D551" s="85"/>
      <c r="E551" s="85"/>
      <c r="F551" s="113"/>
      <c r="G551" s="85"/>
      <c r="H551" s="96"/>
      <c r="I551" s="139"/>
      <c r="J551" s="85"/>
    </row>
    <row r="552" spans="1:10" ht="12" customHeight="1">
      <c r="A552" s="96"/>
      <c r="B552" s="15"/>
      <c r="C552" s="96"/>
      <c r="D552" s="85"/>
      <c r="E552" s="85"/>
      <c r="F552" s="113"/>
      <c r="G552" s="85"/>
      <c r="H552" s="96"/>
      <c r="I552" s="233"/>
      <c r="J552" s="97"/>
    </row>
    <row r="553" spans="1:10" ht="12" customHeight="1">
      <c r="A553" s="96"/>
      <c r="B553" s="15"/>
      <c r="C553" s="96"/>
      <c r="D553" s="85"/>
      <c r="E553" s="85"/>
      <c r="F553" s="113"/>
      <c r="G553" s="85"/>
      <c r="H553" s="96"/>
      <c r="I553" s="139"/>
      <c r="J553" s="90"/>
    </row>
    <row r="554" spans="1:10" ht="12" customHeight="1">
      <c r="A554" s="96"/>
      <c r="B554" s="24"/>
      <c r="C554" s="96"/>
      <c r="D554" s="85"/>
      <c r="E554" s="85"/>
      <c r="F554" s="113"/>
      <c r="G554" s="85"/>
      <c r="H554" s="96"/>
      <c r="I554" s="139"/>
      <c r="J554" s="90"/>
    </row>
    <row r="555" spans="1:10" ht="12" customHeight="1">
      <c r="A555" s="96"/>
      <c r="B555" s="24"/>
      <c r="C555" s="96"/>
      <c r="D555" s="85"/>
      <c r="E555" s="85"/>
      <c r="F555" s="113"/>
      <c r="G555" s="85"/>
      <c r="H555" s="96"/>
      <c r="I555" s="139"/>
      <c r="J555" s="90"/>
    </row>
    <row r="556" spans="1:10" ht="12" customHeight="1">
      <c r="A556" s="96"/>
      <c r="B556" s="96"/>
      <c r="C556" s="96"/>
      <c r="D556" s="85"/>
      <c r="E556" s="85"/>
      <c r="F556" s="113"/>
      <c r="G556" s="85"/>
      <c r="H556" s="96"/>
      <c r="I556" s="139"/>
      <c r="J556" s="90"/>
    </row>
    <row r="557" spans="1:10" ht="12" customHeight="1">
      <c r="A557" s="96"/>
      <c r="B557" s="96"/>
      <c r="C557" s="96"/>
      <c r="D557" s="85"/>
      <c r="E557" s="85"/>
      <c r="F557" s="90"/>
      <c r="G557" s="85"/>
      <c r="H557" s="85"/>
      <c r="I557" s="208"/>
      <c r="J557" s="85"/>
    </row>
    <row r="558" spans="1:10" ht="12" customHeight="1">
      <c r="A558" s="96"/>
      <c r="B558" s="96"/>
      <c r="C558" s="96"/>
      <c r="D558" s="16"/>
      <c r="E558" s="16"/>
      <c r="F558" s="28"/>
      <c r="G558" s="16"/>
      <c r="H558" s="16"/>
      <c r="I558" s="29"/>
      <c r="J558" s="16"/>
    </row>
    <row r="559" spans="1:10" ht="12" customHeight="1">
      <c r="A559" s="110"/>
      <c r="B559" s="30"/>
      <c r="C559" s="110"/>
      <c r="D559" s="97"/>
      <c r="E559" s="97"/>
      <c r="F559" s="122"/>
      <c r="G559" s="97"/>
      <c r="H559" s="110"/>
      <c r="I559" s="122"/>
      <c r="J559" s="97"/>
    </row>
    <row r="560" spans="1:10" ht="12" customHeight="1">
      <c r="A560" s="110"/>
      <c r="B560" s="110"/>
      <c r="C560" s="110"/>
      <c r="D560" s="97"/>
      <c r="E560" s="110"/>
      <c r="F560" s="122"/>
      <c r="G560" s="97"/>
      <c r="H560" s="110"/>
      <c r="I560" s="111"/>
      <c r="J560" s="110"/>
    </row>
    <row r="561" spans="1:10" ht="12" customHeight="1">
      <c r="A561" s="110"/>
      <c r="B561" s="110"/>
      <c r="C561" s="110"/>
      <c r="D561" s="97"/>
      <c r="E561" s="110"/>
      <c r="F561" s="122"/>
      <c r="G561" s="97"/>
      <c r="H561" s="110"/>
      <c r="I561" s="111"/>
      <c r="J561" s="110"/>
    </row>
    <row r="562" spans="1:10" ht="12" customHeight="1">
      <c r="A562" s="110"/>
      <c r="B562" s="110"/>
      <c r="C562" s="110"/>
      <c r="D562" s="97"/>
      <c r="E562" s="110"/>
      <c r="F562" s="122"/>
      <c r="G562" s="97"/>
      <c r="H562" s="110"/>
      <c r="I562" s="111"/>
      <c r="J562" s="110"/>
    </row>
    <row r="563" spans="1:10" ht="12" customHeight="1">
      <c r="A563" s="110"/>
      <c r="B563" s="110"/>
      <c r="C563" s="110"/>
      <c r="D563" s="97"/>
      <c r="E563" s="110"/>
      <c r="F563" s="122"/>
      <c r="G563" s="97"/>
      <c r="H563" s="110"/>
      <c r="I563" s="111"/>
      <c r="J563" s="110"/>
    </row>
    <row r="564" spans="1:10" ht="12" customHeight="1">
      <c r="A564" s="110"/>
      <c r="B564" s="110"/>
      <c r="C564" s="110"/>
      <c r="D564" s="97"/>
      <c r="E564" s="110"/>
      <c r="F564" s="122"/>
      <c r="G564" s="97"/>
      <c r="H564" s="110"/>
      <c r="I564" s="111"/>
      <c r="J564" s="110"/>
    </row>
    <row r="565" spans="1:10" ht="12" customHeight="1">
      <c r="A565" s="110"/>
      <c r="B565" s="110"/>
      <c r="C565" s="110"/>
      <c r="D565" s="97"/>
      <c r="E565" s="110"/>
      <c r="F565" s="122"/>
      <c r="G565" s="97"/>
      <c r="H565" s="110"/>
      <c r="I565" s="111"/>
      <c r="J565" s="110"/>
    </row>
    <row r="566" spans="1:10" ht="12" customHeight="1">
      <c r="A566" s="110"/>
      <c r="B566" s="110"/>
      <c r="C566" s="110"/>
      <c r="D566" s="97"/>
      <c r="E566" s="110"/>
      <c r="F566" s="122"/>
      <c r="G566" s="97"/>
      <c r="H566" s="110"/>
      <c r="I566" s="111"/>
      <c r="J566" s="110"/>
    </row>
    <row r="567" spans="1:10" ht="12" customHeight="1">
      <c r="A567" s="110"/>
      <c r="B567" s="110"/>
      <c r="C567" s="110"/>
      <c r="D567" s="97"/>
      <c r="E567" s="110"/>
      <c r="F567" s="122"/>
      <c r="G567" s="97"/>
      <c r="H567" s="110"/>
      <c r="I567" s="111"/>
      <c r="J567" s="110"/>
    </row>
    <row r="568" spans="1:10" ht="12" customHeight="1">
      <c r="A568" s="110"/>
      <c r="B568" s="110"/>
      <c r="C568" s="110"/>
      <c r="D568" s="97"/>
      <c r="E568" s="110"/>
      <c r="F568" s="122"/>
      <c r="G568" s="97"/>
      <c r="H568" s="110"/>
      <c r="I568" s="111"/>
      <c r="J568" s="110"/>
    </row>
    <row r="569" spans="1:10" ht="12" customHeight="1">
      <c r="A569" s="110"/>
      <c r="B569" s="110"/>
      <c r="C569" s="110"/>
      <c r="D569" s="97"/>
      <c r="E569" s="110"/>
      <c r="F569" s="122"/>
      <c r="G569" s="97"/>
      <c r="H569" s="110"/>
      <c r="I569" s="111"/>
      <c r="J569" s="110"/>
    </row>
    <row r="570" spans="1:10" ht="12" customHeight="1">
      <c r="A570" s="110"/>
      <c r="B570" s="110"/>
      <c r="C570" s="110"/>
      <c r="D570" s="97"/>
      <c r="E570" s="97"/>
      <c r="F570" s="122"/>
      <c r="G570" s="97"/>
      <c r="H570" s="110"/>
      <c r="I570" s="111"/>
      <c r="J570" s="87"/>
    </row>
    <row r="571" spans="1:10" ht="12" customHeight="1">
      <c r="A571" s="110"/>
      <c r="B571" s="110"/>
      <c r="C571" s="110"/>
      <c r="D571" s="97"/>
      <c r="E571" s="97"/>
      <c r="F571" s="122"/>
      <c r="G571" s="97"/>
      <c r="H571" s="110"/>
      <c r="I571" s="111"/>
      <c r="J571" s="87"/>
    </row>
    <row r="572" spans="1:10" ht="12" customHeight="1">
      <c r="A572" s="110"/>
      <c r="B572" s="110"/>
      <c r="C572" s="110"/>
      <c r="D572" s="97"/>
      <c r="E572" s="97"/>
      <c r="F572" s="122"/>
      <c r="G572" s="97"/>
      <c r="H572" s="110"/>
      <c r="I572" s="111"/>
      <c r="J572" s="87"/>
    </row>
    <row r="573" spans="1:10" ht="12" customHeight="1">
      <c r="A573" s="110"/>
      <c r="B573" s="110"/>
      <c r="C573" s="110"/>
      <c r="D573" s="97"/>
      <c r="E573" s="97"/>
      <c r="F573" s="122"/>
      <c r="G573" s="97"/>
      <c r="H573" s="110"/>
      <c r="I573" s="111"/>
      <c r="J573" s="87"/>
    </row>
    <row r="574" spans="1:10" ht="12" customHeight="1">
      <c r="A574" s="110"/>
      <c r="B574" s="110"/>
      <c r="C574" s="110"/>
      <c r="D574" s="97"/>
      <c r="E574" s="97"/>
      <c r="F574" s="122"/>
      <c r="G574" s="97"/>
      <c r="H574" s="110"/>
      <c r="I574" s="111"/>
      <c r="J574" s="87"/>
    </row>
    <row r="575" spans="1:10" ht="12" customHeight="1">
      <c r="A575" s="110"/>
      <c r="B575" s="110"/>
      <c r="C575" s="110"/>
      <c r="D575" s="97"/>
      <c r="E575" s="97"/>
      <c r="F575" s="122"/>
      <c r="G575" s="97"/>
      <c r="H575" s="110"/>
      <c r="I575" s="111"/>
      <c r="J575" s="87"/>
    </row>
    <row r="576" spans="1:10" ht="12" customHeight="1">
      <c r="A576" s="110"/>
      <c r="B576" s="110"/>
      <c r="C576" s="110"/>
      <c r="D576" s="97"/>
      <c r="E576" s="97"/>
      <c r="F576" s="122"/>
      <c r="G576" s="97"/>
      <c r="H576" s="110"/>
      <c r="I576" s="111"/>
      <c r="J576" s="87"/>
    </row>
    <row r="577" spans="1:10" ht="12" customHeight="1">
      <c r="A577" s="110"/>
      <c r="B577" s="110"/>
      <c r="C577" s="110"/>
      <c r="D577" s="97"/>
      <c r="E577" s="97"/>
      <c r="F577" s="122"/>
      <c r="G577" s="97"/>
      <c r="H577" s="110"/>
      <c r="I577" s="111"/>
      <c r="J577" s="87"/>
    </row>
    <row r="578" spans="1:10" ht="12" customHeight="1">
      <c r="A578" s="110"/>
      <c r="B578" s="110"/>
      <c r="C578" s="110"/>
      <c r="D578" s="97"/>
      <c r="E578" s="97"/>
      <c r="F578" s="122"/>
      <c r="G578" s="97"/>
      <c r="H578" s="110"/>
      <c r="I578" s="111"/>
      <c r="J578" s="87"/>
    </row>
    <row r="579" spans="1:10" ht="12" customHeight="1">
      <c r="A579" s="110"/>
      <c r="B579" s="110"/>
      <c r="C579" s="110"/>
      <c r="D579" s="97"/>
      <c r="E579" s="97"/>
      <c r="F579" s="122"/>
      <c r="G579" s="97"/>
      <c r="H579" s="110"/>
      <c r="I579" s="111"/>
      <c r="J579" s="87"/>
    </row>
    <row r="580" spans="1:10" ht="12" customHeight="1">
      <c r="A580" s="110"/>
      <c r="B580" s="110"/>
      <c r="C580" s="110"/>
      <c r="D580" s="97"/>
      <c r="E580" s="97"/>
      <c r="F580" s="122"/>
      <c r="G580" s="97"/>
      <c r="H580" s="110"/>
      <c r="I580" s="111"/>
      <c r="J580" s="87"/>
    </row>
    <row r="581" spans="1:10" ht="12" customHeight="1">
      <c r="A581" s="110"/>
      <c r="B581" s="110"/>
      <c r="C581" s="110"/>
      <c r="D581" s="97"/>
      <c r="E581" s="97"/>
      <c r="F581" s="122"/>
      <c r="G581" s="97"/>
      <c r="H581" s="110"/>
      <c r="I581" s="111"/>
      <c r="J581" s="87"/>
    </row>
    <row r="582" spans="1:10" ht="12" customHeight="1">
      <c r="A582" s="110"/>
      <c r="B582" s="110"/>
      <c r="C582" s="110"/>
      <c r="D582" s="97"/>
      <c r="E582" s="97"/>
      <c r="F582" s="122"/>
      <c r="G582" s="97"/>
      <c r="H582" s="110"/>
      <c r="I582" s="111"/>
      <c r="J582" s="87"/>
    </row>
    <row r="583" spans="1:10" ht="12" customHeight="1">
      <c r="A583" s="110"/>
      <c r="B583" s="110"/>
      <c r="C583" s="110"/>
      <c r="D583" s="97"/>
      <c r="E583" s="97"/>
      <c r="F583" s="122"/>
      <c r="G583" s="97"/>
      <c r="H583" s="110"/>
      <c r="I583" s="111"/>
      <c r="J583" s="87"/>
    </row>
    <row r="584" spans="1:10" ht="12" customHeight="1">
      <c r="A584" s="110"/>
      <c r="B584" s="110"/>
      <c r="C584" s="110"/>
      <c r="D584" s="97"/>
      <c r="E584" s="97"/>
      <c r="F584" s="122"/>
      <c r="G584" s="97"/>
      <c r="H584" s="110"/>
      <c r="I584" s="111"/>
      <c r="J584" s="87"/>
    </row>
    <row r="585" spans="1:10" ht="12" customHeight="1">
      <c r="A585" s="110"/>
      <c r="B585" s="110"/>
      <c r="C585" s="110"/>
      <c r="D585" s="97"/>
      <c r="E585" s="97"/>
      <c r="F585" s="122"/>
      <c r="G585" s="97"/>
      <c r="H585" s="110"/>
      <c r="I585" s="111"/>
      <c r="J585" s="87"/>
    </row>
    <row r="586" spans="1:10" ht="12" customHeight="1">
      <c r="A586" s="110"/>
      <c r="B586" s="110"/>
      <c r="C586" s="110"/>
      <c r="D586" s="97"/>
      <c r="E586" s="97"/>
      <c r="F586" s="122"/>
      <c r="G586" s="97"/>
      <c r="H586" s="110"/>
      <c r="I586" s="111"/>
      <c r="J586" s="87"/>
    </row>
    <row r="587" spans="1:10" ht="12" customHeight="1">
      <c r="A587" s="110"/>
      <c r="B587" s="110"/>
      <c r="C587" s="110"/>
      <c r="D587" s="97"/>
      <c r="E587" s="97"/>
      <c r="F587" s="122"/>
      <c r="G587" s="97"/>
      <c r="H587" s="110"/>
      <c r="I587" s="111"/>
      <c r="J587" s="97"/>
    </row>
    <row r="588" spans="1:10" ht="12" customHeight="1">
      <c r="A588" s="110"/>
      <c r="B588" s="110"/>
      <c r="C588" s="110"/>
      <c r="D588" s="97"/>
      <c r="E588" s="97"/>
      <c r="F588" s="122"/>
      <c r="G588" s="97"/>
      <c r="H588" s="110"/>
      <c r="I588" s="111"/>
      <c r="J588" s="97"/>
    </row>
    <row r="589" spans="1:10" ht="12" customHeight="1">
      <c r="A589" s="110"/>
      <c r="B589" s="110"/>
      <c r="C589" s="110"/>
      <c r="D589" s="97"/>
      <c r="E589" s="97"/>
      <c r="F589" s="122"/>
      <c r="G589" s="97"/>
      <c r="H589" s="110"/>
      <c r="I589" s="111"/>
      <c r="J589" s="97"/>
    </row>
    <row r="590" spans="1:10" ht="12" customHeight="1">
      <c r="A590" s="110"/>
      <c r="B590" s="110"/>
      <c r="C590" s="110"/>
      <c r="D590" s="97"/>
      <c r="E590" s="97"/>
      <c r="F590" s="122"/>
      <c r="G590" s="97"/>
      <c r="H590" s="110"/>
      <c r="I590" s="111"/>
      <c r="J590" s="97"/>
    </row>
    <row r="591" spans="1:10" ht="12" customHeight="1">
      <c r="A591" s="110"/>
      <c r="B591" s="110"/>
      <c r="C591" s="110"/>
      <c r="D591" s="97"/>
      <c r="E591" s="97"/>
      <c r="F591" s="122"/>
      <c r="G591" s="97"/>
      <c r="H591" s="110"/>
      <c r="I591" s="111"/>
      <c r="J591" s="97"/>
    </row>
    <row r="592" spans="1:10" ht="12" customHeight="1">
      <c r="A592" s="110"/>
      <c r="B592" s="110"/>
      <c r="C592" s="110"/>
      <c r="D592" s="97"/>
      <c r="E592" s="97"/>
      <c r="F592" s="122"/>
      <c r="G592" s="97"/>
      <c r="H592" s="110"/>
      <c r="I592" s="111"/>
      <c r="J592" s="97"/>
    </row>
    <row r="593" spans="1:10" ht="12" customHeight="1">
      <c r="A593" s="110"/>
      <c r="B593" s="110"/>
      <c r="C593" s="110"/>
      <c r="D593" s="97"/>
      <c r="E593" s="97"/>
      <c r="F593" s="122"/>
      <c r="G593" s="97"/>
      <c r="H593" s="110"/>
      <c r="I593" s="111"/>
      <c r="J593" s="97"/>
    </row>
    <row r="594" spans="1:10" ht="12" customHeight="1">
      <c r="A594" s="110"/>
      <c r="B594" s="110"/>
      <c r="C594" s="110"/>
      <c r="D594" s="97"/>
      <c r="E594" s="97"/>
      <c r="F594" s="122"/>
      <c r="G594" s="97"/>
      <c r="H594" s="110"/>
      <c r="I594" s="111"/>
      <c r="J594" s="97"/>
    </row>
    <row r="595" spans="1:10" ht="12" customHeight="1">
      <c r="A595" s="110"/>
      <c r="B595" s="110"/>
      <c r="C595" s="110"/>
      <c r="D595" s="97"/>
      <c r="E595" s="97"/>
      <c r="F595" s="122"/>
      <c r="G595" s="97"/>
      <c r="H595" s="110"/>
      <c r="I595" s="111"/>
      <c r="J595" s="97"/>
    </row>
    <row r="596" spans="1:10" ht="12" customHeight="1">
      <c r="A596" s="110"/>
      <c r="B596" s="110"/>
      <c r="C596" s="110"/>
      <c r="D596" s="97"/>
      <c r="E596" s="97"/>
      <c r="F596" s="122"/>
      <c r="G596" s="97"/>
      <c r="H596" s="110"/>
      <c r="I596" s="111"/>
      <c r="J596" s="97"/>
    </row>
    <row r="597" spans="1:10" ht="12" customHeight="1">
      <c r="A597" s="110"/>
      <c r="B597" s="110"/>
      <c r="C597" s="110"/>
      <c r="D597" s="97"/>
      <c r="E597" s="97"/>
      <c r="F597" s="122"/>
      <c r="G597" s="97"/>
      <c r="H597" s="110"/>
      <c r="I597" s="111"/>
      <c r="J597" s="87"/>
    </row>
    <row r="598" spans="1:10" ht="12" customHeight="1">
      <c r="A598" s="110"/>
      <c r="B598" s="110"/>
      <c r="C598" s="110"/>
      <c r="D598" s="97"/>
      <c r="E598" s="97"/>
      <c r="F598" s="122"/>
      <c r="G598" s="97"/>
      <c r="H598" s="110"/>
      <c r="I598" s="111"/>
      <c r="J598" s="87"/>
    </row>
    <row r="599" spans="1:10" ht="12" customHeight="1">
      <c r="A599" s="110"/>
      <c r="B599" s="110"/>
      <c r="C599" s="110"/>
      <c r="D599" s="97"/>
      <c r="E599" s="97"/>
      <c r="F599" s="122"/>
      <c r="G599" s="97"/>
      <c r="H599" s="110"/>
      <c r="I599" s="111"/>
      <c r="J599" s="87"/>
    </row>
    <row r="600" spans="1:10" ht="12" customHeight="1">
      <c r="A600" s="110"/>
      <c r="B600" s="110"/>
      <c r="C600" s="110"/>
      <c r="D600" s="97"/>
      <c r="E600" s="97"/>
      <c r="F600" s="122"/>
      <c r="G600" s="97"/>
      <c r="H600" s="110"/>
      <c r="I600" s="111"/>
      <c r="J600" s="87"/>
    </row>
    <row r="601" spans="1:10" ht="12" customHeight="1">
      <c r="A601" s="110"/>
      <c r="B601" s="110"/>
      <c r="C601" s="110"/>
      <c r="D601" s="97"/>
      <c r="E601" s="97"/>
      <c r="F601" s="122"/>
      <c r="G601" s="97"/>
      <c r="H601" s="110"/>
      <c r="I601" s="111"/>
      <c r="J601" s="87"/>
    </row>
    <row r="602" spans="1:10" ht="12" customHeight="1">
      <c r="A602" s="110"/>
      <c r="B602" s="9"/>
      <c r="C602" s="110"/>
      <c r="D602" s="97"/>
      <c r="E602" s="97"/>
      <c r="F602" s="122"/>
      <c r="G602" s="97"/>
      <c r="H602" s="97"/>
      <c r="I602" s="162"/>
      <c r="J602" s="87"/>
    </row>
    <row r="603" spans="1:10" ht="12" customHeight="1">
      <c r="A603" s="110"/>
      <c r="B603" s="110"/>
      <c r="C603" s="110"/>
      <c r="D603" s="97"/>
      <c r="E603" s="97"/>
      <c r="F603" s="122"/>
      <c r="G603" s="97"/>
      <c r="H603" s="97"/>
      <c r="I603" s="162"/>
      <c r="J603" s="87"/>
    </row>
    <row r="604" spans="1:10" ht="12" customHeight="1">
      <c r="A604" s="110"/>
      <c r="B604" s="110"/>
      <c r="C604" s="110"/>
      <c r="D604" s="97"/>
      <c r="E604" s="97"/>
      <c r="F604" s="122"/>
      <c r="G604" s="97"/>
      <c r="H604" s="97"/>
      <c r="I604" s="162"/>
      <c r="J604" s="87"/>
    </row>
    <row r="605" spans="1:10" ht="12" customHeight="1">
      <c r="A605" s="110"/>
      <c r="B605" s="110"/>
      <c r="C605" s="110"/>
      <c r="D605" s="97"/>
      <c r="E605" s="97"/>
      <c r="F605" s="122"/>
      <c r="G605" s="97"/>
      <c r="H605" s="97"/>
      <c r="I605" s="162"/>
      <c r="J605" s="87"/>
    </row>
    <row r="606" spans="1:10" ht="12" customHeight="1">
      <c r="A606" s="110"/>
      <c r="B606" s="110"/>
      <c r="C606" s="110"/>
      <c r="D606" s="97"/>
      <c r="E606" s="97"/>
      <c r="F606" s="122"/>
      <c r="G606" s="97"/>
      <c r="H606" s="97"/>
      <c r="I606" s="162"/>
      <c r="J606" s="87"/>
    </row>
    <row r="607" spans="1:10" ht="12" customHeight="1">
      <c r="A607" s="110"/>
      <c r="B607" s="110"/>
      <c r="C607" s="110"/>
      <c r="D607" s="97"/>
      <c r="E607" s="97"/>
      <c r="F607" s="122"/>
      <c r="G607" s="97"/>
      <c r="H607" s="110"/>
      <c r="I607" s="111"/>
      <c r="J607" s="87"/>
    </row>
    <row r="608" spans="1:10" ht="12" customHeight="1">
      <c r="A608" s="110"/>
      <c r="B608" s="110"/>
      <c r="C608" s="110"/>
      <c r="D608" s="97"/>
      <c r="E608" s="97"/>
      <c r="F608" s="122"/>
      <c r="G608" s="97"/>
      <c r="H608" s="110"/>
      <c r="I608" s="111"/>
      <c r="J608" s="87"/>
    </row>
    <row r="609" spans="1:10" ht="12" customHeight="1">
      <c r="A609" s="110"/>
      <c r="B609" s="110"/>
      <c r="C609" s="110"/>
      <c r="D609" s="97"/>
      <c r="E609" s="97"/>
      <c r="F609" s="122"/>
      <c r="G609" s="97"/>
      <c r="H609" s="110"/>
      <c r="I609" s="111"/>
      <c r="J609" s="87"/>
    </row>
    <row r="610" spans="1:10" ht="12" customHeight="1">
      <c r="A610" s="110"/>
      <c r="B610" s="110"/>
      <c r="C610" s="110"/>
      <c r="D610" s="97"/>
      <c r="E610" s="97"/>
      <c r="F610" s="122"/>
      <c r="G610" s="97"/>
      <c r="H610" s="110"/>
      <c r="I610" s="111"/>
      <c r="J610" s="87"/>
    </row>
    <row r="611" spans="1:10" ht="12" customHeight="1">
      <c r="A611" s="110"/>
      <c r="B611" s="110"/>
      <c r="C611" s="110"/>
      <c r="D611" s="97"/>
      <c r="E611" s="97"/>
      <c r="F611" s="122"/>
      <c r="G611" s="97"/>
      <c r="H611" s="110"/>
      <c r="I611" s="111"/>
      <c r="J611" s="87"/>
    </row>
    <row r="612" spans="1:10" ht="12" customHeight="1">
      <c r="A612" s="96"/>
      <c r="B612" s="96"/>
      <c r="C612" s="96"/>
      <c r="D612" s="85"/>
      <c r="E612" s="85"/>
      <c r="F612" s="113"/>
      <c r="G612" s="85"/>
      <c r="H612" s="96"/>
      <c r="I612" s="139"/>
      <c r="J612" s="85"/>
    </row>
    <row r="613" spans="1:10" ht="12" customHeight="1">
      <c r="A613" s="96"/>
      <c r="B613" s="96"/>
      <c r="C613" s="96"/>
      <c r="D613" s="85"/>
      <c r="E613" s="85"/>
      <c r="F613" s="113"/>
      <c r="G613" s="85"/>
      <c r="H613" s="96"/>
      <c r="I613" s="139"/>
      <c r="J613" s="85"/>
    </row>
    <row r="614" spans="1:10" ht="12" customHeight="1">
      <c r="A614" s="96"/>
      <c r="B614" s="15"/>
      <c r="C614" s="96"/>
      <c r="D614" s="85"/>
      <c r="E614" s="85"/>
      <c r="F614" s="113"/>
      <c r="G614" s="85"/>
      <c r="H614" s="96"/>
      <c r="I614" s="233"/>
      <c r="J614" s="234"/>
    </row>
    <row r="615" spans="1:10" ht="12" customHeight="1">
      <c r="A615" s="96"/>
      <c r="B615" s="15"/>
      <c r="C615" s="96"/>
      <c r="D615" s="85"/>
      <c r="E615" s="85"/>
      <c r="F615" s="113"/>
      <c r="G615" s="85"/>
      <c r="H615" s="96"/>
      <c r="I615" s="139"/>
      <c r="J615" s="90"/>
    </row>
    <row r="616" spans="1:10" ht="12" customHeight="1">
      <c r="A616" s="96"/>
      <c r="B616" s="24"/>
      <c r="C616" s="96"/>
      <c r="D616" s="85"/>
      <c r="E616" s="85"/>
      <c r="F616" s="113"/>
      <c r="G616" s="85"/>
      <c r="H616" s="96"/>
      <c r="I616" s="139"/>
      <c r="J616" s="90"/>
    </row>
    <row r="617" spans="1:10" ht="12" customHeight="1">
      <c r="A617" s="96"/>
      <c r="B617" s="24"/>
      <c r="C617" s="96"/>
      <c r="D617" s="85"/>
      <c r="E617" s="85"/>
      <c r="F617" s="113"/>
      <c r="G617" s="85"/>
      <c r="H617" s="96"/>
      <c r="I617" s="139"/>
      <c r="J617" s="90"/>
    </row>
    <row r="618" spans="1:10" ht="12" customHeight="1">
      <c r="A618" s="96"/>
      <c r="B618" s="96"/>
      <c r="C618" s="96"/>
      <c r="D618" s="85"/>
      <c r="E618" s="85"/>
      <c r="F618" s="113"/>
      <c r="G618" s="85"/>
      <c r="H618" s="96"/>
      <c r="I618" s="139"/>
      <c r="J618" s="90"/>
    </row>
    <row r="619" spans="1:10" ht="12" customHeight="1">
      <c r="A619" s="96"/>
      <c r="B619" s="96"/>
      <c r="C619" s="96"/>
      <c r="D619" s="85"/>
      <c r="E619" s="85"/>
      <c r="F619" s="90"/>
      <c r="G619" s="85"/>
      <c r="H619" s="85"/>
      <c r="I619" s="208"/>
      <c r="J619" s="85"/>
    </row>
    <row r="620" spans="1:10" ht="12" customHeight="1">
      <c r="A620" s="96"/>
      <c r="B620" s="96"/>
      <c r="C620" s="96"/>
      <c r="D620" s="16"/>
      <c r="E620" s="16"/>
      <c r="F620" s="28"/>
      <c r="G620" s="16"/>
      <c r="H620" s="16"/>
      <c r="I620" s="29"/>
      <c r="J620" s="16"/>
    </row>
    <row r="621" spans="1:10" ht="12" customHeight="1">
      <c r="A621" s="110"/>
      <c r="B621" s="30"/>
      <c r="C621" s="110"/>
      <c r="D621" s="97"/>
      <c r="E621" s="97"/>
      <c r="F621" s="122"/>
      <c r="G621" s="97"/>
      <c r="H621" s="110"/>
      <c r="I621" s="122"/>
      <c r="J621" s="97"/>
    </row>
    <row r="622" spans="1:10" ht="12" customHeight="1">
      <c r="A622" s="110"/>
      <c r="B622" s="110"/>
      <c r="C622" s="110"/>
      <c r="D622" s="97"/>
      <c r="E622" s="97"/>
      <c r="F622" s="122"/>
      <c r="G622" s="97"/>
      <c r="H622" s="136"/>
      <c r="I622" s="87"/>
      <c r="J622" s="97"/>
    </row>
    <row r="623" spans="1:10" ht="12" customHeight="1">
      <c r="A623" s="110"/>
      <c r="B623" s="110"/>
      <c r="C623" s="110"/>
      <c r="D623" s="97"/>
      <c r="E623" s="97"/>
      <c r="F623" s="122"/>
      <c r="G623" s="97"/>
      <c r="H623" s="110"/>
      <c r="I623" s="122"/>
      <c r="J623" s="97"/>
    </row>
    <row r="624" spans="1:10" ht="12" customHeight="1">
      <c r="A624" s="110"/>
      <c r="B624" s="110"/>
      <c r="C624" s="110"/>
      <c r="D624" s="97"/>
      <c r="E624" s="97"/>
      <c r="F624" s="122"/>
      <c r="G624" s="97"/>
      <c r="H624" s="136"/>
      <c r="I624" s="87"/>
      <c r="J624" s="97"/>
    </row>
    <row r="625" spans="1:10" ht="12" customHeight="1">
      <c r="A625" s="110"/>
      <c r="B625" s="110"/>
      <c r="C625" s="110"/>
      <c r="D625" s="97"/>
      <c r="E625" s="97"/>
      <c r="F625" s="122"/>
      <c r="G625" s="97"/>
      <c r="H625" s="110"/>
      <c r="I625" s="111"/>
      <c r="J625" s="87"/>
    </row>
    <row r="626" spans="1:10" ht="12" customHeight="1">
      <c r="A626" s="110"/>
      <c r="B626" s="110"/>
      <c r="C626" s="110"/>
      <c r="D626" s="97"/>
      <c r="E626" s="97"/>
      <c r="F626" s="122"/>
      <c r="G626" s="97"/>
      <c r="H626" s="110"/>
      <c r="I626" s="111"/>
      <c r="J626" s="87"/>
    </row>
    <row r="627" spans="1:10" ht="12" customHeight="1">
      <c r="A627" s="110"/>
      <c r="B627" s="110"/>
      <c r="C627" s="110"/>
      <c r="D627" s="97"/>
      <c r="E627" s="97"/>
      <c r="F627" s="122"/>
      <c r="G627" s="97"/>
      <c r="H627" s="110"/>
      <c r="I627" s="111"/>
      <c r="J627" s="87"/>
    </row>
    <row r="628" spans="1:10" ht="12" customHeight="1">
      <c r="A628" s="110"/>
      <c r="B628" s="22"/>
      <c r="C628" s="110"/>
      <c r="D628" s="97"/>
      <c r="E628" s="97"/>
      <c r="F628" s="122"/>
      <c r="G628" s="33"/>
      <c r="H628" s="110"/>
      <c r="I628" s="111"/>
      <c r="J628" s="87"/>
    </row>
    <row r="629" spans="1:10" ht="12" customHeight="1">
      <c r="A629" s="110"/>
      <c r="B629" s="110"/>
      <c r="C629" s="110"/>
      <c r="D629" s="97"/>
      <c r="E629" s="97"/>
      <c r="F629" s="122"/>
      <c r="G629" s="97"/>
      <c r="H629" s="110"/>
      <c r="I629" s="111"/>
      <c r="J629" s="87"/>
    </row>
    <row r="630" spans="1:10" ht="12" customHeight="1">
      <c r="A630" s="110"/>
      <c r="B630" s="110"/>
      <c r="C630" s="110"/>
      <c r="D630" s="97"/>
      <c r="E630" s="97"/>
      <c r="F630" s="122"/>
      <c r="G630" s="97"/>
      <c r="H630" s="110"/>
      <c r="I630" s="111"/>
      <c r="J630" s="87"/>
    </row>
    <row r="631" spans="1:10" ht="12" customHeight="1">
      <c r="A631" s="110"/>
      <c r="B631" s="110"/>
      <c r="C631" s="110"/>
      <c r="D631" s="97"/>
      <c r="E631" s="97"/>
      <c r="F631" s="122"/>
      <c r="G631" s="97"/>
      <c r="H631" s="110"/>
      <c r="I631" s="111"/>
      <c r="J631" s="87"/>
    </row>
    <row r="632" spans="1:10" ht="12" customHeight="1">
      <c r="A632" s="110"/>
      <c r="B632" s="110"/>
      <c r="C632" s="110"/>
      <c r="D632" s="97"/>
      <c r="E632" s="97"/>
      <c r="F632" s="122"/>
      <c r="G632" s="97"/>
      <c r="H632" s="110"/>
      <c r="I632" s="111"/>
      <c r="J632" s="87"/>
    </row>
    <row r="633" spans="1:10" ht="12" customHeight="1">
      <c r="A633" s="110"/>
      <c r="B633" s="110"/>
      <c r="C633" s="110"/>
      <c r="D633" s="97"/>
      <c r="E633" s="97"/>
      <c r="F633" s="122"/>
      <c r="G633" s="97"/>
      <c r="H633" s="110"/>
      <c r="I633" s="111"/>
      <c r="J633" s="87"/>
    </row>
    <row r="634" spans="1:10" ht="12" customHeight="1">
      <c r="A634" s="110"/>
      <c r="B634" s="110"/>
      <c r="C634" s="110"/>
      <c r="D634" s="97"/>
      <c r="E634" s="97"/>
      <c r="F634" s="122"/>
      <c r="G634" s="97"/>
      <c r="H634" s="110"/>
      <c r="I634" s="111"/>
      <c r="J634" s="87"/>
    </row>
    <row r="635" spans="1:10" ht="12" customHeight="1">
      <c r="A635" s="110"/>
      <c r="B635" s="110"/>
      <c r="C635" s="110"/>
      <c r="D635" s="97"/>
      <c r="E635" s="97"/>
      <c r="F635" s="122"/>
      <c r="G635" s="97"/>
      <c r="H635" s="110"/>
      <c r="I635" s="111"/>
      <c r="J635" s="87"/>
    </row>
    <row r="636" spans="1:10" ht="12" customHeight="1">
      <c r="A636" s="110"/>
      <c r="B636" s="110"/>
      <c r="C636" s="110"/>
      <c r="D636" s="97"/>
      <c r="E636" s="97"/>
      <c r="F636" s="122"/>
      <c r="G636" s="97"/>
      <c r="H636" s="110"/>
      <c r="I636" s="111"/>
      <c r="J636" s="87"/>
    </row>
    <row r="637" spans="1:10" ht="12" customHeight="1">
      <c r="A637" s="110"/>
      <c r="B637" s="110"/>
      <c r="C637" s="110"/>
      <c r="D637" s="97"/>
      <c r="E637" s="97"/>
      <c r="F637" s="122"/>
      <c r="G637" s="97"/>
      <c r="H637" s="110"/>
      <c r="I637" s="111"/>
      <c r="J637" s="87"/>
    </row>
    <row r="638" spans="1:10" ht="12" customHeight="1">
      <c r="A638" s="110"/>
      <c r="B638" s="110"/>
      <c r="C638" s="110"/>
      <c r="D638" s="97"/>
      <c r="E638" s="97"/>
      <c r="F638" s="122"/>
      <c r="G638" s="97"/>
      <c r="H638" s="110"/>
      <c r="I638" s="111"/>
      <c r="J638" s="87"/>
    </row>
    <row r="639" spans="1:10" ht="12" customHeight="1">
      <c r="A639" s="110"/>
      <c r="B639" s="110"/>
      <c r="C639" s="110"/>
      <c r="D639" s="97"/>
      <c r="E639" s="97"/>
      <c r="F639" s="122"/>
      <c r="G639" s="97"/>
      <c r="H639" s="110"/>
      <c r="I639" s="111"/>
      <c r="J639" s="87"/>
    </row>
    <row r="640" spans="1:10" ht="12" customHeight="1">
      <c r="A640" s="110"/>
      <c r="B640" s="110"/>
      <c r="C640" s="110"/>
      <c r="D640" s="97"/>
      <c r="E640" s="97"/>
      <c r="F640" s="122"/>
      <c r="G640" s="97"/>
      <c r="H640" s="110"/>
      <c r="I640" s="111"/>
      <c r="J640" s="87"/>
    </row>
    <row r="641" spans="1:10" ht="12" customHeight="1">
      <c r="A641" s="110"/>
      <c r="B641" s="110"/>
      <c r="C641" s="110"/>
      <c r="D641" s="97"/>
      <c r="E641" s="97"/>
      <c r="F641" s="122"/>
      <c r="G641" s="97"/>
      <c r="H641" s="110"/>
      <c r="I641" s="111"/>
      <c r="J641" s="87"/>
    </row>
    <row r="642" spans="1:10" ht="12" customHeight="1">
      <c r="A642" s="110"/>
      <c r="B642" s="110"/>
      <c r="C642" s="110"/>
      <c r="D642" s="97"/>
      <c r="E642" s="97"/>
      <c r="F642" s="122"/>
      <c r="G642" s="97"/>
      <c r="H642" s="110"/>
      <c r="I642" s="111"/>
      <c r="J642" s="87"/>
    </row>
    <row r="643" spans="1:10" ht="12" customHeight="1">
      <c r="A643" s="110"/>
      <c r="B643" s="110"/>
      <c r="C643" s="110"/>
      <c r="D643" s="97"/>
      <c r="E643" s="97"/>
      <c r="F643" s="122"/>
      <c r="G643" s="97"/>
      <c r="H643" s="110"/>
      <c r="I643" s="111"/>
      <c r="J643" s="87"/>
    </row>
    <row r="644" spans="1:10" ht="12" customHeight="1">
      <c r="A644" s="110"/>
      <c r="B644" s="110"/>
      <c r="C644" s="110"/>
      <c r="D644" s="97"/>
      <c r="E644" s="97"/>
      <c r="F644" s="122"/>
      <c r="G644" s="97"/>
      <c r="H644" s="110"/>
      <c r="I644" s="111"/>
      <c r="J644" s="87"/>
    </row>
    <row r="645" spans="1:10" ht="12" customHeight="1">
      <c r="A645" s="110"/>
      <c r="B645" s="110"/>
      <c r="C645" s="110"/>
      <c r="D645" s="97"/>
      <c r="E645" s="97"/>
      <c r="F645" s="122"/>
      <c r="G645" s="97"/>
      <c r="H645" s="110"/>
      <c r="I645" s="111"/>
      <c r="J645" s="87"/>
    </row>
    <row r="646" spans="1:10" ht="12" customHeight="1">
      <c r="A646" s="110"/>
      <c r="B646" s="110"/>
      <c r="C646" s="110"/>
      <c r="D646" s="97"/>
      <c r="E646" s="97"/>
      <c r="F646" s="122"/>
      <c r="G646" s="97"/>
      <c r="H646" s="110"/>
      <c r="I646" s="111"/>
      <c r="J646" s="87"/>
    </row>
    <row r="647" spans="1:10" ht="12" customHeight="1">
      <c r="A647" s="110"/>
      <c r="B647" s="110"/>
      <c r="C647" s="110"/>
      <c r="D647" s="97"/>
      <c r="E647" s="97"/>
      <c r="F647" s="122"/>
      <c r="G647" s="97"/>
      <c r="H647" s="110"/>
      <c r="I647" s="111"/>
      <c r="J647" s="87"/>
    </row>
    <row r="648" spans="1:10" ht="12" customHeight="1">
      <c r="A648" s="110"/>
      <c r="B648" s="110"/>
      <c r="C648" s="110"/>
      <c r="D648" s="97"/>
      <c r="E648" s="97"/>
      <c r="F648" s="122"/>
      <c r="G648" s="97"/>
      <c r="H648" s="110"/>
      <c r="I648" s="111"/>
      <c r="J648" s="87"/>
    </row>
    <row r="649" spans="1:10" ht="12" customHeight="1">
      <c r="A649" s="110"/>
      <c r="B649" s="110"/>
      <c r="C649" s="110"/>
      <c r="D649" s="97"/>
      <c r="E649" s="97"/>
      <c r="F649" s="122"/>
      <c r="G649" s="97"/>
      <c r="H649" s="110"/>
      <c r="I649" s="111"/>
      <c r="J649" s="97"/>
    </row>
    <row r="650" spans="1:10" ht="12" customHeight="1">
      <c r="A650" s="110"/>
      <c r="B650" s="110"/>
      <c r="C650" s="110"/>
      <c r="D650" s="97"/>
      <c r="E650" s="97"/>
      <c r="F650" s="122"/>
      <c r="G650" s="97"/>
      <c r="H650" s="110"/>
      <c r="I650" s="111"/>
      <c r="J650" s="97"/>
    </row>
    <row r="651" spans="1:10" ht="12" customHeight="1">
      <c r="A651" s="110"/>
      <c r="B651" s="110"/>
      <c r="C651" s="110"/>
      <c r="D651" s="97"/>
      <c r="E651" s="97"/>
      <c r="F651" s="122"/>
      <c r="G651" s="97"/>
      <c r="H651" s="110"/>
      <c r="I651" s="111"/>
      <c r="J651" s="97"/>
    </row>
    <row r="652" spans="1:10" ht="12" customHeight="1">
      <c r="A652" s="110"/>
      <c r="B652" s="110"/>
      <c r="C652" s="110"/>
      <c r="D652" s="97"/>
      <c r="E652" s="97"/>
      <c r="F652" s="122"/>
      <c r="G652" s="97"/>
      <c r="H652" s="110"/>
      <c r="I652" s="111"/>
      <c r="J652" s="97"/>
    </row>
    <row r="653" spans="1:10" ht="12" customHeight="1">
      <c r="A653" s="110"/>
      <c r="B653" s="110"/>
      <c r="C653" s="110"/>
      <c r="D653" s="97"/>
      <c r="E653" s="97"/>
      <c r="F653" s="122"/>
      <c r="G653" s="97"/>
      <c r="H653" s="110"/>
      <c r="I653" s="111"/>
      <c r="J653" s="97"/>
    </row>
    <row r="654" spans="1:10" ht="12" customHeight="1">
      <c r="A654" s="110"/>
      <c r="B654" s="110"/>
      <c r="C654" s="110"/>
      <c r="D654" s="97"/>
      <c r="E654" s="97"/>
      <c r="F654" s="122"/>
      <c r="G654" s="97"/>
      <c r="H654" s="110"/>
      <c r="I654" s="111"/>
      <c r="J654" s="97"/>
    </row>
    <row r="655" spans="1:10" ht="12" customHeight="1">
      <c r="A655" s="110"/>
      <c r="B655" s="110"/>
      <c r="C655" s="110"/>
      <c r="D655" s="97"/>
      <c r="E655" s="97"/>
      <c r="F655" s="122"/>
      <c r="G655" s="97"/>
      <c r="H655" s="110"/>
      <c r="I655" s="111"/>
      <c r="J655" s="97"/>
    </row>
    <row r="656" spans="1:10" ht="12" customHeight="1">
      <c r="A656" s="110"/>
      <c r="B656" s="110"/>
      <c r="C656" s="110"/>
      <c r="D656" s="97"/>
      <c r="E656" s="97"/>
      <c r="F656" s="122"/>
      <c r="G656" s="97"/>
      <c r="H656" s="110"/>
      <c r="I656" s="111"/>
      <c r="J656" s="97"/>
    </row>
    <row r="657" spans="1:10" ht="12" customHeight="1">
      <c r="A657" s="110"/>
      <c r="B657" s="110"/>
      <c r="C657" s="110"/>
      <c r="D657" s="97"/>
      <c r="E657" s="97"/>
      <c r="F657" s="122"/>
      <c r="G657" s="97"/>
      <c r="H657" s="110"/>
      <c r="I657" s="111"/>
      <c r="J657" s="97"/>
    </row>
    <row r="658" spans="1:10" ht="12" customHeight="1">
      <c r="A658" s="110"/>
      <c r="B658" s="110"/>
      <c r="C658" s="110"/>
      <c r="D658" s="97"/>
      <c r="E658" s="97"/>
      <c r="F658" s="122"/>
      <c r="G658" s="97"/>
      <c r="H658" s="110"/>
      <c r="I658" s="111"/>
      <c r="J658" s="97"/>
    </row>
    <row r="659" spans="1:10" ht="12" customHeight="1">
      <c r="A659" s="110"/>
      <c r="B659" s="110"/>
      <c r="C659" s="110"/>
      <c r="D659" s="97"/>
      <c r="E659" s="97"/>
      <c r="F659" s="122"/>
      <c r="G659" s="97"/>
      <c r="H659" s="110"/>
      <c r="I659" s="111"/>
      <c r="J659" s="87"/>
    </row>
    <row r="660" spans="1:10" ht="12" customHeight="1">
      <c r="A660" s="110"/>
      <c r="B660" s="110"/>
      <c r="C660" s="110"/>
      <c r="D660" s="97"/>
      <c r="E660" s="97"/>
      <c r="F660" s="122"/>
      <c r="G660" s="97"/>
      <c r="H660" s="110"/>
      <c r="I660" s="111"/>
      <c r="J660" s="87"/>
    </row>
    <row r="661" spans="1:10" ht="12" customHeight="1">
      <c r="A661" s="110"/>
      <c r="B661" s="110"/>
      <c r="C661" s="110"/>
      <c r="D661" s="97"/>
      <c r="E661" s="97"/>
      <c r="F661" s="122"/>
      <c r="G661" s="97"/>
      <c r="H661" s="110"/>
      <c r="I661" s="111"/>
      <c r="J661" s="87"/>
    </row>
    <row r="662" spans="1:10" ht="12" customHeight="1">
      <c r="A662" s="110"/>
      <c r="B662" s="110"/>
      <c r="C662" s="110"/>
      <c r="D662" s="97"/>
      <c r="E662" s="97"/>
      <c r="F662" s="122"/>
      <c r="G662" s="97"/>
      <c r="H662" s="110"/>
      <c r="I662" s="111"/>
      <c r="J662" s="87"/>
    </row>
    <row r="663" spans="1:10" ht="12" customHeight="1">
      <c r="A663" s="110"/>
      <c r="B663" s="110"/>
      <c r="C663" s="110"/>
      <c r="D663" s="97"/>
      <c r="E663" s="97"/>
      <c r="F663" s="122"/>
      <c r="G663" s="97"/>
      <c r="H663" s="110"/>
      <c r="I663" s="111"/>
      <c r="J663" s="87"/>
    </row>
    <row r="664" spans="1:10" ht="12" customHeight="1">
      <c r="A664" s="110"/>
      <c r="B664" s="9"/>
      <c r="C664" s="110"/>
      <c r="D664" s="97"/>
      <c r="E664" s="97"/>
      <c r="F664" s="122"/>
      <c r="G664" s="97"/>
      <c r="H664" s="97"/>
      <c r="I664" s="162"/>
      <c r="J664" s="87"/>
    </row>
    <row r="665" spans="1:10" ht="12" customHeight="1">
      <c r="A665" s="110"/>
      <c r="B665" s="110"/>
      <c r="C665" s="110"/>
      <c r="D665" s="97"/>
      <c r="E665" s="97"/>
      <c r="F665" s="122"/>
      <c r="G665" s="97"/>
      <c r="H665" s="97"/>
      <c r="I665" s="162"/>
      <c r="J665" s="87"/>
    </row>
    <row r="666" spans="1:10" ht="12" customHeight="1">
      <c r="A666" s="110"/>
      <c r="B666" s="110"/>
      <c r="C666" s="110"/>
      <c r="D666" s="97"/>
      <c r="E666" s="97"/>
      <c r="F666" s="122"/>
      <c r="G666" s="97"/>
      <c r="H666" s="97"/>
      <c r="I666" s="162"/>
      <c r="J666" s="87"/>
    </row>
    <row r="667" spans="1:10" ht="12" customHeight="1">
      <c r="A667" s="110"/>
      <c r="B667" s="110"/>
      <c r="C667" s="110"/>
      <c r="D667" s="97"/>
      <c r="E667" s="97"/>
      <c r="F667" s="122"/>
      <c r="G667" s="97"/>
      <c r="H667" s="97"/>
      <c r="I667" s="162"/>
      <c r="J667" s="87"/>
    </row>
    <row r="668" spans="1:10" ht="12" customHeight="1">
      <c r="A668" s="110"/>
      <c r="B668" s="110"/>
      <c r="C668" s="110"/>
      <c r="D668" s="97"/>
      <c r="E668" s="97"/>
      <c r="F668" s="122"/>
      <c r="G668" s="97"/>
      <c r="H668" s="97"/>
      <c r="I668" s="162"/>
      <c r="J668" s="87"/>
    </row>
    <row r="669" spans="1:10" ht="12" customHeight="1">
      <c r="A669" s="110"/>
      <c r="B669" s="110"/>
      <c r="C669" s="110"/>
      <c r="D669" s="97"/>
      <c r="E669" s="97"/>
      <c r="F669" s="122"/>
      <c r="G669" s="97"/>
      <c r="H669" s="110"/>
      <c r="I669" s="111"/>
      <c r="J669" s="87"/>
    </row>
    <row r="670" spans="1:10" ht="12" customHeight="1">
      <c r="A670" s="110"/>
      <c r="B670" s="110"/>
      <c r="C670" s="110"/>
      <c r="D670" s="97"/>
      <c r="E670" s="97"/>
      <c r="F670" s="122"/>
      <c r="G670" s="97"/>
      <c r="H670" s="110"/>
      <c r="I670" s="111"/>
      <c r="J670" s="87"/>
    </row>
    <row r="671" spans="1:10" ht="12" customHeight="1">
      <c r="A671" s="110"/>
      <c r="B671" s="110"/>
      <c r="C671" s="110"/>
      <c r="D671" s="97"/>
      <c r="E671" s="97"/>
      <c r="F671" s="122"/>
      <c r="G671" s="97"/>
      <c r="H671" s="110"/>
      <c r="I671" s="111"/>
      <c r="J671" s="87"/>
    </row>
    <row r="672" spans="1:10" ht="12" customHeight="1">
      <c r="A672" s="110"/>
      <c r="B672" s="110"/>
      <c r="C672" s="110"/>
      <c r="D672" s="97"/>
      <c r="E672" s="97"/>
      <c r="F672" s="122"/>
      <c r="G672" s="97"/>
      <c r="H672" s="110"/>
      <c r="I672" s="111"/>
      <c r="J672" s="87"/>
    </row>
    <row r="673" spans="1:10" ht="12" customHeight="1">
      <c r="A673" s="110"/>
      <c r="B673" s="110"/>
      <c r="C673" s="110"/>
      <c r="D673" s="97"/>
      <c r="E673" s="97"/>
      <c r="F673" s="122"/>
      <c r="G673" s="97"/>
      <c r="H673" s="110"/>
      <c r="I673" s="111"/>
      <c r="J673" s="87"/>
    </row>
    <row r="674" spans="1:10" ht="12" customHeight="1">
      <c r="A674" s="96"/>
      <c r="B674" s="96"/>
      <c r="C674" s="96"/>
      <c r="D674" s="85"/>
      <c r="E674" s="85"/>
      <c r="F674" s="113"/>
      <c r="G674" s="85"/>
      <c r="H674" s="96"/>
      <c r="I674" s="139"/>
      <c r="J674" s="85"/>
    </row>
  </sheetData>
  <phoneticPr fontId="2" type="noConversion"/>
  <conditionalFormatting sqref="B78:B80 B82:B88 B38">
    <cfRule type="cellIs" dxfId="10" priority="50" stopIfTrue="1" operator="equal">
      <formula>"Title"</formula>
    </cfRule>
  </conditionalFormatting>
  <conditionalFormatting sqref="B187 B249 B311 B373 B435 B497 B559 B621 B77 B9">
    <cfRule type="cellIs" dxfId="9" priority="51" stopIfTrue="1" operator="equal">
      <formula>"Adjustment to Income/Expense/Rate Base:"</formula>
    </cfRule>
  </conditionalFormatting>
  <conditionalFormatting sqref="B146:B161">
    <cfRule type="cellIs" dxfId="8" priority="2" stopIfTrue="1" operator="equal">
      <formula>"Title"</formula>
    </cfRule>
  </conditionalFormatting>
  <conditionalFormatting sqref="B145">
    <cfRule type="cellIs" dxfId="7"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78:E88 E146:E161">
      <formula1>"1, 2, 3"</formula1>
    </dataValidation>
    <dataValidation type="list" errorStyle="warning" allowBlank="1" showInputMessage="1" showErrorMessage="1" errorTitle="Factor" error="This factor is not included in the drop-down list. Is this the factor you want to use?" sqref="G78:G88 G146:G161">
      <formula1>#REF!</formula1>
    </dataValidation>
    <dataValidation type="list" errorStyle="warning" allowBlank="1" showInputMessage="1" showErrorMessage="1" errorTitle="FERC ACCOUNT" error="This FERC Account is not included in the drop-down list. Is this the account you want to use?" sqref="D78:D88 D146:D161">
      <formula1>$D$69:$D$136</formula1>
    </dataValidation>
  </dataValidations>
  <pageMargins left="1" right="0" top="1" bottom="0.75" header="0.5" footer="0.5"/>
  <pageSetup scale="80" orientation="portrait" r:id="rId1"/>
  <headerFooter alignWithMargins="0"/>
  <rowBreaks count="2" manualBreakCount="2">
    <brk id="68" max="9" man="1"/>
    <brk id="136" max="9" man="1"/>
  </rowBreaks>
  <drawing r:id="rId2"/>
</worksheet>
</file>

<file path=xl/worksheets/sheet5.xml><?xml version="1.0" encoding="utf-8"?>
<worksheet xmlns="http://schemas.openxmlformats.org/spreadsheetml/2006/main" xmlns:r="http://schemas.openxmlformats.org/officeDocument/2006/relationships">
  <sheetPr codeName="Sheet6"/>
  <dimension ref="A2:J681"/>
  <sheetViews>
    <sheetView view="pageBreakPreview" zoomScale="80" zoomScaleNormal="82" zoomScaleSheetLayoutView="80" workbookViewId="0">
      <selection activeCell="I20" sqref="I20"/>
    </sheetView>
  </sheetViews>
  <sheetFormatPr defaultRowHeight="12" customHeight="1"/>
  <cols>
    <col min="1" max="1" width="4.140625" style="72" bestFit="1" customWidth="1"/>
    <col min="2" max="2" width="6.7109375" style="72" customWidth="1"/>
    <col min="3" max="3" width="32.28515625" style="72" customWidth="1"/>
    <col min="4" max="4" width="9.85546875" style="83" bestFit="1" customWidth="1"/>
    <col min="5" max="5" width="5.140625" style="83" bestFit="1" customWidth="1"/>
    <col min="6" max="6" width="18.140625" style="84" customWidth="1"/>
    <col min="7" max="7" width="8.7109375" style="83" bestFit="1" customWidth="1"/>
    <col min="8" max="8" width="11.42578125" style="72" customWidth="1"/>
    <col min="9" max="9" width="16" style="73" bestFit="1" customWidth="1"/>
    <col min="10" max="10" width="8.7109375" style="83" customWidth="1"/>
    <col min="11" max="16384" width="9.140625" style="72"/>
  </cols>
  <sheetData>
    <row r="2" spans="1:10" ht="12" customHeight="1">
      <c r="B2" s="7" t="str">
        <f>Inputs!$C$2</f>
        <v>Rocky Mountain Power</v>
      </c>
      <c r="I2" s="91" t="s">
        <v>0</v>
      </c>
      <c r="J2" s="92">
        <v>8.1</v>
      </c>
    </row>
    <row r="3" spans="1:10" ht="12" customHeight="1">
      <c r="B3" s="7" t="str">
        <f>Inputs!$C$3</f>
        <v>Utah Results of Operations - December 2011</v>
      </c>
    </row>
    <row r="4" spans="1:10" ht="12" customHeight="1">
      <c r="B4" s="37" t="s">
        <v>256</v>
      </c>
    </row>
    <row r="7" spans="1:10" ht="12" customHeight="1">
      <c r="F7" s="93" t="s">
        <v>1</v>
      </c>
      <c r="H7" s="83"/>
      <c r="I7" s="94" t="str">
        <f>+Inputs!$C$6</f>
        <v>UTAH</v>
      </c>
    </row>
    <row r="8" spans="1:10" ht="12" customHeight="1">
      <c r="A8" s="83"/>
      <c r="D8" s="49" t="s">
        <v>2</v>
      </c>
      <c r="E8" s="49" t="s">
        <v>3</v>
      </c>
      <c r="F8" s="47" t="s">
        <v>4</v>
      </c>
      <c r="G8" s="49" t="s">
        <v>5</v>
      </c>
      <c r="H8" s="49" t="s">
        <v>6</v>
      </c>
      <c r="I8" s="50" t="s">
        <v>7</v>
      </c>
      <c r="J8" s="49" t="s">
        <v>8</v>
      </c>
    </row>
    <row r="9" spans="1:10" ht="12" customHeight="1">
      <c r="A9" s="92"/>
      <c r="B9" s="44" t="s">
        <v>192</v>
      </c>
      <c r="C9" s="96"/>
      <c r="D9" s="85"/>
      <c r="E9" s="85"/>
      <c r="F9" s="85"/>
      <c r="G9" s="85"/>
      <c r="H9" s="95"/>
      <c r="I9" s="133"/>
      <c r="J9" s="92"/>
    </row>
    <row r="10" spans="1:10" ht="12" customHeight="1">
      <c r="A10" s="95"/>
      <c r="B10" s="72" t="s">
        <v>256</v>
      </c>
      <c r="D10" s="83" t="s">
        <v>257</v>
      </c>
      <c r="E10" s="83" t="s">
        <v>360</v>
      </c>
      <c r="F10" s="84">
        <f>I21</f>
        <v>5149.7611208967865</v>
      </c>
      <c r="G10" s="83" t="s">
        <v>187</v>
      </c>
      <c r="H10" s="86">
        <f>VLOOKUP(G10,'Alloc. Factors'!$B$2:$M$110,7,FALSE)</f>
        <v>1</v>
      </c>
      <c r="I10" s="87">
        <f>F10*H10</f>
        <v>5149.7611208967865</v>
      </c>
      <c r="J10" s="83" t="s">
        <v>221</v>
      </c>
    </row>
    <row r="11" spans="1:10" ht="12" customHeight="1">
      <c r="A11" s="95"/>
      <c r="B11" s="96"/>
      <c r="C11" s="96"/>
      <c r="D11" s="235"/>
      <c r="E11" s="235"/>
      <c r="F11" s="235"/>
      <c r="G11" s="235"/>
      <c r="H11" s="235"/>
      <c r="I11" s="235"/>
      <c r="J11" s="235"/>
    </row>
    <row r="12" spans="1:10" ht="12" customHeight="1">
      <c r="A12" s="95"/>
      <c r="B12" s="144"/>
      <c r="C12" s="96"/>
      <c r="D12" s="236"/>
      <c r="E12" s="236"/>
      <c r="F12" s="236"/>
      <c r="G12" s="236"/>
      <c r="H12" s="236"/>
      <c r="I12" s="236"/>
      <c r="J12" s="236"/>
    </row>
    <row r="13" spans="1:10" ht="12" customHeight="1">
      <c r="A13" s="95"/>
      <c r="B13" s="96"/>
      <c r="C13" s="96"/>
      <c r="D13" s="96"/>
      <c r="E13" s="96"/>
      <c r="F13" s="96"/>
      <c r="G13" s="96"/>
      <c r="H13" s="96"/>
      <c r="I13" s="96"/>
      <c r="J13" s="96"/>
    </row>
    <row r="14" spans="1:10" ht="12" customHeight="1">
      <c r="A14" s="95"/>
      <c r="B14" s="96"/>
      <c r="C14" s="96"/>
      <c r="D14" s="113"/>
      <c r="E14" s="113"/>
      <c r="F14" s="113"/>
      <c r="G14" s="113"/>
      <c r="H14" s="113"/>
      <c r="I14" s="113"/>
      <c r="J14" s="113"/>
    </row>
    <row r="15" spans="1:10" ht="12" customHeight="1">
      <c r="A15" s="95"/>
      <c r="B15" s="96"/>
      <c r="C15" s="96"/>
      <c r="D15" s="113"/>
      <c r="E15" s="113"/>
      <c r="F15" s="113"/>
      <c r="G15" s="113"/>
      <c r="H15" s="113"/>
      <c r="I15" s="113"/>
      <c r="J15" s="113"/>
    </row>
    <row r="16" spans="1:10" ht="12" customHeight="1">
      <c r="A16" s="95"/>
      <c r="B16" s="96"/>
      <c r="C16" s="96"/>
      <c r="D16" s="113"/>
      <c r="E16" s="113"/>
      <c r="F16" s="113"/>
      <c r="G16" s="113"/>
      <c r="H16" s="113"/>
      <c r="I16" s="113"/>
      <c r="J16" s="113"/>
    </row>
    <row r="17" spans="1:10" ht="12" customHeight="1">
      <c r="A17" s="95"/>
      <c r="B17" s="96"/>
      <c r="C17" s="96"/>
      <c r="D17" s="113"/>
      <c r="E17" s="113"/>
      <c r="F17" s="113"/>
      <c r="G17" s="113"/>
      <c r="H17" s="113"/>
      <c r="I17" s="113"/>
      <c r="J17" s="113"/>
    </row>
    <row r="18" spans="1:10" ht="12" customHeight="1">
      <c r="A18" s="95"/>
      <c r="B18" s="96"/>
      <c r="C18" s="96"/>
      <c r="D18" s="113"/>
      <c r="E18" s="139"/>
      <c r="F18" s="314" t="s">
        <v>13</v>
      </c>
      <c r="G18" s="139"/>
      <c r="H18" s="139"/>
      <c r="I18" s="139"/>
      <c r="J18" s="139"/>
    </row>
    <row r="19" spans="1:10" ht="12" customHeight="1">
      <c r="A19" s="95"/>
      <c r="B19" s="96" t="s">
        <v>414</v>
      </c>
      <c r="C19" s="96"/>
      <c r="D19" s="96"/>
      <c r="E19" s="96"/>
      <c r="F19" s="113">
        <v>37889491.567224637</v>
      </c>
      <c r="G19" s="96"/>
      <c r="H19" s="96"/>
      <c r="I19" s="113">
        <v>15802983.442833787</v>
      </c>
      <c r="J19" s="85">
        <v>2.33</v>
      </c>
    </row>
    <row r="20" spans="1:10" ht="12" customHeight="1">
      <c r="A20" s="95"/>
      <c r="B20" s="96" t="s">
        <v>415</v>
      </c>
      <c r="C20" s="96"/>
      <c r="D20" s="237"/>
      <c r="E20" s="237"/>
      <c r="F20" s="395">
        <v>37905863.251823597</v>
      </c>
      <c r="G20" s="237"/>
      <c r="H20" s="237"/>
      <c r="I20" s="396">
        <v>15808133.203954684</v>
      </c>
      <c r="J20" s="238" t="s">
        <v>259</v>
      </c>
    </row>
    <row r="21" spans="1:10" ht="12" customHeight="1">
      <c r="A21" s="95"/>
      <c r="B21" s="214" t="s">
        <v>260</v>
      </c>
      <c r="C21" s="96"/>
      <c r="D21" s="239"/>
      <c r="E21" s="239"/>
      <c r="F21" s="315">
        <f>F20-F19</f>
        <v>16371.684598959982</v>
      </c>
      <c r="G21" s="239"/>
      <c r="H21" s="239"/>
      <c r="I21" s="315">
        <f>I20-I19</f>
        <v>5149.7611208967865</v>
      </c>
      <c r="J21" s="316"/>
    </row>
    <row r="22" spans="1:10" ht="12" customHeight="1">
      <c r="A22" s="95"/>
      <c r="B22" s="96"/>
      <c r="C22" s="96"/>
      <c r="D22" s="240"/>
      <c r="E22" s="240"/>
      <c r="F22" s="240"/>
      <c r="G22" s="240"/>
      <c r="H22" s="240"/>
      <c r="I22" s="240"/>
      <c r="J22" s="208"/>
    </row>
    <row r="23" spans="1:10" ht="12" customHeight="1">
      <c r="A23" s="95"/>
      <c r="B23" s="96"/>
      <c r="C23" s="96"/>
      <c r="D23" s="225"/>
      <c r="E23" s="96"/>
      <c r="F23" s="139"/>
      <c r="G23" s="96"/>
      <c r="H23" s="96"/>
      <c r="I23" s="139"/>
      <c r="J23" s="96"/>
    </row>
    <row r="24" spans="1:10" ht="12" customHeight="1">
      <c r="A24" s="95"/>
      <c r="B24" s="96"/>
      <c r="C24" s="96"/>
      <c r="D24" s="240"/>
      <c r="E24" s="240"/>
      <c r="F24" s="240"/>
      <c r="G24" s="240"/>
      <c r="H24" s="240"/>
      <c r="I24" s="240"/>
      <c r="J24" s="240"/>
    </row>
    <row r="25" spans="1:10" ht="12" customHeight="1">
      <c r="A25" s="95"/>
      <c r="B25" s="96"/>
      <c r="C25" s="96"/>
      <c r="D25" s="225"/>
      <c r="E25" s="96"/>
      <c r="F25" s="96"/>
      <c r="G25" s="96"/>
      <c r="H25" s="96"/>
      <c r="I25" s="96"/>
      <c r="J25" s="96"/>
    </row>
    <row r="26" spans="1:10" ht="12" customHeight="1">
      <c r="A26" s="95"/>
      <c r="B26" s="109"/>
      <c r="C26" s="109"/>
      <c r="D26" s="104"/>
      <c r="E26" s="104"/>
      <c r="F26" s="138"/>
      <c r="G26" s="60"/>
      <c r="H26" s="9"/>
      <c r="I26" s="27"/>
      <c r="J26" s="87"/>
    </row>
    <row r="27" spans="1:10" ht="12" customHeight="1">
      <c r="A27" s="95"/>
      <c r="B27" s="43"/>
      <c r="C27" s="109"/>
      <c r="D27" s="104"/>
      <c r="E27" s="104"/>
      <c r="F27" s="113"/>
      <c r="G27" s="61"/>
      <c r="H27" s="9"/>
      <c r="I27" s="27"/>
      <c r="J27" s="147"/>
    </row>
    <row r="28" spans="1:10" ht="12" customHeight="1">
      <c r="A28" s="95"/>
      <c r="B28" s="114"/>
      <c r="C28" s="109"/>
      <c r="D28" s="104"/>
      <c r="E28" s="104"/>
      <c r="F28" s="113"/>
      <c r="G28" s="45"/>
      <c r="H28" s="23"/>
      <c r="I28" s="11"/>
      <c r="J28" s="98"/>
    </row>
    <row r="29" spans="1:10" ht="12" customHeight="1">
      <c r="A29" s="95"/>
      <c r="B29" s="114"/>
      <c r="C29" s="109"/>
      <c r="D29" s="104"/>
      <c r="E29" s="104"/>
      <c r="F29" s="90"/>
      <c r="G29" s="45"/>
      <c r="H29" s="23"/>
      <c r="I29" s="11"/>
      <c r="J29" s="98"/>
    </row>
    <row r="30" spans="1:10" ht="12" customHeight="1">
      <c r="A30" s="95"/>
      <c r="B30" s="176"/>
      <c r="C30" s="176"/>
      <c r="D30" s="177"/>
      <c r="E30" s="177"/>
      <c r="F30" s="25"/>
      <c r="G30" s="60"/>
      <c r="H30" s="9"/>
      <c r="I30" s="25"/>
      <c r="J30" s="147"/>
    </row>
    <row r="31" spans="1:10" ht="12" customHeight="1">
      <c r="A31" s="95"/>
      <c r="B31" s="43"/>
      <c r="C31" s="109"/>
      <c r="D31" s="104"/>
      <c r="E31" s="105"/>
      <c r="F31" s="113"/>
      <c r="G31" s="61"/>
      <c r="H31" s="9"/>
      <c r="I31" s="27"/>
      <c r="J31" s="147"/>
    </row>
    <row r="32" spans="1:10" ht="12" customHeight="1">
      <c r="A32" s="95"/>
      <c r="B32" s="114"/>
      <c r="C32" s="109"/>
      <c r="D32" s="104"/>
      <c r="E32" s="104"/>
      <c r="F32" s="113"/>
      <c r="G32" s="45"/>
      <c r="H32" s="23"/>
      <c r="I32" s="11"/>
      <c r="J32" s="98"/>
    </row>
    <row r="33" spans="1:10" ht="12" customHeight="1">
      <c r="A33" s="95"/>
      <c r="B33" s="114"/>
      <c r="C33" s="109"/>
      <c r="D33" s="104"/>
      <c r="E33" s="104"/>
      <c r="F33" s="113"/>
      <c r="G33" s="45"/>
      <c r="H33" s="23"/>
      <c r="I33" s="11"/>
      <c r="J33" s="98"/>
    </row>
    <row r="34" spans="1:10" ht="12" customHeight="1">
      <c r="A34" s="95"/>
      <c r="B34" s="114"/>
      <c r="C34" s="109"/>
      <c r="D34" s="104"/>
      <c r="E34" s="104"/>
      <c r="F34" s="113"/>
      <c r="G34" s="45"/>
      <c r="H34" s="23"/>
      <c r="I34" s="11"/>
      <c r="J34" s="98"/>
    </row>
    <row r="35" spans="1:10" ht="12" customHeight="1">
      <c r="A35" s="95"/>
      <c r="B35" s="114"/>
      <c r="C35" s="113"/>
      <c r="D35" s="104"/>
      <c r="E35" s="104"/>
      <c r="F35" s="113"/>
      <c r="G35" s="45"/>
      <c r="H35" s="23"/>
      <c r="I35" s="11"/>
      <c r="J35" s="98"/>
    </row>
    <row r="36" spans="1:10" ht="12" customHeight="1">
      <c r="A36" s="95"/>
      <c r="B36" s="114"/>
      <c r="C36" s="113"/>
      <c r="D36" s="104"/>
      <c r="E36" s="104"/>
      <c r="F36" s="113"/>
      <c r="G36" s="62"/>
      <c r="H36" s="9"/>
      <c r="I36" s="8"/>
      <c r="J36" s="147"/>
    </row>
    <row r="37" spans="1:10" ht="12" customHeight="1">
      <c r="A37" s="95"/>
      <c r="B37" s="60"/>
      <c r="C37" s="109"/>
      <c r="D37" s="104"/>
      <c r="E37" s="105"/>
      <c r="F37" s="113"/>
      <c r="G37" s="62"/>
      <c r="H37" s="9"/>
      <c r="I37" s="27"/>
      <c r="J37" s="147"/>
    </row>
    <row r="38" spans="1:10" ht="12" customHeight="1">
      <c r="A38" s="95"/>
      <c r="B38" s="43"/>
      <c r="C38" s="109"/>
      <c r="D38" s="104"/>
      <c r="E38" s="104"/>
      <c r="F38" s="113"/>
      <c r="G38" s="62"/>
      <c r="H38" s="9"/>
      <c r="I38" s="27"/>
      <c r="J38" s="147"/>
    </row>
    <row r="39" spans="1:10" ht="12" customHeight="1">
      <c r="A39" s="95"/>
      <c r="B39" s="114"/>
      <c r="C39" s="109"/>
      <c r="D39" s="104"/>
      <c r="E39" s="104"/>
      <c r="F39" s="113"/>
      <c r="G39" s="45"/>
      <c r="H39" s="23"/>
      <c r="I39" s="11"/>
      <c r="J39" s="98"/>
    </row>
    <row r="40" spans="1:10" ht="12" customHeight="1">
      <c r="A40" s="95"/>
      <c r="B40" s="114"/>
      <c r="C40" s="109"/>
      <c r="D40" s="104"/>
      <c r="E40" s="104"/>
      <c r="F40" s="113"/>
      <c r="G40" s="62"/>
      <c r="H40" s="23"/>
      <c r="I40" s="11"/>
      <c r="J40" s="98"/>
    </row>
    <row r="41" spans="1:10" ht="12" customHeight="1">
      <c r="A41" s="95"/>
      <c r="B41" s="43"/>
      <c r="C41" s="109"/>
      <c r="D41" s="104"/>
      <c r="E41" s="104"/>
      <c r="F41" s="113"/>
      <c r="G41" s="62"/>
      <c r="H41" s="9"/>
      <c r="I41" s="27"/>
      <c r="J41" s="147"/>
    </row>
    <row r="42" spans="1:10" ht="12" customHeight="1">
      <c r="A42" s="95"/>
      <c r="B42" s="114"/>
      <c r="C42" s="109"/>
      <c r="D42" s="104"/>
      <c r="E42" s="104"/>
      <c r="F42" s="113"/>
      <c r="G42" s="45"/>
      <c r="H42" s="23"/>
      <c r="I42" s="11"/>
      <c r="J42" s="98"/>
    </row>
    <row r="43" spans="1:10" ht="12" customHeight="1">
      <c r="A43" s="95"/>
      <c r="B43" s="114"/>
      <c r="C43" s="109"/>
      <c r="D43" s="104"/>
      <c r="E43" s="104"/>
      <c r="F43" s="113"/>
      <c r="G43" s="45"/>
      <c r="H43" s="23"/>
      <c r="I43" s="11"/>
      <c r="J43" s="98"/>
    </row>
    <row r="44" spans="1:10" ht="12" customHeight="1">
      <c r="A44" s="95"/>
      <c r="B44" s="114"/>
      <c r="C44" s="109"/>
      <c r="D44" s="104"/>
      <c r="E44" s="104"/>
      <c r="F44" s="113"/>
      <c r="G44" s="45"/>
      <c r="H44" s="23"/>
      <c r="I44" s="11"/>
      <c r="J44" s="98"/>
    </row>
    <row r="45" spans="1:10" ht="12" customHeight="1">
      <c r="A45" s="95"/>
      <c r="B45" s="114"/>
      <c r="C45" s="109"/>
      <c r="D45" s="104"/>
      <c r="E45" s="104"/>
      <c r="F45" s="113"/>
      <c r="G45" s="45"/>
      <c r="H45" s="23"/>
      <c r="I45" s="11"/>
      <c r="J45" s="98"/>
    </row>
    <row r="46" spans="1:10" ht="12" customHeight="1">
      <c r="A46" s="95"/>
      <c r="B46" s="114"/>
      <c r="C46" s="109"/>
      <c r="D46" s="104"/>
      <c r="E46" s="104"/>
      <c r="F46" s="113"/>
      <c r="G46" s="45"/>
      <c r="H46" s="23"/>
      <c r="I46" s="11"/>
      <c r="J46" s="98"/>
    </row>
    <row r="47" spans="1:10" ht="12" customHeight="1">
      <c r="A47" s="95"/>
      <c r="B47" s="114"/>
      <c r="C47" s="109"/>
      <c r="D47" s="104"/>
      <c r="E47" s="104"/>
      <c r="F47" s="113"/>
      <c r="G47" s="45"/>
      <c r="H47" s="23"/>
      <c r="I47" s="11"/>
      <c r="J47" s="98"/>
    </row>
    <row r="48" spans="1:10" ht="12" customHeight="1">
      <c r="A48" s="95"/>
      <c r="B48" s="114"/>
      <c r="C48" s="109"/>
      <c r="D48" s="104"/>
      <c r="E48" s="104"/>
      <c r="F48" s="90"/>
      <c r="G48" s="45"/>
      <c r="H48" s="23"/>
      <c r="I48" s="11"/>
      <c r="J48" s="98"/>
    </row>
    <row r="49" spans="1:10" ht="12" customHeight="1">
      <c r="A49" s="95"/>
      <c r="B49" s="43"/>
      <c r="C49" s="113"/>
      <c r="D49" s="104"/>
      <c r="E49" s="104"/>
      <c r="F49" s="8"/>
      <c r="G49" s="62"/>
      <c r="H49" s="9"/>
      <c r="I49" s="8"/>
      <c r="J49" s="147"/>
    </row>
    <row r="50" spans="1:10" ht="12" customHeight="1">
      <c r="A50" s="95"/>
      <c r="B50" s="43"/>
      <c r="C50" s="113"/>
      <c r="D50" s="104"/>
      <c r="E50" s="104"/>
      <c r="F50" s="8"/>
      <c r="G50" s="62"/>
      <c r="H50" s="9"/>
      <c r="I50" s="8"/>
      <c r="J50" s="147"/>
    </row>
    <row r="51" spans="1:10" ht="12" customHeight="1">
      <c r="A51" s="95"/>
      <c r="B51" s="43"/>
      <c r="C51" s="113"/>
      <c r="D51" s="104"/>
      <c r="E51" s="104"/>
      <c r="F51" s="113"/>
      <c r="G51" s="62"/>
      <c r="H51" s="9"/>
      <c r="I51" s="27"/>
      <c r="J51" s="147"/>
    </row>
    <row r="52" spans="1:10" ht="12" customHeight="1">
      <c r="A52" s="95"/>
      <c r="B52" s="114"/>
      <c r="C52" s="109"/>
      <c r="D52" s="104"/>
      <c r="E52" s="104"/>
      <c r="F52" s="113"/>
      <c r="G52" s="45"/>
      <c r="H52" s="23"/>
      <c r="I52" s="11"/>
      <c r="J52" s="98"/>
    </row>
    <row r="53" spans="1:10" ht="12" customHeight="1">
      <c r="A53" s="95"/>
      <c r="B53" s="114"/>
      <c r="C53" s="113"/>
      <c r="D53" s="104"/>
      <c r="E53" s="104"/>
      <c r="F53" s="113"/>
      <c r="G53" s="45"/>
      <c r="H53" s="23"/>
      <c r="I53" s="11"/>
      <c r="J53" s="98"/>
    </row>
    <row r="54" spans="1:10" ht="12" customHeight="1">
      <c r="A54" s="95"/>
      <c r="B54" s="114"/>
      <c r="C54" s="200"/>
      <c r="D54" s="104"/>
      <c r="E54" s="104"/>
      <c r="F54" s="113"/>
      <c r="G54" s="45"/>
      <c r="H54" s="23"/>
      <c r="I54" s="11"/>
      <c r="J54" s="98"/>
    </row>
    <row r="55" spans="1:10" ht="12" customHeight="1">
      <c r="A55" s="95"/>
      <c r="B55" s="114"/>
      <c r="C55" s="113"/>
      <c r="D55" s="104"/>
      <c r="E55" s="104"/>
      <c r="F55" s="113"/>
      <c r="G55" s="45"/>
      <c r="H55" s="23"/>
      <c r="I55" s="11"/>
      <c r="J55" s="98"/>
    </row>
    <row r="56" spans="1:10" ht="12" customHeight="1">
      <c r="A56" s="95"/>
      <c r="B56" s="114"/>
      <c r="C56" s="113"/>
      <c r="D56" s="104"/>
      <c r="E56" s="104"/>
      <c r="F56" s="8"/>
      <c r="G56" s="88"/>
      <c r="H56" s="86"/>
      <c r="I56" s="8"/>
      <c r="J56" s="98"/>
    </row>
    <row r="57" spans="1:10" s="96" customFormat="1" ht="12" customHeight="1">
      <c r="A57" s="110"/>
      <c r="B57" s="9"/>
      <c r="C57" s="109"/>
      <c r="D57" s="104"/>
      <c r="E57" s="104"/>
      <c r="F57" s="113"/>
      <c r="G57" s="109"/>
      <c r="H57" s="110"/>
      <c r="I57" s="111"/>
      <c r="J57" s="87"/>
    </row>
    <row r="58" spans="1:10" s="96" customFormat="1" ht="12" customHeight="1" thickBot="1">
      <c r="A58" s="110"/>
      <c r="B58" s="9" t="s">
        <v>12</v>
      </c>
      <c r="C58" s="109"/>
      <c r="D58" s="109"/>
      <c r="E58" s="104"/>
      <c r="F58" s="113"/>
      <c r="G58" s="109"/>
      <c r="H58" s="110"/>
      <c r="I58" s="111"/>
      <c r="J58" s="87"/>
    </row>
    <row r="59" spans="1:10" s="96" customFormat="1" ht="12" customHeight="1">
      <c r="A59" s="115"/>
      <c r="B59" s="116"/>
      <c r="C59" s="116"/>
      <c r="D59" s="117"/>
      <c r="E59" s="117"/>
      <c r="F59" s="118"/>
      <c r="G59" s="117"/>
      <c r="H59" s="116"/>
      <c r="I59" s="119"/>
      <c r="J59" s="120"/>
    </row>
    <row r="60" spans="1:10" s="96" customFormat="1" ht="12" customHeight="1">
      <c r="A60" s="121"/>
      <c r="B60" s="9"/>
      <c r="C60" s="110"/>
      <c r="D60" s="97"/>
      <c r="E60" s="97"/>
      <c r="F60" s="122"/>
      <c r="G60" s="97"/>
      <c r="H60" s="110"/>
      <c r="I60" s="111"/>
      <c r="J60" s="123"/>
    </row>
    <row r="61" spans="1:10" s="96" customFormat="1" ht="12" customHeight="1">
      <c r="A61" s="121"/>
      <c r="B61" s="110"/>
      <c r="C61" s="110"/>
      <c r="D61" s="97"/>
      <c r="E61" s="97"/>
      <c r="F61" s="122"/>
      <c r="G61" s="97"/>
      <c r="H61" s="110"/>
      <c r="I61" s="111"/>
      <c r="J61" s="123"/>
    </row>
    <row r="62" spans="1:10" s="96" customFormat="1" ht="12" customHeight="1">
      <c r="A62" s="121"/>
      <c r="B62" s="124"/>
      <c r="C62" s="110"/>
      <c r="D62" s="97"/>
      <c r="E62" s="97"/>
      <c r="F62" s="122"/>
      <c r="G62" s="97"/>
      <c r="H62" s="110"/>
      <c r="I62" s="111"/>
      <c r="J62" s="123"/>
    </row>
    <row r="63" spans="1:10" s="96" customFormat="1" ht="12" customHeight="1">
      <c r="A63" s="121"/>
      <c r="B63" s="124"/>
      <c r="C63" s="110"/>
      <c r="D63" s="97"/>
      <c r="E63" s="97"/>
      <c r="F63" s="122"/>
      <c r="G63" s="97"/>
      <c r="H63" s="110"/>
      <c r="I63" s="111"/>
      <c r="J63" s="123"/>
    </row>
    <row r="64" spans="1:10" s="96" customFormat="1" ht="12" customHeight="1">
      <c r="A64" s="121"/>
      <c r="B64" s="124"/>
      <c r="C64" s="110"/>
      <c r="D64" s="97"/>
      <c r="E64" s="97"/>
      <c r="F64" s="122"/>
      <c r="G64" s="97"/>
      <c r="H64" s="110"/>
      <c r="I64" s="111"/>
      <c r="J64" s="123"/>
    </row>
    <row r="65" spans="1:10" s="96" customFormat="1" ht="12" customHeight="1">
      <c r="A65" s="121"/>
      <c r="B65" s="124"/>
      <c r="C65" s="110"/>
      <c r="D65" s="97"/>
      <c r="E65" s="97"/>
      <c r="F65" s="122"/>
      <c r="G65" s="97"/>
      <c r="H65" s="110"/>
      <c r="I65" s="111"/>
      <c r="J65" s="123"/>
    </row>
    <row r="66" spans="1:10" s="96" customFormat="1" ht="12" customHeight="1">
      <c r="A66" s="121"/>
      <c r="B66" s="124"/>
      <c r="C66" s="110"/>
      <c r="D66" s="97"/>
      <c r="E66" s="97"/>
      <c r="F66" s="122"/>
      <c r="G66" s="97"/>
      <c r="H66" s="110"/>
      <c r="I66" s="111"/>
      <c r="J66" s="123"/>
    </row>
    <row r="67" spans="1:10" ht="12" customHeight="1">
      <c r="A67" s="121"/>
      <c r="B67" s="110"/>
      <c r="C67" s="110"/>
      <c r="D67" s="97"/>
      <c r="E67" s="97"/>
      <c r="F67" s="122"/>
      <c r="G67" s="97"/>
      <c r="H67" s="110"/>
      <c r="I67" s="111"/>
      <c r="J67" s="123"/>
    </row>
    <row r="68" spans="1:10" ht="12" customHeight="1" thickBot="1">
      <c r="A68" s="125"/>
      <c r="B68" s="126"/>
      <c r="C68" s="126"/>
      <c r="D68" s="127"/>
      <c r="E68" s="127"/>
      <c r="F68" s="128"/>
      <c r="G68" s="127"/>
      <c r="H68" s="126"/>
      <c r="I68" s="129"/>
      <c r="J68" s="130"/>
    </row>
    <row r="69" spans="1:10" ht="12" customHeight="1">
      <c r="J69" s="93"/>
    </row>
    <row r="70" spans="1:10" ht="12" customHeight="1">
      <c r="B70" s="7" t="str">
        <f>Inputs!$C$2</f>
        <v>Rocky Mountain Power</v>
      </c>
      <c r="I70" s="91" t="s">
        <v>0</v>
      </c>
      <c r="J70" s="92">
        <v>8.1999999999999993</v>
      </c>
    </row>
    <row r="71" spans="1:10" ht="12" customHeight="1">
      <c r="B71" s="7" t="str">
        <f>Inputs!$C$3</f>
        <v>Utah Results of Operations - December 2011</v>
      </c>
      <c r="J71" s="93"/>
    </row>
    <row r="72" spans="1:10" ht="12" customHeight="1">
      <c r="B72" s="37" t="s">
        <v>211</v>
      </c>
      <c r="J72" s="93"/>
    </row>
    <row r="73" spans="1:10" ht="12" customHeight="1">
      <c r="J73" s="93"/>
    </row>
    <row r="74" spans="1:10" ht="12" customHeight="1">
      <c r="J74" s="93"/>
    </row>
    <row r="75" spans="1:10" ht="12" customHeight="1">
      <c r="F75" s="93" t="s">
        <v>1</v>
      </c>
      <c r="H75" s="83"/>
      <c r="I75" s="94" t="str">
        <f>+Inputs!$C$6</f>
        <v>UTAH</v>
      </c>
    </row>
    <row r="76" spans="1:10" ht="12" customHeight="1">
      <c r="D76" s="49" t="s">
        <v>2</v>
      </c>
      <c r="E76" s="49" t="s">
        <v>3</v>
      </c>
      <c r="F76" s="47" t="s">
        <v>4</v>
      </c>
      <c r="G76" s="49" t="s">
        <v>5</v>
      </c>
      <c r="H76" s="49" t="s">
        <v>6</v>
      </c>
      <c r="I76" s="50" t="s">
        <v>7</v>
      </c>
      <c r="J76" s="49" t="s">
        <v>8</v>
      </c>
    </row>
    <row r="77" spans="1:10" ht="12" customHeight="1">
      <c r="A77" s="110"/>
      <c r="B77" s="44" t="s">
        <v>10</v>
      </c>
      <c r="C77" s="96"/>
      <c r="D77" s="85"/>
      <c r="E77" s="85"/>
      <c r="F77" s="85"/>
      <c r="G77" s="85"/>
      <c r="H77" s="95"/>
      <c r="I77" s="133"/>
      <c r="J77" s="92"/>
    </row>
    <row r="78" spans="1:10" ht="12" customHeight="1">
      <c r="A78" s="111"/>
      <c r="B78" s="72" t="s">
        <v>250</v>
      </c>
      <c r="C78" s="96"/>
      <c r="D78" s="85">
        <v>399</v>
      </c>
      <c r="E78" s="85" t="s">
        <v>360</v>
      </c>
      <c r="F78" s="102">
        <v>11019289.255093541</v>
      </c>
      <c r="G78" s="85" t="s">
        <v>9</v>
      </c>
      <c r="H78" s="86">
        <f>VLOOKUP(G78,'Alloc. Factors'!$B$2:$M$110,7,FALSE)</f>
        <v>0.42073507527106258</v>
      </c>
      <c r="I78" s="87">
        <f>F78*H78</f>
        <v>4636201.4941753922</v>
      </c>
      <c r="J78" s="101" t="s">
        <v>252</v>
      </c>
    </row>
    <row r="79" spans="1:10" ht="12" customHeight="1">
      <c r="A79" s="110"/>
      <c r="B79" s="96"/>
      <c r="C79" s="96"/>
      <c r="D79" s="85"/>
      <c r="E79" s="85"/>
      <c r="F79" s="102"/>
      <c r="G79" s="85"/>
      <c r="H79" s="86"/>
      <c r="I79" s="87"/>
      <c r="J79" s="99"/>
    </row>
    <row r="80" spans="1:10" ht="12" customHeight="1">
      <c r="A80" s="110"/>
      <c r="B80" s="144"/>
      <c r="C80" s="96"/>
      <c r="D80" s="85"/>
      <c r="E80" s="85"/>
      <c r="F80" s="102"/>
      <c r="G80" s="85"/>
      <c r="H80" s="86"/>
      <c r="I80" s="90"/>
      <c r="J80" s="99"/>
    </row>
    <row r="81" spans="1:10" ht="12" customHeight="1">
      <c r="A81" s="110"/>
      <c r="B81" s="96"/>
      <c r="C81" s="96"/>
      <c r="D81" s="85"/>
      <c r="E81" s="85"/>
      <c r="F81" s="102"/>
      <c r="G81" s="85"/>
      <c r="H81" s="86"/>
      <c r="I81" s="87"/>
      <c r="J81" s="101"/>
    </row>
    <row r="82" spans="1:10" ht="12" customHeight="1">
      <c r="A82" s="110"/>
      <c r="B82" s="100"/>
      <c r="C82" s="96"/>
      <c r="D82" s="85"/>
      <c r="E82" s="85"/>
      <c r="F82" s="102"/>
      <c r="G82" s="85"/>
      <c r="H82" s="86"/>
      <c r="I82" s="87"/>
      <c r="J82" s="101"/>
    </row>
    <row r="83" spans="1:10" ht="12" customHeight="1">
      <c r="A83" s="110"/>
      <c r="B83" s="96"/>
      <c r="C83" s="96"/>
      <c r="D83" s="85"/>
      <c r="E83" s="85"/>
      <c r="F83" s="102"/>
      <c r="G83" s="85"/>
      <c r="H83" s="86"/>
      <c r="I83" s="87"/>
      <c r="J83" s="101"/>
    </row>
    <row r="84" spans="1:10" ht="12" customHeight="1">
      <c r="A84" s="110"/>
      <c r="B84" s="96"/>
      <c r="C84" s="96"/>
      <c r="D84" s="85"/>
      <c r="E84" s="85"/>
      <c r="F84" s="102"/>
      <c r="G84" s="85"/>
      <c r="H84" s="86"/>
      <c r="I84" s="87"/>
      <c r="J84" s="101"/>
    </row>
    <row r="85" spans="1:10" ht="12" customHeight="1">
      <c r="A85" s="110"/>
      <c r="B85" s="96"/>
      <c r="C85" s="96"/>
      <c r="D85" s="85"/>
      <c r="E85" s="85"/>
      <c r="F85" s="102"/>
      <c r="G85" s="85"/>
      <c r="H85" s="86"/>
      <c r="I85" s="87"/>
      <c r="J85" s="101"/>
    </row>
    <row r="86" spans="1:10" ht="12" customHeight="1">
      <c r="A86" s="110"/>
      <c r="B86" s="96"/>
      <c r="C86" s="96"/>
      <c r="D86" s="85"/>
      <c r="E86" s="85"/>
      <c r="F86" s="102"/>
      <c r="G86" s="85"/>
      <c r="H86" s="86"/>
      <c r="I86" s="87"/>
      <c r="J86" s="101"/>
    </row>
    <row r="87" spans="1:10" ht="12" customHeight="1">
      <c r="A87" s="110"/>
      <c r="B87" s="96"/>
      <c r="C87" s="96"/>
      <c r="D87" s="85"/>
      <c r="E87" s="85"/>
      <c r="F87" s="102"/>
      <c r="G87" s="85"/>
      <c r="H87" s="86"/>
      <c r="I87" s="87"/>
      <c r="J87" s="99"/>
    </row>
    <row r="88" spans="1:10" ht="12" customHeight="1">
      <c r="A88" s="110"/>
      <c r="B88" s="96"/>
      <c r="C88" s="96"/>
      <c r="D88" s="85"/>
      <c r="E88" s="85"/>
      <c r="F88" s="102"/>
      <c r="G88" s="85"/>
      <c r="H88" s="86"/>
      <c r="I88" s="87"/>
      <c r="J88" s="99"/>
    </row>
    <row r="89" spans="1:10" ht="12" customHeight="1">
      <c r="A89" s="110"/>
      <c r="B89" s="96"/>
      <c r="C89" s="96"/>
      <c r="D89" s="85"/>
      <c r="E89" s="85"/>
      <c r="F89" s="102"/>
      <c r="G89" s="85"/>
      <c r="H89" s="86"/>
      <c r="I89" s="87"/>
      <c r="J89" s="99"/>
    </row>
    <row r="90" spans="1:10" ht="12" customHeight="1">
      <c r="A90" s="110"/>
      <c r="B90" s="96"/>
      <c r="C90" s="96"/>
      <c r="D90" s="85"/>
      <c r="E90" s="85"/>
      <c r="F90" s="102"/>
      <c r="G90" s="85"/>
      <c r="H90" s="86"/>
      <c r="I90" s="87"/>
      <c r="J90" s="99"/>
    </row>
    <row r="91" spans="1:10" ht="12" customHeight="1">
      <c r="A91" s="110"/>
      <c r="B91" s="44"/>
      <c r="C91" s="96"/>
      <c r="D91" s="85"/>
      <c r="E91" s="85"/>
      <c r="F91" s="102"/>
      <c r="G91" s="85"/>
      <c r="H91" s="86"/>
      <c r="I91" s="87"/>
      <c r="J91" s="99"/>
    </row>
    <row r="92" spans="1:10" ht="12" customHeight="1">
      <c r="A92" s="111"/>
      <c r="B92" s="96"/>
      <c r="C92" s="96"/>
      <c r="D92" s="85"/>
      <c r="E92" s="85"/>
      <c r="F92" s="102"/>
      <c r="G92" s="85"/>
      <c r="H92" s="86"/>
      <c r="I92" s="87"/>
      <c r="J92" s="99"/>
    </row>
    <row r="93" spans="1:10" ht="12" customHeight="1">
      <c r="A93" s="110"/>
      <c r="B93" s="96"/>
      <c r="C93" s="96"/>
      <c r="D93" s="288"/>
      <c r="E93" s="85"/>
      <c r="F93" s="139"/>
      <c r="G93" s="85"/>
      <c r="H93" s="86"/>
      <c r="I93" s="87"/>
      <c r="J93" s="99"/>
    </row>
    <row r="94" spans="1:10" ht="12" customHeight="1">
      <c r="A94" s="110"/>
      <c r="B94" s="96"/>
      <c r="C94" s="96"/>
      <c r="D94" s="96"/>
      <c r="E94" s="96"/>
      <c r="F94" s="198"/>
      <c r="G94" s="96"/>
      <c r="H94" s="86"/>
      <c r="I94" s="87"/>
      <c r="J94" s="85"/>
    </row>
    <row r="95" spans="1:10" ht="12" customHeight="1">
      <c r="A95" s="110"/>
      <c r="B95" s="96"/>
      <c r="C95" s="96"/>
      <c r="D95" s="85"/>
      <c r="E95" s="85"/>
      <c r="F95" s="102"/>
      <c r="G95" s="96"/>
      <c r="H95" s="86"/>
      <c r="I95" s="87"/>
      <c r="J95" s="99"/>
    </row>
    <row r="96" spans="1:10" ht="12" customHeight="1">
      <c r="A96" s="110"/>
      <c r="B96" s="96"/>
      <c r="C96" s="96"/>
      <c r="D96" s="85"/>
      <c r="E96" s="85"/>
      <c r="F96" s="102"/>
      <c r="G96" s="85"/>
      <c r="H96" s="86"/>
      <c r="I96" s="87"/>
      <c r="J96" s="99"/>
    </row>
    <row r="97" spans="1:10" ht="12" customHeight="1">
      <c r="A97" s="110"/>
      <c r="B97" s="96"/>
      <c r="C97" s="135"/>
      <c r="D97" s="97"/>
      <c r="E97" s="102"/>
      <c r="F97" s="102"/>
      <c r="G97" s="86"/>
      <c r="H97" s="87"/>
      <c r="I97" s="87"/>
      <c r="J97" s="85"/>
    </row>
    <row r="98" spans="1:10" ht="12" customHeight="1">
      <c r="A98" s="110"/>
      <c r="B98" s="100"/>
      <c r="C98" s="226"/>
      <c r="D98" s="85"/>
      <c r="E98" s="85"/>
      <c r="F98" s="102"/>
      <c r="G98" s="85"/>
      <c r="H98" s="86"/>
      <c r="I98" s="87"/>
      <c r="J98" s="98"/>
    </row>
    <row r="99" spans="1:10" ht="12" customHeight="1">
      <c r="A99" s="110"/>
      <c r="B99" s="100"/>
      <c r="C99" s="96"/>
      <c r="D99" s="85"/>
      <c r="E99" s="85"/>
      <c r="F99" s="102"/>
      <c r="G99" s="85"/>
      <c r="H99" s="86"/>
      <c r="I99" s="87"/>
      <c r="J99" s="85"/>
    </row>
    <row r="100" spans="1:10" ht="12" customHeight="1">
      <c r="A100" s="110"/>
      <c r="B100" s="144"/>
      <c r="C100" s="96"/>
      <c r="D100" s="85"/>
      <c r="E100" s="85"/>
      <c r="F100" s="102"/>
      <c r="G100" s="85"/>
      <c r="H100" s="86"/>
      <c r="I100" s="87"/>
      <c r="J100" s="98"/>
    </row>
    <row r="101" spans="1:10" ht="12" customHeight="1">
      <c r="A101" s="110"/>
      <c r="B101" s="144"/>
      <c r="C101" s="96"/>
      <c r="D101" s="85"/>
      <c r="E101" s="85"/>
      <c r="F101" s="102"/>
      <c r="G101" s="85"/>
      <c r="H101" s="86"/>
      <c r="I101" s="87"/>
      <c r="J101" s="98"/>
    </row>
    <row r="102" spans="1:10" ht="12" customHeight="1">
      <c r="A102" s="110"/>
      <c r="B102" s="144"/>
      <c r="C102" s="226"/>
      <c r="D102" s="85"/>
      <c r="E102" s="85"/>
      <c r="F102" s="102"/>
      <c r="G102" s="85"/>
      <c r="H102" s="86"/>
      <c r="I102" s="87"/>
      <c r="J102" s="98"/>
    </row>
    <row r="103" spans="1:10" ht="12" customHeight="1">
      <c r="A103" s="110"/>
      <c r="B103" s="144"/>
      <c r="C103" s="226"/>
      <c r="D103" s="85"/>
      <c r="E103" s="85"/>
      <c r="F103" s="41"/>
      <c r="G103" s="85"/>
      <c r="H103" s="86"/>
      <c r="I103" s="87"/>
      <c r="J103" s="98"/>
    </row>
    <row r="104" spans="1:10" ht="12" customHeight="1">
      <c r="A104" s="110"/>
      <c r="B104" s="110"/>
      <c r="C104" s="110"/>
      <c r="D104" s="97"/>
      <c r="E104" s="97"/>
      <c r="F104" s="122"/>
      <c r="G104" s="88"/>
      <c r="H104" s="86"/>
      <c r="I104" s="87"/>
      <c r="J104" s="98"/>
    </row>
    <row r="105" spans="1:10" ht="12" customHeight="1">
      <c r="A105" s="110"/>
      <c r="B105" s="110"/>
      <c r="C105" s="110"/>
      <c r="D105" s="97"/>
      <c r="E105" s="97"/>
      <c r="F105" s="122"/>
      <c r="G105" s="97"/>
      <c r="H105" s="110"/>
      <c r="I105" s="122"/>
      <c r="J105" s="97"/>
    </row>
    <row r="106" spans="1:10" ht="12" customHeight="1">
      <c r="A106" s="110"/>
      <c r="B106" s="110"/>
      <c r="C106" s="110"/>
      <c r="D106" s="97"/>
      <c r="E106" s="97"/>
      <c r="F106" s="143"/>
      <c r="G106" s="145"/>
      <c r="H106" s="110"/>
      <c r="I106" s="111"/>
      <c r="J106" s="97"/>
    </row>
    <row r="107" spans="1:10" ht="12" customHeight="1">
      <c r="A107" s="110"/>
      <c r="B107" s="110"/>
      <c r="C107" s="110"/>
      <c r="D107" s="97"/>
      <c r="E107" s="97"/>
      <c r="F107" s="143"/>
      <c r="G107" s="146"/>
      <c r="H107" s="95"/>
      <c r="I107" s="140"/>
      <c r="J107" s="92"/>
    </row>
    <row r="108" spans="1:10" ht="12" customHeight="1">
      <c r="A108" s="95"/>
      <c r="B108" s="95"/>
      <c r="C108" s="95"/>
      <c r="D108" s="97"/>
      <c r="E108" s="92"/>
      <c r="F108" s="143"/>
      <c r="G108" s="146"/>
      <c r="H108" s="95"/>
      <c r="I108" s="140"/>
      <c r="J108" s="92"/>
    </row>
    <row r="109" spans="1:10" ht="12" customHeight="1">
      <c r="A109" s="95"/>
      <c r="B109" s="95"/>
      <c r="C109" s="95"/>
      <c r="D109" s="97"/>
      <c r="E109" s="92"/>
      <c r="F109" s="143"/>
      <c r="G109" s="146"/>
      <c r="H109" s="95"/>
      <c r="I109" s="140"/>
      <c r="J109" s="92"/>
    </row>
    <row r="110" spans="1:10" ht="12" customHeight="1">
      <c r="A110" s="95"/>
      <c r="B110" s="95"/>
      <c r="C110" s="95"/>
      <c r="D110" s="97"/>
      <c r="E110" s="92"/>
      <c r="F110" s="143"/>
      <c r="G110" s="146"/>
      <c r="H110" s="95"/>
      <c r="I110" s="140"/>
      <c r="J110" s="92"/>
    </row>
    <row r="111" spans="1:10" ht="12" customHeight="1">
      <c r="A111" s="95"/>
      <c r="B111" s="95"/>
      <c r="C111" s="95"/>
      <c r="D111" s="97"/>
      <c r="E111" s="92"/>
      <c r="F111" s="143"/>
      <c r="G111" s="146"/>
      <c r="H111" s="95"/>
      <c r="I111" s="140"/>
      <c r="J111" s="92"/>
    </row>
    <row r="112" spans="1:10" ht="12" customHeight="1">
      <c r="A112" s="95"/>
      <c r="B112" s="95"/>
      <c r="C112" s="95"/>
      <c r="D112" s="97"/>
      <c r="E112" s="92"/>
      <c r="F112" s="143"/>
      <c r="G112" s="146"/>
      <c r="H112" s="95"/>
      <c r="I112" s="140"/>
      <c r="J112" s="92"/>
    </row>
    <row r="113" spans="1:10" ht="12" customHeight="1">
      <c r="A113" s="95"/>
      <c r="B113" s="95"/>
      <c r="C113" s="95"/>
      <c r="D113" s="97"/>
      <c r="E113" s="92"/>
      <c r="F113" s="143"/>
      <c r="G113" s="146"/>
      <c r="H113" s="95"/>
      <c r="I113" s="140"/>
      <c r="J113" s="92"/>
    </row>
    <row r="114" spans="1:10" ht="12" customHeight="1">
      <c r="A114" s="95"/>
      <c r="B114" s="95"/>
      <c r="C114" s="95"/>
      <c r="D114" s="97"/>
      <c r="E114" s="92"/>
      <c r="F114" s="143"/>
      <c r="G114" s="146"/>
      <c r="H114" s="95"/>
      <c r="I114" s="140"/>
      <c r="J114" s="92"/>
    </row>
    <row r="115" spans="1:10" ht="12" customHeight="1">
      <c r="A115" s="95"/>
      <c r="B115" s="95"/>
      <c r="C115" s="95"/>
      <c r="D115" s="97"/>
      <c r="E115" s="92"/>
      <c r="F115" s="122"/>
      <c r="G115" s="92"/>
      <c r="H115" s="95"/>
      <c r="I115" s="140"/>
      <c r="J115" s="92"/>
    </row>
    <row r="116" spans="1:10" ht="12" customHeight="1">
      <c r="A116" s="95"/>
      <c r="B116" s="95"/>
      <c r="C116" s="95"/>
      <c r="D116" s="97"/>
      <c r="E116" s="92"/>
      <c r="F116" s="122"/>
      <c r="G116" s="92"/>
      <c r="H116" s="95"/>
      <c r="I116" s="140"/>
      <c r="J116" s="92"/>
    </row>
    <row r="117" spans="1:10" ht="12" customHeight="1">
      <c r="A117" s="95"/>
      <c r="B117" s="95"/>
      <c r="C117" s="95"/>
      <c r="D117" s="97"/>
      <c r="E117" s="92"/>
      <c r="F117" s="122"/>
      <c r="G117" s="92"/>
      <c r="H117" s="95"/>
      <c r="I117" s="140"/>
      <c r="J117" s="92"/>
    </row>
    <row r="118" spans="1:10" ht="12" customHeight="1">
      <c r="A118" s="95"/>
      <c r="B118" s="95"/>
      <c r="C118" s="95"/>
      <c r="D118" s="97"/>
      <c r="E118" s="92"/>
      <c r="F118" s="122"/>
      <c r="G118" s="92"/>
      <c r="H118" s="95"/>
      <c r="I118" s="140"/>
      <c r="J118" s="92"/>
    </row>
    <row r="119" spans="1:10" ht="12" customHeight="1">
      <c r="A119" s="95"/>
      <c r="B119" s="95"/>
      <c r="C119" s="95"/>
      <c r="D119" s="97"/>
      <c r="E119" s="92"/>
      <c r="F119" s="122"/>
      <c r="G119" s="92"/>
      <c r="H119" s="95"/>
      <c r="I119" s="140"/>
      <c r="J119" s="92"/>
    </row>
    <row r="120" spans="1:10" ht="12" customHeight="1">
      <c r="A120" s="95"/>
      <c r="B120" s="95"/>
      <c r="C120" s="95"/>
      <c r="D120" s="97"/>
      <c r="E120" s="92"/>
      <c r="F120" s="122"/>
      <c r="G120" s="92"/>
      <c r="H120" s="95"/>
      <c r="I120" s="140"/>
      <c r="J120" s="92"/>
    </row>
    <row r="121" spans="1:10" ht="12" customHeight="1">
      <c r="A121" s="110"/>
      <c r="B121" s="110"/>
      <c r="C121" s="110"/>
      <c r="D121" s="97"/>
      <c r="E121" s="97"/>
      <c r="F121" s="122"/>
      <c r="G121" s="97"/>
      <c r="H121" s="110"/>
      <c r="I121" s="111"/>
      <c r="J121" s="87"/>
    </row>
    <row r="122" spans="1:10" ht="12" customHeight="1">
      <c r="A122" s="110"/>
      <c r="B122" s="110"/>
      <c r="C122" s="110"/>
      <c r="D122" s="97"/>
      <c r="E122" s="97"/>
      <c r="F122" s="122"/>
      <c r="G122" s="97"/>
      <c r="H122" s="110"/>
      <c r="I122" s="111"/>
      <c r="J122" s="87"/>
    </row>
    <row r="123" spans="1:10" ht="12" customHeight="1">
      <c r="A123" s="110"/>
      <c r="B123" s="110"/>
      <c r="C123" s="110"/>
      <c r="D123" s="97"/>
      <c r="E123" s="97"/>
      <c r="F123" s="122"/>
      <c r="G123" s="97"/>
      <c r="H123" s="110"/>
      <c r="I123" s="111"/>
      <c r="J123" s="87"/>
    </row>
    <row r="124" spans="1:10" ht="12" customHeight="1">
      <c r="A124" s="110"/>
      <c r="B124" s="110"/>
      <c r="C124" s="110"/>
      <c r="D124" s="97"/>
      <c r="E124" s="97"/>
      <c r="F124" s="122"/>
      <c r="G124" s="97"/>
      <c r="H124" s="110"/>
      <c r="I124" s="111"/>
      <c r="J124" s="87"/>
    </row>
    <row r="125" spans="1:10" ht="12" customHeight="1">
      <c r="A125" s="110"/>
      <c r="B125" s="110"/>
      <c r="C125" s="110"/>
      <c r="D125" s="97"/>
      <c r="E125" s="97"/>
      <c r="F125" s="122"/>
      <c r="G125" s="97"/>
      <c r="H125" s="110"/>
      <c r="I125" s="111"/>
      <c r="J125" s="87"/>
    </row>
    <row r="126" spans="1:10" ht="12" customHeight="1" thickBot="1">
      <c r="A126" s="95"/>
      <c r="B126" s="20" t="s">
        <v>12</v>
      </c>
      <c r="C126" s="95"/>
      <c r="D126" s="97"/>
      <c r="E126" s="92"/>
      <c r="F126" s="133"/>
      <c r="G126" s="92"/>
      <c r="H126" s="95"/>
      <c r="I126" s="140"/>
      <c r="J126" s="147"/>
    </row>
    <row r="127" spans="1:10" ht="12" customHeight="1">
      <c r="A127" s="115"/>
      <c r="B127" s="116"/>
      <c r="C127" s="116"/>
      <c r="D127" s="117"/>
      <c r="E127" s="117"/>
      <c r="F127" s="118"/>
      <c r="G127" s="117"/>
      <c r="H127" s="116"/>
      <c r="I127" s="119"/>
      <c r="J127" s="120"/>
    </row>
    <row r="128" spans="1:10" ht="12" customHeight="1">
      <c r="A128" s="121"/>
      <c r="B128" s="124"/>
      <c r="C128" s="110"/>
      <c r="D128" s="97"/>
      <c r="E128" s="97"/>
      <c r="F128" s="122"/>
      <c r="G128" s="97"/>
      <c r="H128" s="110"/>
      <c r="I128" s="111"/>
      <c r="J128" s="123"/>
    </row>
    <row r="129" spans="1:10" ht="12" customHeight="1">
      <c r="A129" s="121"/>
      <c r="B129" s="124"/>
      <c r="C129" s="110"/>
      <c r="D129" s="97"/>
      <c r="E129" s="97"/>
      <c r="F129" s="122"/>
      <c r="G129" s="97"/>
      <c r="H129" s="110"/>
      <c r="I129" s="111"/>
      <c r="J129" s="123"/>
    </row>
    <row r="130" spans="1:10" ht="12" customHeight="1">
      <c r="A130" s="121"/>
      <c r="B130" s="110"/>
      <c r="C130" s="110"/>
      <c r="D130" s="97"/>
      <c r="E130" s="97"/>
      <c r="F130" s="122"/>
      <c r="G130" s="97"/>
      <c r="H130" s="110"/>
      <c r="I130" s="111"/>
      <c r="J130" s="123"/>
    </row>
    <row r="131" spans="1:10" ht="12" customHeight="1">
      <c r="A131" s="121"/>
      <c r="B131" s="110"/>
      <c r="C131" s="110"/>
      <c r="D131" s="97"/>
      <c r="E131" s="97"/>
      <c r="F131" s="122"/>
      <c r="G131" s="97"/>
      <c r="H131" s="110"/>
      <c r="I131" s="111"/>
      <c r="J131" s="123"/>
    </row>
    <row r="132" spans="1:10" ht="12" customHeight="1">
      <c r="A132" s="121"/>
      <c r="B132" s="110"/>
      <c r="C132" s="110"/>
      <c r="D132" s="97"/>
      <c r="E132" s="97"/>
      <c r="F132" s="122"/>
      <c r="G132" s="97"/>
      <c r="H132" s="110"/>
      <c r="I132" s="111"/>
      <c r="J132" s="123"/>
    </row>
    <row r="133" spans="1:10" ht="12" customHeight="1">
      <c r="A133" s="121"/>
      <c r="B133" s="110"/>
      <c r="C133" s="110"/>
      <c r="D133" s="97"/>
      <c r="E133" s="97"/>
      <c r="F133" s="122"/>
      <c r="G133" s="97"/>
      <c r="H133" s="110"/>
      <c r="I133" s="111"/>
      <c r="J133" s="123"/>
    </row>
    <row r="134" spans="1:10" ht="12" customHeight="1">
      <c r="A134" s="121"/>
      <c r="B134" s="110"/>
      <c r="C134" s="110"/>
      <c r="D134" s="97"/>
      <c r="E134" s="97"/>
      <c r="F134" s="122"/>
      <c r="G134" s="97"/>
      <c r="H134" s="110"/>
      <c r="I134" s="111"/>
      <c r="J134" s="123"/>
    </row>
    <row r="135" spans="1:10" ht="12" customHeight="1">
      <c r="A135" s="121"/>
      <c r="B135" s="110"/>
      <c r="C135" s="110"/>
      <c r="D135" s="97"/>
      <c r="E135" s="97"/>
      <c r="F135" s="122"/>
      <c r="G135" s="97"/>
      <c r="H135" s="110"/>
      <c r="I135" s="111"/>
      <c r="J135" s="123"/>
    </row>
    <row r="136" spans="1:10" ht="12" customHeight="1" thickBot="1">
      <c r="A136" s="148"/>
      <c r="B136" s="149"/>
      <c r="C136" s="149"/>
      <c r="D136" s="150"/>
      <c r="E136" s="150"/>
      <c r="F136" s="151"/>
      <c r="G136" s="150"/>
      <c r="H136" s="149"/>
      <c r="I136" s="152"/>
      <c r="J136" s="153"/>
    </row>
    <row r="137" spans="1:10" ht="12" customHeight="1">
      <c r="J137" s="93"/>
    </row>
    <row r="138" spans="1:10" ht="12" customHeight="1">
      <c r="B138" s="7" t="str">
        <f>Inputs!$C$2</f>
        <v>Rocky Mountain Power</v>
      </c>
      <c r="I138" s="91" t="s">
        <v>0</v>
      </c>
      <c r="J138" s="92">
        <v>8.3000000000000007</v>
      </c>
    </row>
    <row r="139" spans="1:10" ht="12" customHeight="1">
      <c r="B139" s="7" t="str">
        <f>Inputs!$C$3</f>
        <v>Utah Results of Operations - December 2011</v>
      </c>
      <c r="J139" s="93"/>
    </row>
    <row r="140" spans="1:10" ht="12" customHeight="1">
      <c r="B140" s="37" t="s">
        <v>212</v>
      </c>
      <c r="J140" s="93"/>
    </row>
    <row r="141" spans="1:10" ht="12" customHeight="1">
      <c r="J141" s="93"/>
    </row>
    <row r="142" spans="1:10" ht="12" customHeight="1">
      <c r="J142" s="93"/>
    </row>
    <row r="143" spans="1:10" ht="12" customHeight="1">
      <c r="F143" s="93" t="s">
        <v>1</v>
      </c>
      <c r="H143" s="83"/>
      <c r="I143" s="94" t="str">
        <f>+Inputs!$C$6</f>
        <v>UTAH</v>
      </c>
    </row>
    <row r="144" spans="1:10" ht="12" customHeight="1">
      <c r="D144" s="49" t="s">
        <v>2</v>
      </c>
      <c r="E144" s="49" t="s">
        <v>3</v>
      </c>
      <c r="F144" s="47" t="s">
        <v>4</v>
      </c>
      <c r="G144" s="49" t="s">
        <v>5</v>
      </c>
      <c r="H144" s="49" t="s">
        <v>6</v>
      </c>
      <c r="I144" s="50" t="s">
        <v>7</v>
      </c>
      <c r="J144" s="49" t="s">
        <v>8</v>
      </c>
    </row>
    <row r="145" spans="1:10" ht="12" customHeight="1">
      <c r="A145" s="95"/>
      <c r="B145" s="44" t="s">
        <v>10</v>
      </c>
      <c r="C145" s="96"/>
      <c r="D145" s="85"/>
      <c r="E145" s="85"/>
      <c r="F145" s="85"/>
      <c r="G145" s="85"/>
      <c r="H145" s="110"/>
      <c r="I145" s="122"/>
      <c r="J145" s="97"/>
    </row>
    <row r="146" spans="1:10" ht="12" customHeight="1">
      <c r="A146" s="95"/>
      <c r="B146" s="72" t="s">
        <v>250</v>
      </c>
      <c r="C146" s="96"/>
      <c r="D146" s="85">
        <v>399</v>
      </c>
      <c r="E146" s="85" t="s">
        <v>360</v>
      </c>
      <c r="F146" s="102">
        <v>179111563.1988804</v>
      </c>
      <c r="G146" s="173" t="s">
        <v>9</v>
      </c>
      <c r="H146" s="86">
        <f>VLOOKUP(G146,'Alloc. Factors'!$B$2:$M$110,7,FALSE)</f>
        <v>0.42073507527106258</v>
      </c>
      <c r="I146" s="87">
        <f>F146*H146</f>
        <v>75358517.024398625</v>
      </c>
      <c r="J146" s="98" t="s">
        <v>251</v>
      </c>
    </row>
    <row r="147" spans="1:10" ht="12" customHeight="1">
      <c r="A147" s="95"/>
      <c r="D147" s="85"/>
      <c r="E147" s="85"/>
      <c r="F147" s="102"/>
      <c r="G147" s="173"/>
      <c r="H147" s="86"/>
      <c r="I147" s="87"/>
      <c r="J147" s="98"/>
    </row>
    <row r="148" spans="1:10" ht="12" customHeight="1">
      <c r="A148" s="95"/>
      <c r="B148" s="144"/>
      <c r="C148" s="96"/>
      <c r="D148" s="85"/>
      <c r="E148" s="85"/>
      <c r="F148" s="102"/>
      <c r="G148" s="173"/>
      <c r="H148" s="86"/>
      <c r="I148" s="87"/>
      <c r="J148" s="98"/>
    </row>
    <row r="149" spans="1:10" ht="12" customHeight="1">
      <c r="A149" s="95"/>
      <c r="B149" s="44"/>
      <c r="C149" s="96"/>
      <c r="D149" s="85"/>
      <c r="E149" s="85"/>
      <c r="F149" s="102"/>
      <c r="G149" s="85"/>
      <c r="H149" s="86"/>
      <c r="I149" s="122"/>
      <c r="J149" s="166"/>
    </row>
    <row r="150" spans="1:10" ht="12" customHeight="1">
      <c r="A150" s="95"/>
      <c r="B150" s="100"/>
      <c r="C150" s="96"/>
      <c r="D150" s="85"/>
      <c r="E150" s="85"/>
      <c r="F150" s="102"/>
      <c r="G150" s="85"/>
      <c r="H150" s="86"/>
      <c r="I150" s="87"/>
      <c r="J150" s="98"/>
    </row>
    <row r="151" spans="1:10" ht="12" customHeight="1">
      <c r="A151" s="95"/>
      <c r="B151" s="100"/>
      <c r="C151" s="96"/>
      <c r="D151" s="85"/>
      <c r="E151" s="85"/>
      <c r="F151" s="102"/>
      <c r="G151" s="173"/>
      <c r="H151" s="86"/>
      <c r="I151" s="87"/>
      <c r="J151" s="97"/>
    </row>
    <row r="152" spans="1:10" ht="12" customHeight="1">
      <c r="A152" s="110"/>
      <c r="B152" s="96"/>
      <c r="C152" s="96"/>
      <c r="D152" s="85"/>
      <c r="E152" s="85"/>
      <c r="F152" s="102"/>
      <c r="G152" s="85"/>
      <c r="H152" s="86"/>
      <c r="I152" s="87"/>
      <c r="J152" s="166"/>
    </row>
    <row r="153" spans="1:10" ht="12" customHeight="1">
      <c r="A153" s="110"/>
      <c r="B153" s="96"/>
      <c r="C153" s="96"/>
      <c r="D153" s="85"/>
      <c r="E153" s="85"/>
      <c r="F153" s="102"/>
      <c r="G153" s="85"/>
      <c r="H153" s="86"/>
      <c r="I153" s="87"/>
      <c r="J153" s="224"/>
    </row>
    <row r="154" spans="1:10" ht="12" customHeight="1">
      <c r="A154" s="110"/>
      <c r="B154" s="96"/>
      <c r="C154" s="96"/>
      <c r="D154" s="85"/>
      <c r="E154" s="85"/>
      <c r="F154" s="102"/>
      <c r="G154" s="85"/>
      <c r="H154" s="96"/>
      <c r="I154" s="139"/>
      <c r="J154" s="224"/>
    </row>
    <row r="155" spans="1:10" ht="12" customHeight="1">
      <c r="A155" s="110"/>
      <c r="B155" s="44"/>
      <c r="C155" s="96"/>
      <c r="D155" s="85"/>
      <c r="E155" s="85"/>
      <c r="F155" s="102"/>
      <c r="G155" s="85"/>
      <c r="H155" s="86"/>
      <c r="I155" s="159"/>
      <c r="J155" s="166"/>
    </row>
    <row r="156" spans="1:10" ht="12" customHeight="1">
      <c r="A156" s="110"/>
      <c r="B156" s="96"/>
      <c r="C156" s="96"/>
      <c r="D156" s="85"/>
      <c r="E156" s="85"/>
      <c r="F156" s="102"/>
      <c r="G156" s="85"/>
      <c r="H156" s="86"/>
      <c r="I156" s="87"/>
      <c r="J156" s="166"/>
    </row>
    <row r="157" spans="1:10" ht="12" customHeight="1">
      <c r="A157" s="110"/>
      <c r="B157" s="96"/>
      <c r="C157" s="96"/>
      <c r="D157" s="72"/>
      <c r="E157" s="72"/>
      <c r="F157" s="139"/>
      <c r="G157" s="85"/>
      <c r="H157" s="86"/>
      <c r="I157" s="87"/>
      <c r="J157" s="166"/>
    </row>
    <row r="158" spans="1:10" ht="12" customHeight="1">
      <c r="A158" s="110"/>
      <c r="B158" s="96"/>
      <c r="C158" s="96"/>
      <c r="D158" s="72"/>
      <c r="E158" s="72"/>
      <c r="F158" s="198"/>
      <c r="G158" s="85"/>
      <c r="H158" s="136"/>
      <c r="I158" s="122"/>
      <c r="J158" s="97"/>
    </row>
    <row r="159" spans="1:10" ht="12" customHeight="1">
      <c r="A159" s="110"/>
      <c r="B159" s="96"/>
      <c r="C159" s="96"/>
      <c r="D159" s="85"/>
      <c r="E159" s="85"/>
      <c r="F159" s="102"/>
      <c r="G159" s="85"/>
      <c r="H159" s="86"/>
      <c r="I159" s="87"/>
      <c r="J159" s="98"/>
    </row>
    <row r="160" spans="1:10" ht="12" customHeight="1">
      <c r="A160" s="110"/>
      <c r="C160" s="96"/>
      <c r="D160" s="85"/>
      <c r="E160" s="85"/>
      <c r="F160" s="102"/>
      <c r="G160" s="85"/>
      <c r="H160" s="86"/>
      <c r="I160" s="87"/>
      <c r="J160" s="166"/>
    </row>
    <row r="161" spans="1:10" ht="12" customHeight="1">
      <c r="A161" s="110"/>
      <c r="C161" s="96"/>
      <c r="D161" s="85"/>
      <c r="E161" s="85"/>
      <c r="F161" s="102"/>
      <c r="G161" s="85"/>
      <c r="H161" s="86"/>
      <c r="I161" s="87"/>
      <c r="J161" s="97"/>
    </row>
    <row r="162" spans="1:10" ht="12" customHeight="1">
      <c r="A162" s="95"/>
      <c r="B162" s="44"/>
      <c r="C162" s="96"/>
      <c r="D162" s="85"/>
      <c r="E162" s="85"/>
      <c r="F162" s="102"/>
      <c r="G162" s="85"/>
      <c r="H162" s="136"/>
      <c r="I162" s="159"/>
      <c r="J162" s="97"/>
    </row>
    <row r="163" spans="1:10" ht="12" customHeight="1">
      <c r="A163" s="95"/>
      <c r="B163" s="44"/>
      <c r="C163" s="96"/>
      <c r="D163" s="85"/>
      <c r="E163" s="85"/>
      <c r="F163" s="102"/>
      <c r="G163" s="85"/>
      <c r="H163" s="136"/>
      <c r="I163" s="87"/>
      <c r="J163" s="97"/>
    </row>
    <row r="164" spans="1:10" ht="12" customHeight="1">
      <c r="A164" s="95"/>
      <c r="B164" s="100"/>
      <c r="C164" s="96"/>
      <c r="D164" s="85"/>
      <c r="E164" s="85"/>
      <c r="F164" s="102"/>
      <c r="G164" s="85"/>
      <c r="H164" s="136"/>
      <c r="I164" s="87"/>
      <c r="J164" s="97"/>
    </row>
    <row r="165" spans="1:10" ht="12" customHeight="1">
      <c r="A165" s="95"/>
      <c r="B165" s="144"/>
      <c r="C165" s="63"/>
      <c r="D165" s="85"/>
      <c r="E165" s="85"/>
      <c r="F165" s="64"/>
      <c r="G165" s="85"/>
      <c r="H165" s="136"/>
      <c r="I165" s="87"/>
      <c r="J165" s="97"/>
    </row>
    <row r="166" spans="1:10" ht="12" customHeight="1">
      <c r="A166" s="95"/>
      <c r="B166" s="144"/>
      <c r="C166" s="96"/>
      <c r="D166" s="85"/>
      <c r="E166" s="85"/>
      <c r="F166" s="198"/>
      <c r="G166" s="85"/>
      <c r="H166" s="136"/>
      <c r="I166" s="87"/>
      <c r="J166" s="97"/>
    </row>
    <row r="167" spans="1:10" ht="12" customHeight="1">
      <c r="A167" s="95"/>
      <c r="B167" s="144"/>
      <c r="C167" s="96"/>
      <c r="D167" s="85"/>
      <c r="E167" s="85"/>
      <c r="F167" s="102"/>
      <c r="G167" s="85"/>
      <c r="H167" s="136"/>
      <c r="I167" s="87"/>
      <c r="J167" s="97"/>
    </row>
    <row r="168" spans="1:10" ht="12" customHeight="1">
      <c r="A168" s="95"/>
      <c r="B168" s="144"/>
      <c r="C168" s="96"/>
      <c r="D168" s="85"/>
      <c r="E168" s="85"/>
      <c r="F168" s="102"/>
      <c r="G168" s="85"/>
      <c r="H168" s="136"/>
      <c r="I168" s="87"/>
      <c r="J168" s="97"/>
    </row>
    <row r="169" spans="1:10" ht="12" customHeight="1">
      <c r="A169" s="95"/>
      <c r="B169" s="144"/>
      <c r="C169" s="63"/>
      <c r="D169" s="85"/>
      <c r="E169" s="85"/>
      <c r="F169" s="64"/>
      <c r="G169" s="85"/>
      <c r="H169" s="136"/>
      <c r="I169" s="87"/>
      <c r="J169" s="97"/>
    </row>
    <row r="170" spans="1:10" ht="12" customHeight="1">
      <c r="A170" s="95"/>
      <c r="B170" s="144"/>
      <c r="C170" s="63"/>
      <c r="D170" s="85"/>
      <c r="E170" s="85"/>
      <c r="F170" s="64"/>
      <c r="G170" s="85"/>
      <c r="H170" s="136"/>
      <c r="I170" s="87"/>
      <c r="J170" s="97"/>
    </row>
    <row r="171" spans="1:10" ht="12" customHeight="1">
      <c r="A171" s="95"/>
      <c r="B171" s="144"/>
      <c r="C171" s="96"/>
      <c r="D171" s="85"/>
      <c r="E171" s="85"/>
      <c r="F171" s="198"/>
      <c r="G171" s="85"/>
      <c r="H171" s="136"/>
      <c r="I171" s="87"/>
      <c r="J171" s="97"/>
    </row>
    <row r="172" spans="1:10" ht="12" customHeight="1">
      <c r="A172" s="95"/>
      <c r="B172" s="144"/>
      <c r="C172" s="96"/>
      <c r="D172" s="85"/>
      <c r="E172" s="85"/>
      <c r="F172" s="102"/>
      <c r="G172" s="85"/>
      <c r="H172" s="136"/>
      <c r="I172" s="87"/>
      <c r="J172" s="97"/>
    </row>
    <row r="173" spans="1:10" ht="12" customHeight="1">
      <c r="A173" s="95"/>
      <c r="B173" s="144"/>
      <c r="C173" s="24"/>
      <c r="D173" s="85"/>
      <c r="E173" s="85"/>
      <c r="F173" s="41"/>
      <c r="G173" s="85"/>
      <c r="H173" s="136"/>
      <c r="I173" s="87"/>
      <c r="J173" s="97"/>
    </row>
    <row r="174" spans="1:10" ht="12" customHeight="1">
      <c r="A174" s="95"/>
      <c r="B174" s="144"/>
      <c r="C174" s="63"/>
      <c r="D174" s="85"/>
      <c r="E174" s="85"/>
      <c r="F174" s="41"/>
      <c r="G174" s="85"/>
      <c r="H174" s="87"/>
      <c r="I174" s="87"/>
      <c r="J174" s="97"/>
    </row>
    <row r="175" spans="1:10" ht="12" customHeight="1">
      <c r="A175" s="95"/>
      <c r="B175" s="144"/>
      <c r="C175" s="63"/>
      <c r="D175" s="85"/>
      <c r="E175" s="85"/>
      <c r="F175" s="41"/>
      <c r="G175" s="85"/>
      <c r="H175" s="87"/>
      <c r="I175" s="87"/>
      <c r="J175" s="97"/>
    </row>
    <row r="176" spans="1:10" ht="12" customHeight="1">
      <c r="A176" s="95"/>
      <c r="B176" s="110"/>
      <c r="C176" s="110"/>
      <c r="D176" s="97"/>
      <c r="E176" s="97"/>
      <c r="F176" s="143"/>
      <c r="G176" s="145"/>
      <c r="H176" s="87"/>
      <c r="I176" s="87"/>
      <c r="J176" s="97"/>
    </row>
    <row r="177" spans="1:10" ht="12" customHeight="1">
      <c r="A177" s="95"/>
      <c r="B177" s="110"/>
      <c r="C177" s="110"/>
      <c r="D177" s="97"/>
      <c r="E177" s="97"/>
      <c r="F177" s="143"/>
      <c r="G177" s="145"/>
      <c r="H177" s="87"/>
      <c r="I177" s="87"/>
      <c r="J177" s="97"/>
    </row>
    <row r="178" spans="1:10" ht="12" customHeight="1">
      <c r="A178" s="95"/>
      <c r="B178" s="110"/>
      <c r="C178" s="110"/>
      <c r="D178" s="97"/>
      <c r="E178" s="97"/>
      <c r="F178" s="143"/>
      <c r="G178" s="145"/>
      <c r="H178" s="87"/>
      <c r="I178" s="87"/>
      <c r="J178" s="97"/>
    </row>
    <row r="179" spans="1:10" ht="12" customHeight="1">
      <c r="A179" s="95"/>
      <c r="B179" s="110"/>
      <c r="C179" s="110"/>
      <c r="D179" s="97"/>
      <c r="E179" s="97"/>
      <c r="F179" s="143"/>
      <c r="G179" s="145"/>
      <c r="H179" s="87"/>
      <c r="I179" s="87"/>
      <c r="J179" s="97"/>
    </row>
    <row r="180" spans="1:10" ht="12" customHeight="1">
      <c r="A180" s="95"/>
      <c r="B180" s="110"/>
      <c r="C180" s="110"/>
      <c r="D180" s="97"/>
      <c r="E180" s="97"/>
      <c r="F180" s="143"/>
      <c r="G180" s="145"/>
      <c r="H180" s="87"/>
      <c r="I180" s="87"/>
      <c r="J180" s="97"/>
    </row>
    <row r="181" spans="1:10" ht="12" customHeight="1">
      <c r="A181" s="95"/>
      <c r="B181" s="110"/>
      <c r="C181" s="110"/>
      <c r="D181" s="97"/>
      <c r="E181" s="97"/>
      <c r="F181" s="143"/>
      <c r="G181" s="145"/>
      <c r="H181" s="87"/>
      <c r="I181" s="87"/>
      <c r="J181" s="97"/>
    </row>
    <row r="182" spans="1:10" ht="12" customHeight="1">
      <c r="A182" s="95"/>
      <c r="B182" s="110"/>
      <c r="C182" s="110"/>
      <c r="D182" s="97"/>
      <c r="E182" s="97"/>
      <c r="F182" s="143"/>
      <c r="G182" s="145"/>
      <c r="H182" s="87"/>
      <c r="I182" s="87"/>
      <c r="J182" s="97"/>
    </row>
    <row r="183" spans="1:10" ht="12" customHeight="1">
      <c r="A183" s="95"/>
      <c r="B183" s="110"/>
      <c r="C183" s="110"/>
      <c r="D183" s="97"/>
      <c r="E183" s="97"/>
      <c r="F183" s="122"/>
      <c r="G183" s="97"/>
      <c r="H183" s="111"/>
      <c r="I183" s="111"/>
      <c r="J183" s="97"/>
    </row>
    <row r="184" spans="1:10" ht="12" customHeight="1">
      <c r="A184" s="95"/>
      <c r="B184" s="110"/>
      <c r="C184" s="110"/>
      <c r="D184" s="97"/>
      <c r="E184" s="97"/>
      <c r="F184" s="122"/>
      <c r="G184" s="97"/>
      <c r="H184" s="110"/>
      <c r="I184" s="111"/>
      <c r="J184" s="97"/>
    </row>
    <row r="185" spans="1:10" ht="12" customHeight="1">
      <c r="A185" s="95"/>
      <c r="B185" s="110"/>
      <c r="C185" s="110"/>
      <c r="D185" s="97"/>
      <c r="E185" s="97"/>
      <c r="F185" s="122"/>
      <c r="G185" s="97"/>
      <c r="H185" s="111"/>
      <c r="I185" s="111"/>
      <c r="J185" s="97"/>
    </row>
    <row r="186" spans="1:10" ht="12" customHeight="1">
      <c r="A186" s="95"/>
      <c r="B186" s="110"/>
      <c r="C186" s="110"/>
      <c r="D186" s="97"/>
      <c r="E186" s="97"/>
      <c r="F186" s="122"/>
      <c r="G186" s="97"/>
      <c r="H186" s="111"/>
      <c r="I186" s="111"/>
      <c r="J186" s="97"/>
    </row>
    <row r="187" spans="1:10" ht="12" customHeight="1">
      <c r="A187" s="95"/>
      <c r="B187" s="110"/>
      <c r="C187" s="110"/>
      <c r="D187" s="97"/>
      <c r="E187" s="97"/>
      <c r="F187" s="122"/>
      <c r="G187" s="97"/>
      <c r="H187" s="111"/>
      <c r="I187" s="111"/>
      <c r="J187" s="97"/>
    </row>
    <row r="188" spans="1:10" ht="12" customHeight="1">
      <c r="A188" s="95"/>
      <c r="B188" s="110"/>
      <c r="C188" s="110"/>
      <c r="D188" s="97"/>
      <c r="E188" s="97"/>
      <c r="F188" s="122"/>
      <c r="G188" s="97"/>
      <c r="H188" s="110"/>
      <c r="I188" s="111"/>
      <c r="J188" s="97"/>
    </row>
    <row r="189" spans="1:10" ht="12" customHeight="1">
      <c r="A189" s="110"/>
      <c r="B189" s="110"/>
      <c r="C189" s="110"/>
      <c r="D189" s="97"/>
      <c r="E189" s="97"/>
      <c r="F189" s="122"/>
      <c r="G189" s="97"/>
      <c r="H189" s="110"/>
      <c r="I189" s="111"/>
      <c r="J189" s="87"/>
    </row>
    <row r="190" spans="1:10" ht="12" customHeight="1">
      <c r="A190" s="110"/>
      <c r="B190" s="110"/>
      <c r="C190" s="110"/>
      <c r="D190" s="97"/>
      <c r="E190" s="97"/>
      <c r="F190" s="122"/>
      <c r="G190" s="97"/>
      <c r="H190" s="110"/>
      <c r="I190" s="111"/>
      <c r="J190" s="87"/>
    </row>
    <row r="191" spans="1:10" ht="12" customHeight="1">
      <c r="A191" s="110"/>
      <c r="B191" s="110"/>
      <c r="C191" s="110"/>
      <c r="D191" s="97"/>
      <c r="E191" s="97"/>
      <c r="F191" s="122"/>
      <c r="G191" s="97"/>
      <c r="H191" s="110"/>
      <c r="I191" s="111"/>
      <c r="J191" s="87"/>
    </row>
    <row r="192" spans="1:10" ht="12" customHeight="1">
      <c r="A192" s="110"/>
      <c r="B192" s="110"/>
      <c r="C192" s="110"/>
      <c r="D192" s="97"/>
      <c r="E192" s="97"/>
      <c r="F192" s="122"/>
      <c r="G192" s="97"/>
      <c r="H192" s="110"/>
      <c r="I192" s="111"/>
      <c r="J192" s="87"/>
    </row>
    <row r="193" spans="1:10" ht="12" customHeight="1">
      <c r="A193" s="110"/>
      <c r="B193" s="110"/>
      <c r="C193" s="110"/>
      <c r="D193" s="97"/>
      <c r="E193" s="97"/>
      <c r="F193" s="122"/>
      <c r="G193" s="97"/>
      <c r="H193" s="110"/>
      <c r="I193" s="111"/>
      <c r="J193" s="87"/>
    </row>
    <row r="194" spans="1:10" ht="12" customHeight="1" thickBot="1">
      <c r="A194" s="110"/>
      <c r="B194" s="9" t="s">
        <v>12</v>
      </c>
      <c r="C194" s="110"/>
      <c r="D194" s="97"/>
      <c r="E194" s="97"/>
      <c r="F194" s="122"/>
      <c r="G194" s="97"/>
      <c r="H194" s="97"/>
      <c r="I194" s="162"/>
      <c r="J194" s="87"/>
    </row>
    <row r="195" spans="1:10" ht="12" customHeight="1">
      <c r="A195" s="115"/>
      <c r="B195" s="116"/>
      <c r="C195" s="116"/>
      <c r="D195" s="117"/>
      <c r="E195" s="117"/>
      <c r="F195" s="118"/>
      <c r="G195" s="117"/>
      <c r="H195" s="117"/>
      <c r="I195" s="163"/>
      <c r="J195" s="120"/>
    </row>
    <row r="196" spans="1:10" ht="12" customHeight="1">
      <c r="A196" s="121"/>
      <c r="B196" s="124"/>
      <c r="C196" s="110"/>
      <c r="D196" s="97"/>
      <c r="E196" s="97"/>
      <c r="F196" s="122"/>
      <c r="G196" s="97"/>
      <c r="H196" s="97"/>
      <c r="I196" s="162"/>
      <c r="J196" s="123"/>
    </row>
    <row r="197" spans="1:10" ht="12" customHeight="1">
      <c r="A197" s="121"/>
      <c r="B197" s="124"/>
      <c r="C197" s="110"/>
      <c r="D197" s="97"/>
      <c r="E197" s="97"/>
      <c r="F197" s="122"/>
      <c r="G197" s="97"/>
      <c r="H197" s="97"/>
      <c r="I197" s="162"/>
      <c r="J197" s="123"/>
    </row>
    <row r="198" spans="1:10" ht="12" customHeight="1">
      <c r="A198" s="121"/>
      <c r="B198" s="110"/>
      <c r="C198" s="110"/>
      <c r="D198" s="97"/>
      <c r="E198" s="97"/>
      <c r="F198" s="122"/>
      <c r="G198" s="97"/>
      <c r="H198" s="97"/>
      <c r="I198" s="162"/>
      <c r="J198" s="123"/>
    </row>
    <row r="199" spans="1:10" ht="12" customHeight="1">
      <c r="A199" s="121"/>
      <c r="B199" s="110"/>
      <c r="C199" s="110"/>
      <c r="D199" s="97"/>
      <c r="E199" s="97"/>
      <c r="F199" s="122"/>
      <c r="G199" s="97"/>
      <c r="H199" s="110"/>
      <c r="I199" s="111"/>
      <c r="J199" s="123"/>
    </row>
    <row r="200" spans="1:10" ht="12" customHeight="1">
      <c r="A200" s="121"/>
      <c r="B200" s="110"/>
      <c r="C200" s="110"/>
      <c r="D200" s="97"/>
      <c r="E200" s="97"/>
      <c r="F200" s="122"/>
      <c r="G200" s="97"/>
      <c r="H200" s="110"/>
      <c r="I200" s="111"/>
      <c r="J200" s="123"/>
    </row>
    <row r="201" spans="1:10" ht="12" customHeight="1">
      <c r="A201" s="121"/>
      <c r="B201" s="110"/>
      <c r="C201" s="110"/>
      <c r="D201" s="97"/>
      <c r="E201" s="97"/>
      <c r="F201" s="122"/>
      <c r="G201" s="97"/>
      <c r="H201" s="110"/>
      <c r="I201" s="111"/>
      <c r="J201" s="123"/>
    </row>
    <row r="202" spans="1:10" ht="12" customHeight="1">
      <c r="A202" s="121"/>
      <c r="B202" s="110"/>
      <c r="C202" s="110"/>
      <c r="D202" s="97"/>
      <c r="E202" s="97"/>
      <c r="F202" s="122"/>
      <c r="G202" s="97"/>
      <c r="H202" s="110"/>
      <c r="I202" s="111"/>
      <c r="J202" s="123"/>
    </row>
    <row r="203" spans="1:10" ht="12" customHeight="1">
      <c r="A203" s="121"/>
      <c r="B203" s="110"/>
      <c r="C203" s="110"/>
      <c r="D203" s="97"/>
      <c r="E203" s="97"/>
      <c r="F203" s="122"/>
      <c r="G203" s="97"/>
      <c r="H203" s="110"/>
      <c r="I203" s="111"/>
      <c r="J203" s="123"/>
    </row>
    <row r="204" spans="1:10" ht="12" customHeight="1" thickBot="1">
      <c r="A204" s="148"/>
      <c r="B204" s="149"/>
      <c r="C204" s="149"/>
      <c r="D204" s="150"/>
      <c r="E204" s="150"/>
      <c r="F204" s="151"/>
      <c r="G204" s="150"/>
      <c r="H204" s="149"/>
      <c r="I204" s="152"/>
      <c r="J204" s="153"/>
    </row>
    <row r="205" spans="1:10" ht="12" customHeight="1">
      <c r="J205" s="93"/>
    </row>
    <row r="206" spans="1:10" ht="12" customHeight="1">
      <c r="B206" s="7" t="str">
        <f>Inputs!$C$2</f>
        <v>Rocky Mountain Power</v>
      </c>
      <c r="I206" s="91" t="s">
        <v>0</v>
      </c>
      <c r="J206" s="92">
        <v>8.4</v>
      </c>
    </row>
    <row r="207" spans="1:10" ht="12" customHeight="1">
      <c r="B207" s="7" t="str">
        <f>Inputs!$C$3</f>
        <v>Utah Results of Operations - December 2011</v>
      </c>
      <c r="J207" s="93"/>
    </row>
    <row r="208" spans="1:10" ht="12" customHeight="1">
      <c r="B208" s="37" t="s">
        <v>203</v>
      </c>
      <c r="J208" s="93"/>
    </row>
    <row r="209" spans="1:10" ht="12" customHeight="1">
      <c r="J209" s="93"/>
    </row>
    <row r="210" spans="1:10" ht="12" customHeight="1">
      <c r="A210" s="96"/>
      <c r="J210" s="93"/>
    </row>
    <row r="211" spans="1:10" ht="12" customHeight="1">
      <c r="A211" s="96"/>
      <c r="F211" s="93" t="s">
        <v>1</v>
      </c>
      <c r="H211" s="83"/>
      <c r="I211" s="94" t="str">
        <f>+Inputs!$C$6</f>
        <v>UTAH</v>
      </c>
    </row>
    <row r="212" spans="1:10" ht="12" customHeight="1">
      <c r="A212" s="96"/>
      <c r="D212" s="49" t="s">
        <v>2</v>
      </c>
      <c r="E212" s="49" t="s">
        <v>3</v>
      </c>
      <c r="F212" s="47" t="s">
        <v>4</v>
      </c>
      <c r="G212" s="49" t="s">
        <v>5</v>
      </c>
      <c r="H212" s="49" t="s">
        <v>6</v>
      </c>
      <c r="I212" s="50" t="s">
        <v>7</v>
      </c>
      <c r="J212" s="49" t="s">
        <v>8</v>
      </c>
    </row>
    <row r="213" spans="1:10" ht="12" customHeight="1">
      <c r="A213" s="110"/>
      <c r="B213" s="7" t="s">
        <v>194</v>
      </c>
      <c r="G213" s="72"/>
      <c r="H213" s="110"/>
      <c r="I213" s="122"/>
      <c r="J213" s="97"/>
    </row>
    <row r="214" spans="1:10" ht="12" customHeight="1">
      <c r="A214" s="110"/>
      <c r="B214" s="96" t="s">
        <v>377</v>
      </c>
      <c r="C214" s="96"/>
      <c r="D214" s="289">
        <v>25399</v>
      </c>
      <c r="E214" s="289" t="s">
        <v>360</v>
      </c>
      <c r="F214" s="250">
        <v>-2714462.1441538492</v>
      </c>
      <c r="G214" s="87" t="s">
        <v>49</v>
      </c>
      <c r="H214" s="86">
        <f>VLOOKUP(G214,'Alloc. Factors'!$B$2:$M$110,7,FALSE)</f>
        <v>0.42002168561423714</v>
      </c>
      <c r="I214" s="87">
        <f>F214*H214</f>
        <v>-1140132.9653235362</v>
      </c>
      <c r="J214" s="234" t="s">
        <v>319</v>
      </c>
    </row>
    <row r="215" spans="1:10" ht="12" customHeight="1">
      <c r="A215" s="110"/>
      <c r="B215" s="96"/>
      <c r="C215" s="165"/>
      <c r="D215" s="289"/>
      <c r="E215" s="289"/>
      <c r="F215" s="250"/>
      <c r="G215" s="87"/>
      <c r="H215" s="86"/>
      <c r="I215" s="87"/>
      <c r="J215" s="234"/>
    </row>
    <row r="216" spans="1:10" ht="12" customHeight="1">
      <c r="A216" s="110"/>
      <c r="B216" s="96"/>
      <c r="C216" s="165"/>
      <c r="D216" s="88"/>
      <c r="E216" s="88"/>
      <c r="F216" s="113"/>
      <c r="G216" s="85"/>
      <c r="H216" s="86"/>
      <c r="I216" s="113"/>
      <c r="J216" s="99"/>
    </row>
    <row r="217" spans="1:10" ht="12" customHeight="1">
      <c r="A217" s="110"/>
      <c r="B217" s="96"/>
      <c r="C217" s="165"/>
      <c r="D217" s="88"/>
      <c r="E217" s="88"/>
      <c r="F217" s="113"/>
      <c r="G217" s="85"/>
      <c r="H217" s="86"/>
      <c r="I217" s="87"/>
      <c r="J217" s="97"/>
    </row>
    <row r="218" spans="1:10" ht="12" customHeight="1">
      <c r="A218" s="110"/>
      <c r="F218" s="113"/>
      <c r="G218" s="85"/>
      <c r="H218" s="86"/>
      <c r="I218" s="87"/>
      <c r="J218" s="87"/>
    </row>
    <row r="219" spans="1:10" ht="12" customHeight="1">
      <c r="A219" s="110"/>
      <c r="B219" s="96"/>
      <c r="C219" s="96"/>
      <c r="D219" s="85"/>
      <c r="E219" s="85"/>
      <c r="F219" s="113"/>
      <c r="G219" s="85"/>
      <c r="H219" s="86"/>
      <c r="I219" s="87"/>
      <c r="J219" s="166"/>
    </row>
    <row r="220" spans="1:10" ht="12" customHeight="1">
      <c r="A220" s="110"/>
      <c r="B220" s="96"/>
      <c r="C220" s="96"/>
      <c r="D220" s="85"/>
      <c r="E220" s="85"/>
      <c r="F220" s="113"/>
      <c r="G220" s="85"/>
      <c r="H220" s="86"/>
      <c r="I220" s="87"/>
      <c r="J220" s="166"/>
    </row>
    <row r="221" spans="1:10" ht="12" customHeight="1">
      <c r="A221" s="110"/>
      <c r="B221" s="9"/>
      <c r="C221" s="110"/>
      <c r="D221" s="97"/>
      <c r="E221" s="97"/>
      <c r="F221" s="122"/>
      <c r="G221" s="88"/>
      <c r="H221" s="86"/>
      <c r="I221" s="87"/>
      <c r="J221" s="87"/>
    </row>
    <row r="222" spans="1:10" ht="12" customHeight="1">
      <c r="A222" s="110"/>
      <c r="B222" s="103"/>
      <c r="C222" s="110"/>
      <c r="D222" s="97"/>
      <c r="E222" s="97"/>
      <c r="F222" s="113"/>
      <c r="G222" s="88"/>
      <c r="H222" s="86"/>
      <c r="I222" s="87"/>
      <c r="J222" s="87"/>
    </row>
    <row r="223" spans="1:10" ht="12" customHeight="1">
      <c r="A223" s="110"/>
      <c r="B223" s="338"/>
      <c r="C223" s="110"/>
      <c r="D223" s="97"/>
      <c r="E223" s="97"/>
      <c r="F223" s="113"/>
      <c r="G223" s="88"/>
      <c r="H223" s="86"/>
      <c r="I223" s="87"/>
      <c r="J223" s="87"/>
    </row>
    <row r="224" spans="1:10" ht="12" customHeight="1">
      <c r="A224" s="110"/>
      <c r="B224" s="339"/>
      <c r="C224" s="124"/>
      <c r="D224" s="97"/>
      <c r="E224" s="97"/>
      <c r="F224" s="113"/>
      <c r="G224" s="88"/>
      <c r="H224" s="86"/>
      <c r="I224" s="87"/>
      <c r="J224" s="87"/>
    </row>
    <row r="225" spans="1:10" ht="12" customHeight="1">
      <c r="A225" s="110"/>
      <c r="B225" s="340"/>
      <c r="C225" s="124"/>
      <c r="D225" s="97"/>
      <c r="E225" s="97"/>
      <c r="F225" s="113"/>
      <c r="G225" s="97"/>
      <c r="H225" s="87"/>
      <c r="I225" s="159"/>
      <c r="J225" s="87"/>
    </row>
    <row r="226" spans="1:10" ht="12" customHeight="1">
      <c r="A226" s="110"/>
      <c r="B226" s="137"/>
      <c r="C226" s="124"/>
      <c r="D226" s="97"/>
      <c r="E226" s="97"/>
      <c r="F226" s="113"/>
      <c r="G226" s="169"/>
      <c r="H226" s="87"/>
      <c r="I226" s="162"/>
      <c r="J226" s="87"/>
    </row>
    <row r="227" spans="1:10" ht="12" customHeight="1">
      <c r="A227" s="110"/>
      <c r="B227" s="137"/>
      <c r="C227" s="124"/>
      <c r="D227" s="97"/>
      <c r="E227" s="31"/>
      <c r="F227" s="87"/>
      <c r="G227" s="31"/>
      <c r="H227" s="87"/>
      <c r="I227" s="55"/>
      <c r="J227" s="32"/>
    </row>
    <row r="228" spans="1:10" ht="12" customHeight="1">
      <c r="A228" s="110"/>
      <c r="B228" s="96"/>
      <c r="C228" s="165"/>
      <c r="D228" s="88"/>
      <c r="E228" s="88"/>
      <c r="F228" s="122"/>
      <c r="G228" s="173"/>
      <c r="H228" s="86"/>
      <c r="I228" s="87"/>
      <c r="J228" s="87"/>
    </row>
    <row r="229" spans="1:10" ht="12" customHeight="1">
      <c r="A229" s="110"/>
      <c r="B229" s="135"/>
      <c r="C229" s="110"/>
      <c r="D229" s="97"/>
      <c r="E229" s="97"/>
      <c r="F229" s="122"/>
      <c r="G229" s="97"/>
      <c r="H229" s="110"/>
      <c r="I229" s="122"/>
      <c r="J229" s="166"/>
    </row>
    <row r="230" spans="1:10" ht="12" customHeight="1">
      <c r="A230" s="110"/>
      <c r="B230" s="110"/>
      <c r="C230" s="110"/>
      <c r="D230" s="97"/>
      <c r="E230" s="97"/>
      <c r="F230" s="122"/>
      <c r="G230" s="88"/>
      <c r="H230" s="86"/>
      <c r="I230" s="87"/>
      <c r="J230" s="87"/>
    </row>
    <row r="231" spans="1:10" ht="12" customHeight="1">
      <c r="A231" s="110"/>
      <c r="B231" s="9"/>
      <c r="C231" s="110"/>
      <c r="D231" s="97"/>
      <c r="E231" s="97"/>
      <c r="F231" s="122"/>
      <c r="G231" s="88"/>
      <c r="H231" s="86"/>
      <c r="I231" s="87"/>
      <c r="J231" s="87"/>
    </row>
    <row r="232" spans="1:10" ht="12" customHeight="1">
      <c r="A232" s="110"/>
      <c r="B232" s="103"/>
      <c r="C232" s="110"/>
      <c r="D232" s="97"/>
      <c r="E232" s="97"/>
      <c r="F232" s="113"/>
      <c r="G232" s="88"/>
      <c r="H232" s="86"/>
      <c r="I232" s="87"/>
      <c r="J232" s="87"/>
    </row>
    <row r="233" spans="1:10" ht="12" customHeight="1">
      <c r="A233" s="110"/>
      <c r="B233" s="110"/>
      <c r="C233" s="124"/>
      <c r="D233" s="97"/>
      <c r="E233" s="97"/>
      <c r="F233" s="113"/>
      <c r="G233" s="88"/>
      <c r="H233" s="86"/>
      <c r="I233" s="87"/>
      <c r="J233" s="87"/>
    </row>
    <row r="234" spans="1:10" ht="12" customHeight="1">
      <c r="A234" s="110"/>
      <c r="B234" s="110"/>
      <c r="C234" s="124"/>
      <c r="D234" s="97"/>
      <c r="E234" s="97"/>
      <c r="F234" s="113"/>
      <c r="G234" s="97"/>
      <c r="H234" s="87"/>
      <c r="I234" s="159"/>
      <c r="J234" s="87"/>
    </row>
    <row r="235" spans="1:10" ht="12" customHeight="1">
      <c r="A235" s="110"/>
      <c r="B235" s="110"/>
      <c r="C235" s="124"/>
      <c r="D235" s="97"/>
      <c r="E235" s="97"/>
      <c r="F235" s="113"/>
      <c r="G235" s="169"/>
      <c r="H235" s="87"/>
      <c r="I235" s="162"/>
      <c r="J235" s="87"/>
    </row>
    <row r="236" spans="1:10" ht="12" customHeight="1">
      <c r="A236" s="110"/>
      <c r="B236" s="110"/>
      <c r="C236" s="124"/>
      <c r="D236" s="97"/>
      <c r="E236" s="31"/>
      <c r="F236" s="87"/>
      <c r="G236" s="31"/>
      <c r="H236" s="87"/>
      <c r="I236" s="55"/>
      <c r="J236" s="32"/>
    </row>
    <row r="237" spans="1:10" ht="12" customHeight="1">
      <c r="A237" s="110"/>
      <c r="B237" s="135"/>
      <c r="C237" s="9"/>
      <c r="D237" s="97"/>
      <c r="E237" s="97"/>
      <c r="F237" s="122"/>
      <c r="G237" s="169"/>
      <c r="H237" s="87"/>
      <c r="I237" s="111"/>
      <c r="J237" s="87"/>
    </row>
    <row r="238" spans="1:10" ht="12" customHeight="1">
      <c r="A238" s="110"/>
      <c r="B238" s="9"/>
      <c r="C238" s="110"/>
      <c r="D238" s="97"/>
      <c r="E238" s="97"/>
      <c r="F238" s="36"/>
      <c r="G238" s="97"/>
      <c r="H238" s="110"/>
      <c r="I238" s="111"/>
      <c r="J238" s="87"/>
    </row>
    <row r="239" spans="1:10" ht="12" customHeight="1">
      <c r="A239" s="110"/>
      <c r="B239" s="110"/>
      <c r="C239" s="110"/>
      <c r="D239" s="97"/>
      <c r="E239" s="97"/>
      <c r="F239" s="122"/>
      <c r="G239" s="97"/>
      <c r="H239" s="110"/>
      <c r="I239" s="111"/>
      <c r="J239" s="87"/>
    </row>
    <row r="240" spans="1:10" ht="12" customHeight="1">
      <c r="A240" s="110"/>
      <c r="B240" s="135"/>
      <c r="C240" s="110"/>
      <c r="D240" s="97"/>
      <c r="E240" s="97"/>
      <c r="F240" s="122"/>
      <c r="G240" s="97"/>
      <c r="H240" s="97"/>
      <c r="I240" s="162"/>
      <c r="J240" s="87"/>
    </row>
    <row r="241" spans="1:10" ht="12" customHeight="1">
      <c r="A241" s="95"/>
      <c r="B241" s="9"/>
      <c r="C241" s="110"/>
      <c r="D241" s="97"/>
      <c r="E241" s="97"/>
      <c r="F241" s="87"/>
      <c r="G241" s="97"/>
      <c r="H241" s="87"/>
      <c r="I241" s="111"/>
      <c r="J241" s="97"/>
    </row>
    <row r="242" spans="1:10" ht="12" customHeight="1">
      <c r="A242" s="95"/>
      <c r="B242" s="110"/>
      <c r="C242" s="110"/>
      <c r="D242" s="97"/>
      <c r="E242" s="97"/>
      <c r="F242" s="87"/>
      <c r="G242" s="97"/>
      <c r="H242" s="87"/>
      <c r="I242" s="111"/>
      <c r="J242" s="97"/>
    </row>
    <row r="243" spans="1:10" ht="12" customHeight="1">
      <c r="A243" s="95"/>
      <c r="B243" s="110"/>
      <c r="C243" s="110"/>
      <c r="D243" s="97"/>
      <c r="E243" s="97"/>
      <c r="F243" s="122"/>
      <c r="G243" s="97"/>
      <c r="H243" s="111"/>
      <c r="I243" s="111"/>
      <c r="J243" s="97"/>
    </row>
    <row r="244" spans="1:10" ht="12" customHeight="1">
      <c r="A244" s="95"/>
      <c r="B244" s="110"/>
      <c r="C244" s="110"/>
      <c r="D244" s="97"/>
      <c r="E244" s="97"/>
      <c r="F244" s="122"/>
      <c r="G244" s="97"/>
      <c r="H244" s="110"/>
      <c r="I244" s="111"/>
      <c r="J244" s="97"/>
    </row>
    <row r="245" spans="1:10" s="96" customFormat="1" ht="12" customHeight="1">
      <c r="A245" s="110"/>
      <c r="B245" s="9"/>
      <c r="C245" s="110"/>
      <c r="D245" s="97"/>
      <c r="E245" s="97"/>
      <c r="F245" s="122"/>
      <c r="G245" s="97"/>
      <c r="H245" s="110"/>
      <c r="I245" s="111"/>
      <c r="J245" s="97"/>
    </row>
    <row r="246" spans="1:10" s="96" customFormat="1" ht="12" customHeight="1">
      <c r="A246" s="110"/>
      <c r="B246" s="110"/>
      <c r="C246" s="110"/>
      <c r="D246" s="97"/>
      <c r="E246" s="97"/>
      <c r="F246" s="122"/>
      <c r="G246" s="97"/>
      <c r="H246" s="110"/>
      <c r="I246" s="111"/>
      <c r="J246" s="97"/>
    </row>
    <row r="247" spans="1:10" s="96" customFormat="1" ht="12" customHeight="1">
      <c r="A247" s="110"/>
      <c r="B247" s="110"/>
      <c r="C247" s="110"/>
      <c r="D247" s="97"/>
      <c r="E247" s="97"/>
      <c r="F247" s="122"/>
      <c r="G247" s="97"/>
      <c r="H247" s="110"/>
      <c r="I247" s="111"/>
      <c r="J247" s="97"/>
    </row>
    <row r="248" spans="1:10" s="96" customFormat="1" ht="12" customHeight="1">
      <c r="A248" s="110"/>
      <c r="B248" s="110"/>
      <c r="C248" s="110"/>
      <c r="D248" s="97"/>
      <c r="E248" s="97"/>
      <c r="F248" s="122"/>
      <c r="G248" s="97"/>
      <c r="H248" s="110"/>
      <c r="I248" s="111"/>
      <c r="J248" s="97"/>
    </row>
    <row r="249" spans="1:10" s="96" customFormat="1" ht="12" customHeight="1">
      <c r="A249" s="110"/>
      <c r="B249" s="110"/>
      <c r="C249" s="110"/>
      <c r="D249" s="97"/>
      <c r="E249" s="97"/>
      <c r="F249" s="122"/>
      <c r="G249" s="97"/>
      <c r="H249" s="110"/>
      <c r="I249" s="111"/>
      <c r="J249" s="97"/>
    </row>
    <row r="250" spans="1:10" s="96" customFormat="1" ht="12" customHeight="1">
      <c r="A250" s="110"/>
      <c r="B250" s="110"/>
      <c r="C250" s="110"/>
      <c r="D250" s="97"/>
      <c r="E250" s="97"/>
      <c r="F250" s="122"/>
      <c r="G250" s="97"/>
      <c r="H250" s="110"/>
      <c r="I250" s="111"/>
      <c r="J250" s="97"/>
    </row>
    <row r="251" spans="1:10" s="96" customFormat="1" ht="12" customHeight="1">
      <c r="A251" s="110"/>
      <c r="B251" s="110"/>
      <c r="C251" s="110"/>
      <c r="D251" s="97"/>
      <c r="E251" s="97"/>
      <c r="F251" s="122"/>
      <c r="G251" s="97"/>
      <c r="H251" s="110"/>
      <c r="I251" s="111"/>
      <c r="J251" s="97"/>
    </row>
    <row r="252" spans="1:10" s="96" customFormat="1" ht="12" customHeight="1">
      <c r="A252" s="110"/>
      <c r="B252" s="110"/>
      <c r="C252" s="110"/>
      <c r="D252" s="97"/>
      <c r="E252" s="97"/>
      <c r="F252" s="122"/>
      <c r="G252" s="97"/>
      <c r="H252" s="110"/>
      <c r="I252" s="111"/>
      <c r="J252" s="97"/>
    </row>
    <row r="253" spans="1:10" s="96" customFormat="1" ht="12" customHeight="1">
      <c r="A253" s="110"/>
      <c r="B253" s="110"/>
      <c r="C253" s="110"/>
      <c r="D253" s="97"/>
      <c r="E253" s="97"/>
      <c r="F253" s="122"/>
      <c r="G253" s="97"/>
      <c r="H253" s="110"/>
      <c r="I253" s="111"/>
      <c r="J253" s="97"/>
    </row>
    <row r="254" spans="1:10" s="96" customFormat="1" ht="12" customHeight="1">
      <c r="A254" s="110"/>
      <c r="B254" s="110"/>
      <c r="C254" s="110"/>
      <c r="D254" s="97"/>
      <c r="E254" s="97"/>
      <c r="F254" s="122"/>
      <c r="G254" s="97"/>
      <c r="H254" s="110"/>
      <c r="I254" s="111"/>
      <c r="J254" s="97"/>
    </row>
    <row r="255" spans="1:10" s="96" customFormat="1" ht="12" customHeight="1">
      <c r="A255" s="110"/>
      <c r="B255" s="110"/>
      <c r="C255" s="110"/>
      <c r="D255" s="97"/>
      <c r="E255" s="97"/>
      <c r="F255" s="122"/>
      <c r="G255" s="97"/>
      <c r="H255" s="110"/>
      <c r="I255" s="111"/>
      <c r="J255" s="97"/>
    </row>
    <row r="256" spans="1:10" s="96" customFormat="1" ht="12" customHeight="1">
      <c r="A256" s="110"/>
      <c r="B256" s="110"/>
      <c r="C256" s="110"/>
      <c r="D256" s="97"/>
      <c r="E256" s="97"/>
      <c r="F256" s="122"/>
      <c r="G256" s="97"/>
      <c r="H256" s="110"/>
      <c r="I256" s="111"/>
      <c r="J256" s="97"/>
    </row>
    <row r="257" spans="1:10" s="96" customFormat="1" ht="12" customHeight="1">
      <c r="A257" s="110"/>
      <c r="B257" s="110"/>
      <c r="C257" s="110"/>
      <c r="D257" s="97"/>
      <c r="E257" s="97"/>
      <c r="F257" s="122"/>
      <c r="G257" s="97"/>
      <c r="H257" s="110"/>
      <c r="I257" s="111"/>
      <c r="J257" s="97"/>
    </row>
    <row r="258" spans="1:10" s="96" customFormat="1" ht="12" customHeight="1">
      <c r="A258" s="110"/>
      <c r="B258" s="110"/>
      <c r="C258" s="110"/>
      <c r="D258" s="97"/>
      <c r="E258" s="97"/>
      <c r="F258" s="122"/>
      <c r="G258" s="97"/>
      <c r="H258" s="110"/>
      <c r="I258" s="111"/>
      <c r="J258" s="87"/>
    </row>
    <row r="259" spans="1:10" s="96" customFormat="1" ht="12" customHeight="1">
      <c r="A259" s="110"/>
      <c r="B259" s="110"/>
      <c r="C259" s="110"/>
      <c r="D259" s="97"/>
      <c r="E259" s="97"/>
      <c r="F259" s="122"/>
      <c r="G259" s="97"/>
      <c r="H259" s="110"/>
      <c r="I259" s="111"/>
      <c r="J259" s="87"/>
    </row>
    <row r="260" spans="1:10" s="96" customFormat="1" ht="12" customHeight="1">
      <c r="A260" s="110"/>
      <c r="B260" s="110"/>
      <c r="C260" s="110"/>
      <c r="D260" s="97"/>
      <c r="E260" s="97"/>
      <c r="F260" s="122"/>
      <c r="G260" s="97"/>
      <c r="H260" s="110"/>
      <c r="I260" s="111"/>
      <c r="J260" s="87"/>
    </row>
    <row r="261" spans="1:10" s="96" customFormat="1" ht="12" customHeight="1">
      <c r="A261" s="110"/>
      <c r="B261" s="110"/>
      <c r="C261" s="110"/>
      <c r="D261" s="97"/>
      <c r="E261" s="97"/>
      <c r="F261" s="122"/>
      <c r="G261" s="97"/>
      <c r="H261" s="110"/>
      <c r="I261" s="111"/>
      <c r="J261" s="87"/>
    </row>
    <row r="262" spans="1:10" s="96" customFormat="1" ht="12" customHeight="1" thickBot="1">
      <c r="A262" s="110"/>
      <c r="B262" s="9" t="s">
        <v>12</v>
      </c>
      <c r="C262" s="110"/>
      <c r="D262" s="97"/>
      <c r="E262" s="97"/>
      <c r="F262" s="122"/>
      <c r="G262" s="97"/>
      <c r="H262" s="110"/>
      <c r="I262" s="111"/>
      <c r="J262" s="97"/>
    </row>
    <row r="263" spans="1:10" s="96" customFormat="1" ht="12" customHeight="1">
      <c r="A263" s="115"/>
      <c r="B263" s="40"/>
      <c r="C263" s="116"/>
      <c r="D263" s="117"/>
      <c r="E263" s="117"/>
      <c r="F263" s="118"/>
      <c r="G263" s="117"/>
      <c r="H263" s="117"/>
      <c r="I263" s="163"/>
      <c r="J263" s="120"/>
    </row>
    <row r="264" spans="1:10" s="96" customFormat="1" ht="12" customHeight="1">
      <c r="A264" s="121"/>
      <c r="B264" s="110"/>
      <c r="C264" s="110"/>
      <c r="D264" s="97"/>
      <c r="E264" s="97"/>
      <c r="F264" s="122"/>
      <c r="G264" s="97"/>
      <c r="H264" s="97"/>
      <c r="I264" s="162"/>
      <c r="J264" s="123"/>
    </row>
    <row r="265" spans="1:10" s="96" customFormat="1" ht="12" customHeight="1">
      <c r="A265" s="121"/>
      <c r="B265" s="124"/>
      <c r="C265" s="110"/>
      <c r="D265" s="97"/>
      <c r="E265" s="97"/>
      <c r="F265" s="122"/>
      <c r="G265" s="97"/>
      <c r="H265" s="97"/>
      <c r="I265" s="162"/>
      <c r="J265" s="123"/>
    </row>
    <row r="266" spans="1:10" s="96" customFormat="1" ht="12" customHeight="1">
      <c r="A266" s="121"/>
      <c r="B266" s="124"/>
      <c r="C266" s="110"/>
      <c r="D266" s="97"/>
      <c r="E266" s="97"/>
      <c r="F266" s="122"/>
      <c r="G266" s="97"/>
      <c r="H266" s="97"/>
      <c r="I266" s="162"/>
      <c r="J266" s="123"/>
    </row>
    <row r="267" spans="1:10" s="96" customFormat="1" ht="12" customHeight="1">
      <c r="A267" s="121"/>
      <c r="B267" s="124"/>
      <c r="C267" s="110"/>
      <c r="D267" s="97"/>
      <c r="E267" s="97"/>
      <c r="F267" s="122"/>
      <c r="G267" s="97"/>
      <c r="H267" s="97"/>
      <c r="I267" s="162"/>
      <c r="J267" s="123"/>
    </row>
    <row r="268" spans="1:10" s="96" customFormat="1" ht="12" customHeight="1">
      <c r="A268" s="121"/>
      <c r="B268" s="124"/>
      <c r="C268" s="110"/>
      <c r="D268" s="97"/>
      <c r="E268" s="97"/>
      <c r="F268" s="122"/>
      <c r="G268" s="97"/>
      <c r="H268" s="97"/>
      <c r="I268" s="162"/>
      <c r="J268" s="123"/>
    </row>
    <row r="269" spans="1:10" s="96" customFormat="1" ht="12" customHeight="1">
      <c r="A269" s="121"/>
      <c r="B269" s="110"/>
      <c r="C269" s="110"/>
      <c r="D269" s="97"/>
      <c r="E269" s="97"/>
      <c r="F269" s="122"/>
      <c r="G269" s="97"/>
      <c r="H269" s="97"/>
      <c r="I269" s="162"/>
      <c r="J269" s="123"/>
    </row>
    <row r="270" spans="1:10" s="96" customFormat="1" ht="12" customHeight="1">
      <c r="A270" s="121"/>
      <c r="B270" s="124"/>
      <c r="C270" s="110"/>
      <c r="D270" s="97"/>
      <c r="E270" s="97"/>
      <c r="F270" s="122"/>
      <c r="G270" s="97"/>
      <c r="H270" s="110"/>
      <c r="I270" s="111"/>
      <c r="J270" s="123"/>
    </row>
    <row r="271" spans="1:10" s="96" customFormat="1" ht="12" customHeight="1">
      <c r="A271" s="121"/>
      <c r="B271" s="124"/>
      <c r="C271" s="110"/>
      <c r="D271" s="97"/>
      <c r="E271" s="97"/>
      <c r="F271" s="122"/>
      <c r="G271" s="97"/>
      <c r="H271" s="110"/>
      <c r="I271" s="111"/>
      <c r="J271" s="123"/>
    </row>
    <row r="272" spans="1:10" s="96" customFormat="1" ht="12" customHeight="1" thickBot="1">
      <c r="A272" s="148"/>
      <c r="B272" s="172"/>
      <c r="C272" s="149"/>
      <c r="D272" s="150"/>
      <c r="E272" s="150"/>
      <c r="F272" s="151"/>
      <c r="G272" s="150"/>
      <c r="H272" s="149"/>
      <c r="I272" s="152"/>
      <c r="J272" s="153"/>
    </row>
    <row r="273" spans="1:10" s="96" customFormat="1" ht="12" customHeight="1">
      <c r="A273" s="110"/>
      <c r="B273" s="124"/>
      <c r="C273" s="110"/>
      <c r="D273" s="97"/>
      <c r="E273" s="97"/>
      <c r="F273" s="122"/>
      <c r="G273" s="97"/>
      <c r="H273" s="110"/>
      <c r="I273" s="111"/>
      <c r="J273" s="87"/>
    </row>
    <row r="274" spans="1:10" ht="12" customHeight="1">
      <c r="B274" s="7" t="str">
        <f>Inputs!$C$2</f>
        <v>Rocky Mountain Power</v>
      </c>
      <c r="I274" s="91" t="s">
        <v>0</v>
      </c>
      <c r="J274" s="92">
        <v>8.5</v>
      </c>
    </row>
    <row r="275" spans="1:10" ht="12" customHeight="1">
      <c r="B275" s="7" t="str">
        <f>Inputs!$C$3</f>
        <v>Utah Results of Operations - December 2011</v>
      </c>
      <c r="J275" s="93"/>
    </row>
    <row r="276" spans="1:10" ht="12" customHeight="1">
      <c r="B276" s="37" t="s">
        <v>204</v>
      </c>
      <c r="J276" s="93"/>
    </row>
    <row r="277" spans="1:10" ht="12" customHeight="1">
      <c r="J277" s="93"/>
    </row>
    <row r="278" spans="1:10" ht="12" customHeight="1">
      <c r="J278" s="93"/>
    </row>
    <row r="279" spans="1:10" ht="12" customHeight="1">
      <c r="F279" s="93" t="s">
        <v>1</v>
      </c>
      <c r="H279" s="83"/>
      <c r="I279" s="94" t="str">
        <f>+Inputs!$C$6</f>
        <v>UTAH</v>
      </c>
    </row>
    <row r="280" spans="1:10" ht="12" customHeight="1">
      <c r="D280" s="49" t="s">
        <v>2</v>
      </c>
      <c r="E280" s="49" t="s">
        <v>3</v>
      </c>
      <c r="F280" s="47" t="s">
        <v>4</v>
      </c>
      <c r="G280" s="49" t="s">
        <v>5</v>
      </c>
      <c r="H280" s="49" t="s">
        <v>6</v>
      </c>
      <c r="I280" s="50" t="s">
        <v>7</v>
      </c>
      <c r="J280" s="49" t="s">
        <v>8</v>
      </c>
    </row>
    <row r="281" spans="1:10" ht="12" customHeight="1">
      <c r="A281" s="110"/>
      <c r="B281" s="44" t="s">
        <v>10</v>
      </c>
      <c r="C281" s="96"/>
      <c r="D281" s="85"/>
      <c r="E281" s="85"/>
      <c r="F281" s="88"/>
      <c r="G281" s="88"/>
      <c r="H281" s="110"/>
      <c r="I281" s="122"/>
      <c r="J281" s="92"/>
    </row>
    <row r="282" spans="1:10" ht="12" customHeight="1">
      <c r="A282" s="122"/>
      <c r="B282" s="96" t="s">
        <v>228</v>
      </c>
      <c r="C282" s="165"/>
      <c r="D282" s="88">
        <v>252</v>
      </c>
      <c r="E282" s="88" t="s">
        <v>360</v>
      </c>
      <c r="F282" s="102">
        <v>-51087.261538923078</v>
      </c>
      <c r="G282" s="83" t="s">
        <v>188</v>
      </c>
      <c r="H282" s="86">
        <f>VLOOKUP(G282,'Alloc. Factors'!$B$2:$M$110,7,FALSE)</f>
        <v>0</v>
      </c>
      <c r="I282" s="87">
        <f t="shared" ref="I282" si="0">F282*H282</f>
        <v>0</v>
      </c>
      <c r="J282" s="97" t="s">
        <v>13</v>
      </c>
    </row>
    <row r="283" spans="1:10" ht="12" customHeight="1">
      <c r="A283" s="110"/>
      <c r="B283" s="96" t="s">
        <v>228</v>
      </c>
      <c r="C283" s="165"/>
      <c r="D283" s="88">
        <v>252</v>
      </c>
      <c r="E283" s="88" t="s">
        <v>360</v>
      </c>
      <c r="F283" s="102">
        <v>-368264.01076961495</v>
      </c>
      <c r="G283" s="83" t="s">
        <v>189</v>
      </c>
      <c r="H283" s="86">
        <f>VLOOKUP(G283,'Alloc. Factors'!$B$2:$M$110,7,FALSE)</f>
        <v>0</v>
      </c>
      <c r="I283" s="87">
        <f t="shared" ref="I283:I288" si="1">F283*H283</f>
        <v>0</v>
      </c>
      <c r="J283" s="97" t="s">
        <v>13</v>
      </c>
    </row>
    <row r="284" spans="1:10" ht="12" customHeight="1">
      <c r="A284" s="110"/>
      <c r="B284" s="96" t="s">
        <v>228</v>
      </c>
      <c r="C284" s="165"/>
      <c r="D284" s="88">
        <v>252</v>
      </c>
      <c r="E284" s="88" t="s">
        <v>360</v>
      </c>
      <c r="F284" s="102">
        <v>-237272.56923069229</v>
      </c>
      <c r="G284" s="83" t="s">
        <v>190</v>
      </c>
      <c r="H284" s="86">
        <f>VLOOKUP(G284,'Alloc. Factors'!$B$2:$M$110,7,FALSE)</f>
        <v>0</v>
      </c>
      <c r="I284" s="87">
        <f t="shared" si="1"/>
        <v>0</v>
      </c>
      <c r="J284" s="97" t="s">
        <v>13</v>
      </c>
    </row>
    <row r="285" spans="1:10" ht="12" customHeight="1">
      <c r="A285" s="110"/>
      <c r="B285" s="96" t="s">
        <v>228</v>
      </c>
      <c r="C285" s="164"/>
      <c r="D285" s="88">
        <v>252</v>
      </c>
      <c r="E285" s="88" t="s">
        <v>360</v>
      </c>
      <c r="F285" s="102">
        <v>208158.29230784613</v>
      </c>
      <c r="G285" s="83" t="s">
        <v>191</v>
      </c>
      <c r="H285" s="86">
        <f>VLOOKUP(G285,'Alloc. Factors'!$B$2:$M$110,7,FALSE)</f>
        <v>0</v>
      </c>
      <c r="I285" s="87">
        <f t="shared" si="1"/>
        <v>0</v>
      </c>
      <c r="J285" s="97" t="s">
        <v>13</v>
      </c>
    </row>
    <row r="286" spans="1:10" ht="12" customHeight="1">
      <c r="A286" s="110"/>
      <c r="B286" s="96" t="s">
        <v>228</v>
      </c>
      <c r="C286" s="165"/>
      <c r="D286" s="88">
        <v>252</v>
      </c>
      <c r="E286" s="88" t="s">
        <v>360</v>
      </c>
      <c r="F286" s="102">
        <v>226348.04307699995</v>
      </c>
      <c r="G286" s="83" t="s">
        <v>187</v>
      </c>
      <c r="H286" s="86">
        <f>VLOOKUP(G286,'Alloc. Factors'!$B$2:$M$110,7,FALSE)</f>
        <v>1</v>
      </c>
      <c r="I286" s="87">
        <f t="shared" si="1"/>
        <v>226348.04307699995</v>
      </c>
      <c r="J286" s="97" t="s">
        <v>13</v>
      </c>
    </row>
    <row r="287" spans="1:10" ht="12" customHeight="1">
      <c r="A287" s="110"/>
      <c r="B287" s="96" t="s">
        <v>228</v>
      </c>
      <c r="C287" s="165"/>
      <c r="D287" s="88">
        <v>252</v>
      </c>
      <c r="E287" s="88" t="s">
        <v>360</v>
      </c>
      <c r="F287" s="102">
        <v>2027739.5638462305</v>
      </c>
      <c r="G287" s="83" t="s">
        <v>253</v>
      </c>
      <c r="H287" s="86">
        <f>VLOOKUP(G287,'Alloc. Factors'!$B$2:$M$110,7,FALSE)</f>
        <v>0</v>
      </c>
      <c r="I287" s="87">
        <f t="shared" si="1"/>
        <v>0</v>
      </c>
      <c r="J287" s="97" t="s">
        <v>13</v>
      </c>
    </row>
    <row r="288" spans="1:10" ht="12" customHeight="1">
      <c r="A288" s="110"/>
      <c r="B288" s="96" t="s">
        <v>228</v>
      </c>
      <c r="C288" s="165"/>
      <c r="D288" s="88">
        <v>252</v>
      </c>
      <c r="E288" s="88" t="s">
        <v>360</v>
      </c>
      <c r="F288" s="113">
        <v>-1805622.057692308</v>
      </c>
      <c r="G288" s="83" t="s">
        <v>28</v>
      </c>
      <c r="H288" s="86">
        <f>VLOOKUP(G288,'Alloc. Factors'!$B$2:$M$110,7,FALSE)</f>
        <v>0.42002745400230629</v>
      </c>
      <c r="I288" s="87">
        <f t="shared" si="1"/>
        <v>-758410.83578290557</v>
      </c>
      <c r="J288" s="97" t="s">
        <v>13</v>
      </c>
    </row>
    <row r="289" spans="1:10" ht="12" customHeight="1">
      <c r="A289" s="110"/>
      <c r="B289" s="96"/>
      <c r="C289" s="165"/>
      <c r="D289" s="88"/>
      <c r="E289" s="88"/>
      <c r="F289" s="263">
        <f>SUM(F282:F288)</f>
        <v>-4.6170316636562347E-7</v>
      </c>
      <c r="H289" s="86"/>
      <c r="I289" s="263">
        <f>SUM(I282:I288)</f>
        <v>-532062.79270590562</v>
      </c>
      <c r="J289" s="97" t="s">
        <v>405</v>
      </c>
    </row>
    <row r="290" spans="1:10" ht="12" customHeight="1">
      <c r="A290" s="110"/>
      <c r="D290" s="72"/>
      <c r="E290" s="72"/>
      <c r="F290" s="198"/>
      <c r="G290" s="96"/>
      <c r="H290" s="86"/>
      <c r="I290" s="198"/>
    </row>
    <row r="291" spans="1:10" ht="12" customHeight="1">
      <c r="A291" s="110"/>
      <c r="D291" s="72"/>
      <c r="E291" s="72"/>
      <c r="F291" s="198"/>
      <c r="G291" s="96"/>
      <c r="H291" s="86"/>
      <c r="I291" s="198"/>
    </row>
    <row r="292" spans="1:10" ht="12" customHeight="1">
      <c r="A292" s="110"/>
      <c r="B292" s="96"/>
      <c r="C292" s="96"/>
      <c r="D292" s="85"/>
      <c r="E292" s="85"/>
      <c r="F292" s="59" t="s">
        <v>13</v>
      </c>
      <c r="G292" s="24"/>
      <c r="H292" s="26"/>
      <c r="I292" s="59"/>
      <c r="J292" s="87"/>
    </row>
    <row r="293" spans="1:10" ht="12" customHeight="1">
      <c r="A293" s="110"/>
      <c r="B293" s="135"/>
      <c r="C293" s="110"/>
      <c r="D293" s="97"/>
      <c r="E293" s="97"/>
      <c r="F293" s="122"/>
      <c r="G293" s="97"/>
      <c r="H293" s="136"/>
      <c r="I293" s="87"/>
      <c r="J293" s="213"/>
    </row>
    <row r="294" spans="1:10" ht="12" customHeight="1">
      <c r="A294" s="110"/>
      <c r="B294" s="135"/>
      <c r="C294" s="110"/>
      <c r="D294" s="97"/>
      <c r="E294" s="97"/>
      <c r="F294" s="122"/>
      <c r="G294" s="97"/>
      <c r="H294" s="136"/>
      <c r="I294" s="87"/>
      <c r="J294" s="213"/>
    </row>
    <row r="295" spans="1:10" ht="12" customHeight="1">
      <c r="A295" s="110"/>
      <c r="B295" s="135"/>
      <c r="C295" s="110"/>
      <c r="D295" s="97"/>
      <c r="E295" s="97"/>
      <c r="F295" s="122"/>
      <c r="G295" s="97"/>
      <c r="H295" s="136"/>
      <c r="I295" s="87"/>
      <c r="J295" s="213"/>
    </row>
    <row r="296" spans="1:10" ht="12" customHeight="1">
      <c r="A296" s="122"/>
      <c r="B296" s="110"/>
      <c r="C296" s="110"/>
      <c r="D296" s="97"/>
      <c r="E296" s="97"/>
      <c r="F296" s="122"/>
      <c r="G296" s="173"/>
      <c r="H296" s="86"/>
      <c r="I296" s="87"/>
      <c r="J296" s="97"/>
    </row>
    <row r="297" spans="1:10" ht="12" customHeight="1">
      <c r="A297" s="110"/>
      <c r="B297" s="24"/>
      <c r="C297" s="110"/>
      <c r="D297" s="97"/>
      <c r="E297" s="97"/>
      <c r="F297" s="122"/>
      <c r="G297" s="173"/>
      <c r="H297" s="86"/>
      <c r="I297" s="87"/>
      <c r="J297" s="97"/>
    </row>
    <row r="298" spans="1:10" ht="12" customHeight="1">
      <c r="A298" s="110"/>
      <c r="B298" s="110"/>
      <c r="C298" s="110"/>
      <c r="D298" s="97"/>
      <c r="E298" s="97"/>
      <c r="F298" s="122"/>
      <c r="G298" s="173"/>
      <c r="H298" s="86"/>
      <c r="I298" s="87"/>
      <c r="J298" s="97"/>
    </row>
    <row r="299" spans="1:10" ht="12" customHeight="1">
      <c r="A299" s="110"/>
      <c r="B299" s="110"/>
      <c r="C299" s="110"/>
      <c r="D299" s="97"/>
      <c r="E299" s="97"/>
      <c r="F299" s="122"/>
      <c r="G299" s="173"/>
      <c r="H299" s="86"/>
      <c r="I299" s="87"/>
      <c r="J299" s="97"/>
    </row>
    <row r="300" spans="1:10" ht="12" customHeight="1">
      <c r="A300" s="110"/>
      <c r="B300" s="24"/>
      <c r="C300" s="110"/>
      <c r="D300" s="97"/>
      <c r="E300" s="97"/>
      <c r="F300" s="87"/>
      <c r="G300" s="173"/>
      <c r="H300" s="86"/>
      <c r="I300" s="87"/>
      <c r="J300" s="97"/>
    </row>
    <row r="301" spans="1:10" ht="12" customHeight="1">
      <c r="A301" s="110"/>
      <c r="B301" s="110"/>
      <c r="C301" s="110"/>
      <c r="D301" s="97"/>
      <c r="E301" s="97"/>
      <c r="F301" s="122"/>
      <c r="G301" s="173"/>
      <c r="H301" s="86"/>
      <c r="I301" s="87"/>
      <c r="J301" s="97"/>
    </row>
    <row r="302" spans="1:10" ht="12" customHeight="1">
      <c r="A302" s="110"/>
      <c r="B302" s="110"/>
      <c r="C302" s="110"/>
      <c r="D302" s="97"/>
      <c r="E302" s="97"/>
      <c r="F302" s="122"/>
      <c r="G302" s="173"/>
      <c r="H302" s="86"/>
      <c r="I302" s="87"/>
      <c r="J302" s="97"/>
    </row>
    <row r="303" spans="1:10" ht="12" customHeight="1">
      <c r="A303" s="110"/>
      <c r="B303" s="110"/>
      <c r="C303" s="110"/>
      <c r="D303" s="97"/>
      <c r="E303" s="97"/>
      <c r="F303" s="122"/>
      <c r="G303" s="173"/>
      <c r="H303" s="86"/>
      <c r="I303" s="87"/>
      <c r="J303" s="97"/>
    </row>
    <row r="304" spans="1:10" ht="12" customHeight="1">
      <c r="A304" s="110"/>
      <c r="B304" s="110"/>
      <c r="C304" s="110"/>
      <c r="D304" s="97"/>
      <c r="E304" s="97"/>
      <c r="F304" s="122"/>
      <c r="G304" s="173"/>
      <c r="H304" s="86"/>
      <c r="I304" s="87"/>
      <c r="J304" s="97"/>
    </row>
    <row r="305" spans="1:10" ht="12" customHeight="1">
      <c r="A305" s="110"/>
      <c r="B305" s="110"/>
      <c r="C305" s="110"/>
      <c r="D305" s="97"/>
      <c r="E305" s="97"/>
      <c r="F305" s="87"/>
      <c r="G305" s="173"/>
      <c r="H305" s="86"/>
      <c r="I305" s="87"/>
      <c r="J305" s="97"/>
    </row>
    <row r="306" spans="1:10" ht="12" customHeight="1">
      <c r="A306" s="110"/>
      <c r="B306" s="110"/>
      <c r="C306" s="110"/>
      <c r="D306" s="97"/>
      <c r="E306" s="97"/>
      <c r="F306" s="122"/>
      <c r="G306" s="173"/>
      <c r="H306" s="86"/>
      <c r="I306" s="87"/>
      <c r="J306" s="97"/>
    </row>
    <row r="307" spans="1:10" ht="12" customHeight="1">
      <c r="A307" s="110"/>
      <c r="B307" s="110"/>
      <c r="C307" s="110"/>
      <c r="D307" s="97"/>
      <c r="E307" s="97"/>
      <c r="F307" s="87"/>
      <c r="G307" s="173"/>
      <c r="H307" s="86"/>
      <c r="I307" s="87"/>
      <c r="J307" s="97"/>
    </row>
    <row r="308" spans="1:10" ht="12" customHeight="1">
      <c r="A308" s="110"/>
      <c r="B308" s="110"/>
      <c r="C308" s="110"/>
      <c r="D308" s="97"/>
      <c r="E308" s="97"/>
      <c r="F308" s="122"/>
      <c r="G308" s="173"/>
      <c r="H308" s="86"/>
      <c r="I308" s="87"/>
      <c r="J308" s="97"/>
    </row>
    <row r="309" spans="1:10" ht="12" customHeight="1">
      <c r="A309" s="110"/>
      <c r="B309" s="110"/>
      <c r="C309" s="110"/>
      <c r="D309" s="97"/>
      <c r="E309" s="97"/>
      <c r="F309" s="122"/>
      <c r="G309" s="213"/>
      <c r="H309" s="136"/>
      <c r="I309" s="122"/>
      <c r="J309" s="97"/>
    </row>
    <row r="310" spans="1:10" ht="12" customHeight="1">
      <c r="A310" s="95"/>
      <c r="B310" s="124"/>
      <c r="C310" s="110"/>
      <c r="D310" s="97"/>
      <c r="E310" s="97"/>
      <c r="F310" s="122"/>
      <c r="G310" s="97"/>
      <c r="H310" s="122"/>
      <c r="I310" s="111"/>
      <c r="J310" s="97"/>
    </row>
    <row r="311" spans="1:10" ht="12" customHeight="1">
      <c r="A311" s="110"/>
      <c r="B311" s="110"/>
      <c r="C311" s="110"/>
      <c r="D311" s="97"/>
      <c r="E311" s="97"/>
      <c r="F311" s="87"/>
      <c r="G311" s="173"/>
      <c r="H311" s="86"/>
      <c r="I311" s="87"/>
      <c r="J311" s="97"/>
    </row>
    <row r="312" spans="1:10" ht="12" customHeight="1">
      <c r="A312" s="110"/>
      <c r="B312" s="110"/>
      <c r="C312" s="110"/>
      <c r="D312" s="97"/>
      <c r="E312" s="97"/>
      <c r="F312" s="122"/>
      <c r="G312" s="173"/>
      <c r="H312" s="86"/>
      <c r="I312" s="87"/>
      <c r="J312" s="97"/>
    </row>
    <row r="313" spans="1:10" ht="12" customHeight="1">
      <c r="A313" s="110"/>
      <c r="B313" s="110"/>
      <c r="C313" s="110"/>
      <c r="D313" s="97"/>
      <c r="E313" s="97"/>
      <c r="F313" s="87"/>
      <c r="G313" s="173"/>
      <c r="H313" s="86"/>
      <c r="I313" s="87"/>
      <c r="J313" s="97"/>
    </row>
    <row r="314" spans="1:10" ht="12" customHeight="1">
      <c r="A314" s="110"/>
      <c r="B314" s="110"/>
      <c r="C314" s="110"/>
      <c r="D314" s="97"/>
      <c r="E314" s="97"/>
      <c r="F314" s="87"/>
      <c r="G314" s="173"/>
      <c r="H314" s="86"/>
      <c r="I314" s="87"/>
      <c r="J314" s="97"/>
    </row>
    <row r="315" spans="1:10" ht="12" customHeight="1">
      <c r="A315" s="110"/>
      <c r="B315" s="110"/>
      <c r="C315" s="110"/>
      <c r="D315" s="97"/>
      <c r="E315" s="97"/>
      <c r="F315" s="87"/>
      <c r="G315" s="173"/>
      <c r="H315" s="86"/>
      <c r="I315" s="87"/>
      <c r="J315" s="97"/>
    </row>
    <row r="316" spans="1:10" ht="12" customHeight="1">
      <c r="A316" s="110"/>
      <c r="B316" s="110"/>
      <c r="C316" s="110"/>
      <c r="D316" s="97"/>
      <c r="E316" s="97"/>
      <c r="F316" s="87"/>
      <c r="G316" s="173"/>
      <c r="H316" s="86"/>
      <c r="I316" s="87"/>
      <c r="J316" s="97"/>
    </row>
    <row r="317" spans="1:10" ht="12" customHeight="1">
      <c r="A317" s="110"/>
      <c r="B317" s="110"/>
      <c r="C317" s="110"/>
      <c r="D317" s="97"/>
      <c r="E317" s="97"/>
      <c r="F317" s="87"/>
      <c r="G317" s="173"/>
      <c r="H317" s="86"/>
      <c r="I317" s="87"/>
      <c r="J317" s="97"/>
    </row>
    <row r="318" spans="1:10" ht="12" customHeight="1">
      <c r="A318" s="110"/>
      <c r="B318" s="110"/>
      <c r="C318" s="110"/>
      <c r="D318" s="97"/>
      <c r="E318" s="97"/>
      <c r="F318" s="87"/>
      <c r="G318" s="173"/>
      <c r="H318" s="86"/>
      <c r="I318" s="87"/>
      <c r="J318" s="97"/>
    </row>
    <row r="319" spans="1:10" ht="12" customHeight="1">
      <c r="A319" s="110"/>
      <c r="B319" s="110"/>
      <c r="C319" s="110"/>
      <c r="D319" s="97"/>
      <c r="E319" s="97"/>
      <c r="F319" s="87"/>
      <c r="G319" s="173"/>
      <c r="H319" s="86"/>
      <c r="I319" s="87"/>
      <c r="J319" s="97"/>
    </row>
    <row r="320" spans="1:10" ht="12" customHeight="1">
      <c r="A320" s="110"/>
      <c r="B320" s="110"/>
      <c r="C320" s="110"/>
      <c r="D320" s="97"/>
      <c r="E320" s="97"/>
      <c r="F320" s="87"/>
      <c r="G320" s="173"/>
      <c r="H320" s="86"/>
      <c r="I320" s="87"/>
      <c r="J320" s="97"/>
    </row>
    <row r="321" spans="1:10" ht="12" customHeight="1">
      <c r="A321" s="110"/>
      <c r="B321" s="110"/>
      <c r="C321" s="110"/>
      <c r="D321" s="97"/>
      <c r="E321" s="97"/>
      <c r="F321" s="122"/>
      <c r="G321" s="173"/>
      <c r="H321" s="86"/>
      <c r="I321" s="87"/>
      <c r="J321" s="97"/>
    </row>
    <row r="322" spans="1:10" ht="12" customHeight="1">
      <c r="A322" s="110"/>
      <c r="B322" s="110"/>
      <c r="C322" s="110"/>
      <c r="D322" s="97"/>
      <c r="E322" s="97"/>
      <c r="F322" s="122"/>
      <c r="G322" s="213"/>
      <c r="H322" s="136"/>
      <c r="I322" s="122"/>
      <c r="J322" s="97"/>
    </row>
    <row r="323" spans="1:10" ht="12" customHeight="1">
      <c r="A323" s="95"/>
      <c r="B323" s="124"/>
      <c r="C323" s="110"/>
      <c r="D323" s="97"/>
      <c r="E323" s="97"/>
      <c r="F323" s="122"/>
      <c r="G323" s="97"/>
      <c r="H323" s="122"/>
      <c r="I323" s="111"/>
      <c r="J323" s="97"/>
    </row>
    <row r="324" spans="1:10" ht="12" customHeight="1">
      <c r="A324" s="110"/>
      <c r="B324" s="124"/>
      <c r="C324" s="110"/>
      <c r="D324" s="97"/>
      <c r="E324" s="97"/>
      <c r="F324" s="122"/>
      <c r="G324" s="97"/>
      <c r="H324" s="122"/>
      <c r="I324" s="111"/>
      <c r="J324" s="87"/>
    </row>
    <row r="325" spans="1:10" ht="12" customHeight="1">
      <c r="A325" s="110"/>
      <c r="B325" s="110"/>
      <c r="C325" s="110"/>
      <c r="D325" s="97"/>
      <c r="E325" s="97"/>
      <c r="F325" s="122"/>
      <c r="G325" s="97"/>
      <c r="H325" s="110"/>
      <c r="I325" s="111"/>
      <c r="J325" s="87"/>
    </row>
    <row r="326" spans="1:10" ht="12" customHeight="1">
      <c r="A326" s="110"/>
      <c r="B326" s="110"/>
      <c r="C326" s="110"/>
      <c r="D326" s="97"/>
      <c r="E326" s="97"/>
      <c r="F326" s="122"/>
      <c r="G326" s="97"/>
      <c r="H326" s="110"/>
      <c r="I326" s="111"/>
      <c r="J326" s="87"/>
    </row>
    <row r="327" spans="1:10" s="96" customFormat="1" ht="12" customHeight="1">
      <c r="A327" s="110"/>
      <c r="B327" s="9"/>
      <c r="C327" s="110"/>
      <c r="D327" s="97"/>
      <c r="E327" s="97"/>
      <c r="F327" s="122"/>
      <c r="G327" s="97"/>
      <c r="H327" s="97"/>
      <c r="I327" s="162"/>
      <c r="J327" s="87"/>
    </row>
    <row r="328" spans="1:10" s="96" customFormat="1" ht="12" customHeight="1">
      <c r="A328" s="110"/>
      <c r="B328" s="110"/>
      <c r="C328" s="110"/>
      <c r="D328" s="97"/>
      <c r="E328" s="97"/>
      <c r="F328" s="122"/>
      <c r="G328" s="97"/>
      <c r="H328" s="97"/>
      <c r="I328" s="162"/>
      <c r="J328" s="87"/>
    </row>
    <row r="329" spans="1:10" s="96" customFormat="1" ht="12" customHeight="1">
      <c r="A329" s="110"/>
      <c r="B329" s="124"/>
      <c r="C329" s="110"/>
      <c r="D329" s="97"/>
      <c r="E329" s="97"/>
      <c r="F329" s="122"/>
      <c r="G329" s="97"/>
      <c r="H329" s="97"/>
      <c r="I329" s="162"/>
      <c r="J329" s="87"/>
    </row>
    <row r="330" spans="1:10" s="96" customFormat="1" ht="12" customHeight="1" thickBot="1">
      <c r="A330" s="110"/>
      <c r="B330" s="9" t="s">
        <v>12</v>
      </c>
      <c r="C330" s="110"/>
      <c r="D330" s="97"/>
      <c r="E330" s="97"/>
      <c r="F330" s="122"/>
      <c r="G330" s="97"/>
      <c r="H330" s="97"/>
      <c r="I330" s="162"/>
      <c r="J330" s="87"/>
    </row>
    <row r="331" spans="1:10" s="96" customFormat="1" ht="12" customHeight="1">
      <c r="A331" s="115"/>
      <c r="B331" s="223"/>
      <c r="C331" s="116"/>
      <c r="D331" s="117"/>
      <c r="E331" s="117"/>
      <c r="F331" s="118"/>
      <c r="G331" s="117"/>
      <c r="H331" s="117"/>
      <c r="I331" s="163"/>
      <c r="J331" s="120"/>
    </row>
    <row r="332" spans="1:10" s="96" customFormat="1" ht="12" customHeight="1">
      <c r="A332" s="121"/>
      <c r="B332" s="124"/>
      <c r="C332" s="110"/>
      <c r="D332" s="97"/>
      <c r="E332" s="97"/>
      <c r="F332" s="122"/>
      <c r="G332" s="97"/>
      <c r="H332" s="97"/>
      <c r="I332" s="162"/>
      <c r="J332" s="123"/>
    </row>
    <row r="333" spans="1:10" s="96" customFormat="1" ht="12" customHeight="1">
      <c r="A333" s="121"/>
      <c r="B333" s="124"/>
      <c r="C333" s="110"/>
      <c r="D333" s="97"/>
      <c r="E333" s="97"/>
      <c r="F333" s="122"/>
      <c r="G333" s="97"/>
      <c r="H333" s="97"/>
      <c r="I333" s="162"/>
      <c r="J333" s="123"/>
    </row>
    <row r="334" spans="1:10" s="96" customFormat="1" ht="12" customHeight="1">
      <c r="A334" s="121"/>
      <c r="B334" s="124"/>
      <c r="C334" s="110"/>
      <c r="D334" s="97"/>
      <c r="E334" s="97"/>
      <c r="F334" s="122"/>
      <c r="G334" s="97"/>
      <c r="H334" s="97"/>
      <c r="I334" s="162"/>
      <c r="J334" s="123"/>
    </row>
    <row r="335" spans="1:10" s="96" customFormat="1" ht="12" customHeight="1">
      <c r="A335" s="121"/>
      <c r="B335" s="124"/>
      <c r="C335" s="110"/>
      <c r="D335" s="97"/>
      <c r="E335" s="97"/>
      <c r="F335" s="122"/>
      <c r="G335" s="97"/>
      <c r="H335" s="97"/>
      <c r="I335" s="162"/>
      <c r="J335" s="123"/>
    </row>
    <row r="336" spans="1:10" s="96" customFormat="1" ht="12" customHeight="1">
      <c r="A336" s="121"/>
      <c r="B336" s="124"/>
      <c r="C336" s="110"/>
      <c r="D336" s="97"/>
      <c r="E336" s="97"/>
      <c r="F336" s="122"/>
      <c r="G336" s="97"/>
      <c r="H336" s="110"/>
      <c r="I336" s="111"/>
      <c r="J336" s="123"/>
    </row>
    <row r="337" spans="1:10" ht="12" customHeight="1">
      <c r="A337" s="121"/>
      <c r="B337" s="124"/>
      <c r="C337" s="110"/>
      <c r="D337" s="97"/>
      <c r="E337" s="97"/>
      <c r="F337" s="122"/>
      <c r="G337" s="97"/>
      <c r="H337" s="110"/>
      <c r="I337" s="111"/>
      <c r="J337" s="123"/>
    </row>
    <row r="338" spans="1:10" ht="12" customHeight="1">
      <c r="A338" s="121"/>
      <c r="B338" s="124"/>
      <c r="C338" s="110"/>
      <c r="D338" s="97"/>
      <c r="E338" s="97"/>
      <c r="F338" s="122"/>
      <c r="G338" s="97"/>
      <c r="H338" s="110"/>
      <c r="I338" s="111"/>
      <c r="J338" s="123"/>
    </row>
    <row r="339" spans="1:10" ht="12" customHeight="1">
      <c r="A339" s="121"/>
      <c r="B339" s="124"/>
      <c r="C339" s="110"/>
      <c r="D339" s="97"/>
      <c r="E339" s="97"/>
      <c r="F339" s="122"/>
      <c r="G339" s="97"/>
      <c r="H339" s="110"/>
      <c r="I339" s="111"/>
      <c r="J339" s="123"/>
    </row>
    <row r="340" spans="1:10" ht="12" customHeight="1" thickBot="1">
      <c r="A340" s="148"/>
      <c r="B340" s="149"/>
      <c r="C340" s="149"/>
      <c r="D340" s="150"/>
      <c r="E340" s="150"/>
      <c r="F340" s="151"/>
      <c r="G340" s="150"/>
      <c r="H340" s="149"/>
      <c r="I340" s="152"/>
      <c r="J340" s="153"/>
    </row>
    <row r="341" spans="1:10" ht="12" customHeight="1">
      <c r="A341" s="96"/>
      <c r="B341" s="96"/>
      <c r="C341" s="96"/>
      <c r="D341" s="85"/>
      <c r="E341" s="85"/>
      <c r="F341" s="113"/>
      <c r="G341" s="85"/>
      <c r="H341" s="96"/>
      <c r="I341" s="139"/>
      <c r="J341" s="90"/>
    </row>
    <row r="342" spans="1:10" ht="12" customHeight="1">
      <c r="A342" s="96"/>
      <c r="B342" s="7" t="str">
        <f>Inputs!$C$2</f>
        <v>Rocky Mountain Power</v>
      </c>
      <c r="C342" s="96"/>
      <c r="D342" s="85"/>
      <c r="E342" s="85"/>
      <c r="F342" s="113"/>
      <c r="G342" s="85"/>
      <c r="I342" s="91" t="s">
        <v>0</v>
      </c>
      <c r="J342" s="92">
        <v>8.6</v>
      </c>
    </row>
    <row r="343" spans="1:10" ht="12" customHeight="1">
      <c r="A343" s="96"/>
      <c r="B343" s="7" t="str">
        <f>Inputs!$C$3</f>
        <v>Utah Results of Operations - December 2011</v>
      </c>
      <c r="C343" s="96"/>
      <c r="D343" s="85"/>
      <c r="E343" s="85"/>
      <c r="F343" s="113"/>
      <c r="G343" s="85"/>
      <c r="H343" s="96"/>
      <c r="I343" s="139"/>
      <c r="J343" s="90"/>
    </row>
    <row r="344" spans="1:10" ht="12" customHeight="1">
      <c r="A344" s="96"/>
      <c r="B344" s="37" t="s">
        <v>205</v>
      </c>
      <c r="C344" s="96"/>
      <c r="D344" s="85"/>
      <c r="E344" s="85"/>
      <c r="F344" s="113"/>
      <c r="G344" s="85"/>
      <c r="H344" s="96"/>
      <c r="I344" s="139"/>
      <c r="J344" s="90"/>
    </row>
    <row r="345" spans="1:10" ht="12" customHeight="1">
      <c r="A345" s="96"/>
      <c r="B345" s="24"/>
      <c r="C345" s="96"/>
      <c r="D345" s="85"/>
      <c r="E345" s="85"/>
      <c r="F345" s="113"/>
      <c r="G345" s="85"/>
      <c r="H345" s="96"/>
      <c r="I345" s="139"/>
      <c r="J345" s="90"/>
    </row>
    <row r="346" spans="1:10" ht="12" customHeight="1">
      <c r="A346" s="96"/>
      <c r="B346" s="96"/>
      <c r="C346" s="96"/>
      <c r="D346" s="85"/>
      <c r="E346" s="85"/>
      <c r="F346" s="113"/>
      <c r="G346" s="85"/>
      <c r="H346" s="96"/>
      <c r="I346" s="139"/>
      <c r="J346" s="90"/>
    </row>
    <row r="347" spans="1:10" ht="12" customHeight="1">
      <c r="A347" s="96"/>
      <c r="F347" s="93" t="s">
        <v>1</v>
      </c>
      <c r="H347" s="83"/>
      <c r="I347" s="94" t="str">
        <f>+Inputs!$C$6</f>
        <v>UTAH</v>
      </c>
    </row>
    <row r="348" spans="1:10" ht="12" customHeight="1">
      <c r="A348" s="96"/>
      <c r="D348" s="49" t="s">
        <v>2</v>
      </c>
      <c r="E348" s="49" t="s">
        <v>3</v>
      </c>
      <c r="F348" s="47" t="s">
        <v>4</v>
      </c>
      <c r="G348" s="49" t="s">
        <v>5</v>
      </c>
      <c r="H348" s="49" t="s">
        <v>6</v>
      </c>
      <c r="I348" s="50" t="s">
        <v>7</v>
      </c>
      <c r="J348" s="49" t="s">
        <v>8</v>
      </c>
    </row>
    <row r="349" spans="1:10" ht="12" customHeight="1">
      <c r="A349" s="110"/>
      <c r="B349" s="42" t="s">
        <v>192</v>
      </c>
      <c r="C349" s="154"/>
      <c r="D349" s="155"/>
      <c r="E349" s="155"/>
      <c r="F349" s="90"/>
      <c r="G349" s="155"/>
      <c r="H349" s="175"/>
      <c r="I349" s="87"/>
      <c r="J349" s="157"/>
    </row>
    <row r="350" spans="1:10" ht="12" customHeight="1">
      <c r="A350" s="110"/>
      <c r="B350" s="203" t="s">
        <v>296</v>
      </c>
      <c r="C350" s="203"/>
      <c r="D350" s="201">
        <v>535</v>
      </c>
      <c r="E350" s="201" t="s">
        <v>360</v>
      </c>
      <c r="F350" s="84">
        <v>-5368.96</v>
      </c>
      <c r="G350" s="90" t="s">
        <v>30</v>
      </c>
      <c r="H350" s="86">
        <f>VLOOKUP(G350,'Alloc. Factors'!$B$2:$M$110,7,FALSE)</f>
        <v>0.42002745400230629</v>
      </c>
      <c r="I350" s="87">
        <f t="shared" ref="I350:I354" si="2">F350*H350</f>
        <v>-2255.1105994402224</v>
      </c>
      <c r="J350" s="258"/>
    </row>
    <row r="351" spans="1:10" ht="12" customHeight="1">
      <c r="A351" s="110"/>
      <c r="B351" s="154"/>
      <c r="C351" s="154"/>
      <c r="D351" s="201">
        <v>537</v>
      </c>
      <c r="E351" s="201" t="s">
        <v>360</v>
      </c>
      <c r="F351" s="84">
        <v>-7682.64</v>
      </c>
      <c r="G351" s="90" t="s">
        <v>30</v>
      </c>
      <c r="H351" s="86">
        <f>VLOOKUP(G351,'Alloc. Factors'!$B$2:$M$110,7,FALSE)</f>
        <v>0.42002745400230629</v>
      </c>
      <c r="I351" s="87">
        <f t="shared" si="2"/>
        <v>-3226.9197192162787</v>
      </c>
      <c r="J351" s="258"/>
    </row>
    <row r="352" spans="1:10" ht="12" customHeight="1">
      <c r="A352" s="110"/>
      <c r="B352" s="154"/>
      <c r="C352" s="154"/>
      <c r="D352" s="201">
        <v>539</v>
      </c>
      <c r="E352" s="201" t="s">
        <v>360</v>
      </c>
      <c r="F352" s="84">
        <v>-2229.06</v>
      </c>
      <c r="G352" s="90" t="s">
        <v>30</v>
      </c>
      <c r="H352" s="86">
        <f>VLOOKUP(G352,'Alloc. Factors'!$B$2:$M$110,7,FALSE)</f>
        <v>0.42002745400230629</v>
      </c>
      <c r="I352" s="87">
        <f t="shared" si="2"/>
        <v>-936.26639661838078</v>
      </c>
      <c r="J352" s="258"/>
    </row>
    <row r="353" spans="1:10" ht="12" customHeight="1">
      <c r="A353" s="110"/>
      <c r="B353" s="42"/>
      <c r="C353" s="154"/>
      <c r="D353" s="201">
        <v>540</v>
      </c>
      <c r="E353" s="201" t="s">
        <v>360</v>
      </c>
      <c r="F353" s="84">
        <v>-140</v>
      </c>
      <c r="G353" s="90" t="s">
        <v>30</v>
      </c>
      <c r="H353" s="86">
        <f>VLOOKUP(G353,'Alloc. Factors'!$B$2:$M$110,7,FALSE)</f>
        <v>0.42002745400230629</v>
      </c>
      <c r="I353" s="87">
        <f t="shared" si="2"/>
        <v>-58.803843560322882</v>
      </c>
      <c r="J353" s="258"/>
    </row>
    <row r="354" spans="1:10" ht="12" customHeight="1">
      <c r="A354" s="110"/>
      <c r="B354" s="158"/>
      <c r="C354" s="154"/>
      <c r="D354" s="201">
        <v>545</v>
      </c>
      <c r="E354" s="201" t="s">
        <v>360</v>
      </c>
      <c r="F354" s="84">
        <v>-5544.43</v>
      </c>
      <c r="G354" s="90" t="s">
        <v>30</v>
      </c>
      <c r="H354" s="86">
        <f>VLOOKUP(G354,'Alloc. Factors'!$B$2:$M$110,7,FALSE)</f>
        <v>0.42002745400230629</v>
      </c>
      <c r="I354" s="87">
        <f t="shared" si="2"/>
        <v>-2328.8128167940072</v>
      </c>
      <c r="J354" s="258"/>
    </row>
    <row r="355" spans="1:10" ht="12" customHeight="1">
      <c r="A355" s="110"/>
      <c r="B355" s="158"/>
      <c r="C355" s="154"/>
      <c r="D355" s="155"/>
      <c r="E355" s="155"/>
      <c r="F355" s="357">
        <f>SUM(F350:F354)</f>
        <v>-20965.09</v>
      </c>
      <c r="G355" s="90"/>
      <c r="H355" s="86"/>
      <c r="I355" s="264">
        <f>SUM(I350:I354)</f>
        <v>-8805.9133756292122</v>
      </c>
      <c r="J355" s="258" t="s">
        <v>341</v>
      </c>
    </row>
    <row r="356" spans="1:10" ht="12" customHeight="1">
      <c r="A356" s="110"/>
      <c r="B356" s="158"/>
      <c r="C356" s="154"/>
      <c r="D356" s="155"/>
      <c r="E356" s="155"/>
      <c r="F356" s="90"/>
      <c r="G356" s="90"/>
      <c r="H356" s="86"/>
      <c r="I356" s="87"/>
      <c r="J356" s="258"/>
    </row>
    <row r="357" spans="1:10" ht="12" customHeight="1">
      <c r="A357" s="110"/>
      <c r="B357" s="154"/>
      <c r="C357" s="154"/>
      <c r="D357" s="155"/>
      <c r="E357" s="155"/>
      <c r="F357" s="113"/>
      <c r="G357" s="90"/>
      <c r="H357" s="86"/>
      <c r="I357" s="87"/>
      <c r="J357" s="157"/>
    </row>
    <row r="358" spans="1:10" ht="12" customHeight="1">
      <c r="A358" s="110"/>
      <c r="B358" s="52" t="s">
        <v>350</v>
      </c>
      <c r="C358" s="154"/>
      <c r="D358" s="155"/>
      <c r="E358" s="155"/>
      <c r="F358" s="113"/>
      <c r="G358" s="90"/>
      <c r="H358" s="86"/>
      <c r="I358" s="87"/>
      <c r="J358" s="157"/>
    </row>
    <row r="359" spans="1:10" ht="12" customHeight="1">
      <c r="A359" s="110"/>
      <c r="B359" s="158" t="s">
        <v>351</v>
      </c>
      <c r="C359" s="154"/>
      <c r="D359" s="155" t="s">
        <v>223</v>
      </c>
      <c r="E359" s="155" t="s">
        <v>360</v>
      </c>
      <c r="F359" s="90">
        <v>-525030.98999999894</v>
      </c>
      <c r="G359" s="155" t="s">
        <v>30</v>
      </c>
      <c r="H359" s="86">
        <f>VLOOKUP(G359,'Alloc. Factors'!$B$2:$M$110,7,FALSE)</f>
        <v>0.42002745400230629</v>
      </c>
      <c r="I359" s="87">
        <f t="shared" ref="I359" si="3">F359*H359</f>
        <v>-220527.4300020099</v>
      </c>
      <c r="J359" s="157" t="s">
        <v>341</v>
      </c>
    </row>
    <row r="360" spans="1:10" ht="12" customHeight="1">
      <c r="A360" s="110"/>
      <c r="B360" s="154"/>
      <c r="C360" s="154"/>
      <c r="D360" s="155"/>
      <c r="E360" s="155"/>
      <c r="F360" s="113"/>
      <c r="G360" s="90"/>
      <c r="H360" s="86"/>
      <c r="I360" s="87"/>
      <c r="J360" s="157"/>
    </row>
    <row r="361" spans="1:10" ht="12" customHeight="1">
      <c r="A361" s="110"/>
      <c r="B361" s="154"/>
      <c r="C361" s="154"/>
      <c r="D361" s="155"/>
      <c r="E361" s="155"/>
      <c r="F361" s="90"/>
      <c r="G361" s="155"/>
      <c r="H361" s="86"/>
      <c r="I361" s="87"/>
      <c r="J361" s="157"/>
    </row>
    <row r="362" spans="1:10" ht="12" customHeight="1">
      <c r="A362" s="110"/>
      <c r="B362" s="42" t="s">
        <v>352</v>
      </c>
      <c r="C362" s="154"/>
      <c r="D362" s="155"/>
      <c r="E362" s="155"/>
      <c r="F362" s="113"/>
      <c r="G362" s="90"/>
      <c r="H362" s="86"/>
      <c r="I362" s="87"/>
      <c r="J362" s="157"/>
    </row>
    <row r="363" spans="1:10" ht="12" customHeight="1">
      <c r="A363" s="110"/>
      <c r="B363" s="154" t="s">
        <v>353</v>
      </c>
      <c r="C363" s="154"/>
      <c r="D363" s="155" t="s">
        <v>229</v>
      </c>
      <c r="E363" s="155" t="s">
        <v>360</v>
      </c>
      <c r="F363" s="113">
        <v>-416499.49999999994</v>
      </c>
      <c r="G363" s="90" t="s">
        <v>30</v>
      </c>
      <c r="H363" s="86">
        <f>VLOOKUP(G363,'Alloc. Factors'!$B$2:$M$110,7,FALSE)</f>
        <v>0.42002745400230629</v>
      </c>
      <c r="I363" s="87">
        <f t="shared" ref="I363:I365" si="4">F363*H363</f>
        <v>-174941.22457823355</v>
      </c>
      <c r="J363" s="157" t="s">
        <v>357</v>
      </c>
    </row>
    <row r="364" spans="1:10" ht="12" customHeight="1">
      <c r="A364" s="110"/>
      <c r="B364" s="154" t="s">
        <v>354</v>
      </c>
      <c r="C364" s="154"/>
      <c r="D364" s="155">
        <v>254</v>
      </c>
      <c r="E364" s="155" t="s">
        <v>360</v>
      </c>
      <c r="F364" s="90">
        <v>-656787.67307692324</v>
      </c>
      <c r="G364" s="90" t="s">
        <v>28</v>
      </c>
      <c r="H364" s="86">
        <f>VLOOKUP(G364,'Alloc. Factors'!$B$2:$M$110,7,FALSE)</f>
        <v>0.42002745400230629</v>
      </c>
      <c r="I364" s="87">
        <f t="shared" si="4"/>
        <v>-275868.85414259916</v>
      </c>
      <c r="J364" s="157" t="s">
        <v>357</v>
      </c>
    </row>
    <row r="365" spans="1:10" ht="12" customHeight="1">
      <c r="A365" s="110"/>
      <c r="B365" s="158" t="s">
        <v>355</v>
      </c>
      <c r="C365" s="154"/>
      <c r="D365" s="155">
        <v>254</v>
      </c>
      <c r="E365" s="155" t="s">
        <v>360</v>
      </c>
      <c r="F365" s="90">
        <v>180277.99076900003</v>
      </c>
      <c r="G365" s="90" t="s">
        <v>187</v>
      </c>
      <c r="H365" s="86">
        <f>VLOOKUP(G365,'Alloc. Factors'!$B$2:$M$110,7,FALSE)</f>
        <v>1</v>
      </c>
      <c r="I365" s="87">
        <f t="shared" si="4"/>
        <v>180277.99076900003</v>
      </c>
      <c r="J365" s="157" t="s">
        <v>358</v>
      </c>
    </row>
    <row r="366" spans="1:10" ht="12" customHeight="1">
      <c r="A366" s="110"/>
      <c r="B366" s="154"/>
      <c r="C366" s="154"/>
      <c r="D366" s="155"/>
      <c r="E366" s="155"/>
      <c r="F366" s="90"/>
      <c r="G366" s="155"/>
      <c r="H366" s="86"/>
      <c r="I366" s="87"/>
      <c r="J366" s="157"/>
    </row>
    <row r="367" spans="1:10" ht="12" customHeight="1">
      <c r="A367" s="110"/>
      <c r="B367" s="154"/>
      <c r="C367" s="154"/>
      <c r="D367" s="155"/>
      <c r="E367" s="155"/>
      <c r="F367" s="113"/>
      <c r="G367" s="90"/>
      <c r="H367" s="86"/>
      <c r="I367" s="87"/>
      <c r="J367" s="157"/>
    </row>
    <row r="368" spans="1:10" ht="12" customHeight="1">
      <c r="A368" s="110"/>
      <c r="B368" s="52" t="s">
        <v>271</v>
      </c>
      <c r="C368" s="154"/>
      <c r="D368" s="155" t="s">
        <v>13</v>
      </c>
      <c r="E368" s="155"/>
      <c r="F368" s="113"/>
      <c r="G368" s="90"/>
      <c r="H368" s="86"/>
      <c r="I368" s="87"/>
      <c r="J368" s="157"/>
    </row>
    <row r="369" spans="1:10" ht="12" customHeight="1">
      <c r="A369" s="110"/>
      <c r="B369" s="158" t="s">
        <v>433</v>
      </c>
      <c r="C369" s="154"/>
      <c r="D369" s="155" t="s">
        <v>220</v>
      </c>
      <c r="E369" s="155" t="s">
        <v>360</v>
      </c>
      <c r="F369" s="90">
        <v>-279021</v>
      </c>
      <c r="G369" s="90" t="s">
        <v>28</v>
      </c>
      <c r="H369" s="86">
        <f>VLOOKUP(G369,'Alloc. Factors'!$B$2:$M$110,7,FALSE)</f>
        <v>0.42002745400230629</v>
      </c>
      <c r="I369" s="87">
        <f t="shared" ref="I369:I371" si="5">F369*H369</f>
        <v>-117196.4802431775</v>
      </c>
      <c r="J369" s="157"/>
    </row>
    <row r="370" spans="1:10" ht="12" customHeight="1">
      <c r="A370" s="110"/>
      <c r="B370" s="154" t="s">
        <v>294</v>
      </c>
      <c r="C370" s="154"/>
      <c r="D370" s="156">
        <v>41010</v>
      </c>
      <c r="E370" s="155" t="s">
        <v>360</v>
      </c>
      <c r="F370" s="90">
        <v>-105891</v>
      </c>
      <c r="G370" s="90" t="s">
        <v>28</v>
      </c>
      <c r="H370" s="86">
        <f>VLOOKUP(G370,'Alloc. Factors'!$B$2:$M$110,7,FALSE)</f>
        <v>0.42002745400230629</v>
      </c>
      <c r="I370" s="87">
        <f t="shared" si="5"/>
        <v>-44477.127131758214</v>
      </c>
      <c r="J370" s="157"/>
    </row>
    <row r="371" spans="1:10" ht="12" customHeight="1">
      <c r="A371" s="110"/>
      <c r="B371" s="154" t="s">
        <v>412</v>
      </c>
      <c r="C371" s="154"/>
      <c r="D371" s="156">
        <v>283</v>
      </c>
      <c r="E371" s="155" t="s">
        <v>360</v>
      </c>
      <c r="F371" s="90">
        <v>743671.5384615385</v>
      </c>
      <c r="G371" s="90" t="s">
        <v>28</v>
      </c>
      <c r="H371" s="86">
        <f>VLOOKUP(G371,'Alloc. Factors'!$B$2:$M$110,7,FALSE)</f>
        <v>0.42002745400230629</v>
      </c>
      <c r="I371" s="87">
        <f t="shared" si="5"/>
        <v>312362.4629139782</v>
      </c>
      <c r="J371" s="157"/>
    </row>
    <row r="372" spans="1:10" ht="12" customHeight="1">
      <c r="A372" s="110"/>
      <c r="B372" s="158"/>
      <c r="C372" s="154"/>
      <c r="D372" s="155"/>
      <c r="E372" s="155"/>
      <c r="F372" s="90"/>
      <c r="G372" s="90"/>
      <c r="H372" s="86"/>
      <c r="I372" s="87"/>
      <c r="J372" s="157"/>
    </row>
    <row r="373" spans="1:10" ht="12" customHeight="1">
      <c r="A373" s="110"/>
      <c r="B373" s="158" t="s">
        <v>432</v>
      </c>
      <c r="C373" s="154"/>
      <c r="D373" s="155" t="s">
        <v>218</v>
      </c>
      <c r="E373" s="155" t="s">
        <v>360</v>
      </c>
      <c r="F373" s="90">
        <v>-540834</v>
      </c>
      <c r="G373" s="90" t="s">
        <v>187</v>
      </c>
      <c r="H373" s="86">
        <f>VLOOKUP(G373,'Alloc. Factors'!$B$2:$M$110,7,FALSE)</f>
        <v>1</v>
      </c>
      <c r="I373" s="87">
        <f t="shared" ref="I373:I375" si="6">F373*H373</f>
        <v>-540834</v>
      </c>
      <c r="J373" s="157"/>
    </row>
    <row r="374" spans="1:10" ht="12" customHeight="1">
      <c r="A374" s="110"/>
      <c r="B374" s="154" t="s">
        <v>294</v>
      </c>
      <c r="C374" s="154"/>
      <c r="D374" s="156">
        <v>41110</v>
      </c>
      <c r="E374" s="155" t="s">
        <v>360</v>
      </c>
      <c r="F374" s="90">
        <v>205252</v>
      </c>
      <c r="G374" s="90" t="s">
        <v>187</v>
      </c>
      <c r="H374" s="86">
        <f>VLOOKUP(G374,'Alloc. Factors'!$B$2:$M$110,7,FALSE)</f>
        <v>1</v>
      </c>
      <c r="I374" s="87">
        <f t="shared" si="6"/>
        <v>205252</v>
      </c>
      <c r="J374" s="157"/>
    </row>
    <row r="375" spans="1:10" ht="12" customHeight="1">
      <c r="A375" s="95"/>
      <c r="B375" s="154" t="s">
        <v>412</v>
      </c>
      <c r="C375" s="154"/>
      <c r="D375" s="156">
        <v>190</v>
      </c>
      <c r="E375" s="155" t="s">
        <v>360</v>
      </c>
      <c r="F375" s="90">
        <v>-15788.615384615385</v>
      </c>
      <c r="G375" s="90" t="s">
        <v>187</v>
      </c>
      <c r="H375" s="86">
        <f>VLOOKUP(G375,'Alloc. Factors'!$B$2:$M$110,7,FALSE)</f>
        <v>1</v>
      </c>
      <c r="I375" s="87">
        <f t="shared" si="6"/>
        <v>-15788.615384615385</v>
      </c>
      <c r="J375" s="157"/>
    </row>
    <row r="376" spans="1:10" ht="12" customHeight="1">
      <c r="A376" s="95"/>
      <c r="B376" s="158"/>
      <c r="C376" s="154"/>
      <c r="D376" s="155"/>
      <c r="E376" s="155"/>
      <c r="F376" s="102"/>
      <c r="G376" s="156"/>
      <c r="H376" s="86"/>
      <c r="I376" s="87"/>
      <c r="J376" s="258"/>
    </row>
    <row r="377" spans="1:10" ht="12" customHeight="1">
      <c r="A377" s="95"/>
      <c r="B377" s="158" t="s">
        <v>432</v>
      </c>
      <c r="C377" s="154"/>
      <c r="D377" s="155" t="s">
        <v>218</v>
      </c>
      <c r="E377" s="155" t="s">
        <v>360</v>
      </c>
      <c r="F377" s="90">
        <v>-416499.49999999994</v>
      </c>
      <c r="G377" s="90" t="s">
        <v>28</v>
      </c>
      <c r="H377" s="86">
        <f>VLOOKUP(G377,'Alloc. Factors'!$B$2:$M$110,7,FALSE)</f>
        <v>0.42002745400230629</v>
      </c>
      <c r="I377" s="87">
        <f t="shared" ref="I377:I379" si="7">F377*H377</f>
        <v>-174941.22457823355</v>
      </c>
      <c r="J377" s="258"/>
    </row>
    <row r="378" spans="1:10" ht="12" customHeight="1">
      <c r="A378" s="95"/>
      <c r="B378" s="154" t="s">
        <v>294</v>
      </c>
      <c r="C378" s="154"/>
      <c r="D378" s="156">
        <v>41110</v>
      </c>
      <c r="E378" s="155" t="s">
        <v>360</v>
      </c>
      <c r="F378" s="90">
        <v>158066</v>
      </c>
      <c r="G378" s="90" t="s">
        <v>28</v>
      </c>
      <c r="H378" s="86">
        <f>VLOOKUP(G378,'Alloc. Factors'!$B$2:$M$110,7,FALSE)</f>
        <v>0.42002745400230629</v>
      </c>
      <c r="I378" s="87">
        <f t="shared" si="7"/>
        <v>66392.059544328542</v>
      </c>
      <c r="J378" s="258"/>
    </row>
    <row r="379" spans="1:10" ht="12" customHeight="1">
      <c r="A379" s="95"/>
      <c r="B379" s="154" t="s">
        <v>412</v>
      </c>
      <c r="C379" s="154"/>
      <c r="D379" s="156">
        <v>190</v>
      </c>
      <c r="E379" s="155" t="s">
        <v>360</v>
      </c>
      <c r="F379" s="90">
        <v>249257</v>
      </c>
      <c r="G379" s="90" t="s">
        <v>28</v>
      </c>
      <c r="H379" s="86">
        <f>VLOOKUP(G379,'Alloc. Factors'!$B$2:$M$110,7,FALSE)</f>
        <v>0.42002745400230629</v>
      </c>
      <c r="I379" s="87">
        <f t="shared" si="7"/>
        <v>104694.78310225286</v>
      </c>
      <c r="J379" s="98"/>
    </row>
    <row r="380" spans="1:10" ht="12" customHeight="1">
      <c r="A380" s="95"/>
      <c r="B380" s="158"/>
      <c r="C380" s="154"/>
      <c r="D380" s="155"/>
      <c r="E380" s="155"/>
      <c r="F380" s="259"/>
      <c r="G380" s="260"/>
      <c r="H380" s="86"/>
      <c r="I380" s="87"/>
      <c r="J380" s="98"/>
    </row>
    <row r="381" spans="1:10" ht="12" customHeight="1">
      <c r="A381" s="95"/>
      <c r="B381" s="154"/>
      <c r="C381" s="154"/>
      <c r="D381" s="85"/>
      <c r="E381" s="155"/>
      <c r="F381" s="113"/>
      <c r="G381" s="173"/>
      <c r="H381" s="86"/>
      <c r="I381" s="87"/>
      <c r="J381" s="98"/>
    </row>
    <row r="382" spans="1:10" ht="12" customHeight="1">
      <c r="A382" s="95"/>
      <c r="B382" s="154"/>
      <c r="C382" s="154"/>
      <c r="D382" s="85"/>
      <c r="E382" s="155"/>
      <c r="F382" s="113"/>
      <c r="G382" s="173"/>
      <c r="H382" s="86"/>
      <c r="I382" s="87"/>
      <c r="J382" s="98"/>
    </row>
    <row r="383" spans="1:10" ht="12" customHeight="1">
      <c r="A383" s="95"/>
      <c r="B383" s="52"/>
      <c r="C383" s="154"/>
      <c r="D383" s="85"/>
      <c r="E383" s="155"/>
      <c r="F383" s="8"/>
      <c r="G383" s="173"/>
      <c r="H383" s="86"/>
      <c r="I383" s="8"/>
      <c r="J383" s="98"/>
    </row>
    <row r="384" spans="1:10" ht="12" customHeight="1">
      <c r="A384" s="95"/>
      <c r="B384" s="154"/>
      <c r="C384" s="154"/>
      <c r="D384" s="85"/>
      <c r="E384" s="155"/>
      <c r="F384" s="113"/>
      <c r="G384" s="173"/>
      <c r="H384" s="86"/>
      <c r="I384" s="87"/>
      <c r="J384" s="98"/>
    </row>
    <row r="385" spans="1:10" ht="12" customHeight="1">
      <c r="A385" s="95"/>
      <c r="B385" s="154"/>
      <c r="C385" s="154"/>
      <c r="D385" s="85"/>
      <c r="E385" s="155"/>
      <c r="F385" s="113"/>
      <c r="G385" s="173"/>
      <c r="H385" s="86"/>
      <c r="I385" s="87"/>
      <c r="J385" s="98"/>
    </row>
    <row r="386" spans="1:10" ht="12" customHeight="1">
      <c r="A386" s="95"/>
      <c r="B386" s="35"/>
      <c r="C386" s="242"/>
      <c r="D386" s="97"/>
      <c r="E386" s="173"/>
      <c r="F386" s="122"/>
      <c r="G386" s="173"/>
      <c r="H386" s="86"/>
      <c r="I386" s="87"/>
      <c r="J386" s="98"/>
    </row>
    <row r="387" spans="1:10" ht="12" customHeight="1">
      <c r="A387" s="95"/>
      <c r="B387" s="242"/>
      <c r="C387" s="242"/>
      <c r="D387" s="97"/>
      <c r="E387" s="173"/>
      <c r="F387" s="122"/>
      <c r="G387" s="173"/>
      <c r="H387" s="86"/>
      <c r="I387" s="87"/>
      <c r="J387" s="98"/>
    </row>
    <row r="388" spans="1:10" ht="12" customHeight="1">
      <c r="A388" s="110"/>
      <c r="B388" s="242"/>
      <c r="C388" s="242"/>
      <c r="D388" s="97"/>
      <c r="E388" s="173"/>
      <c r="F388" s="122"/>
      <c r="G388" s="173"/>
      <c r="H388" s="86"/>
      <c r="I388" s="87"/>
      <c r="J388" s="98"/>
    </row>
    <row r="389" spans="1:10" ht="12" customHeight="1">
      <c r="A389" s="110"/>
      <c r="B389" s="242"/>
      <c r="C389" s="242"/>
      <c r="D389" s="97"/>
      <c r="E389" s="173"/>
      <c r="F389" s="122"/>
      <c r="G389" s="173"/>
      <c r="H389" s="86"/>
      <c r="I389" s="87"/>
      <c r="J389" s="98"/>
    </row>
    <row r="390" spans="1:10" ht="12" customHeight="1">
      <c r="A390" s="110"/>
      <c r="B390" s="9"/>
      <c r="C390" s="242"/>
      <c r="D390" s="97"/>
      <c r="E390" s="173"/>
      <c r="F390" s="36"/>
      <c r="G390" s="173"/>
      <c r="H390" s="86"/>
      <c r="I390" s="36"/>
      <c r="J390" s="98"/>
    </row>
    <row r="391" spans="1:10" ht="12" customHeight="1">
      <c r="A391" s="110"/>
      <c r="B391" s="9"/>
      <c r="C391" s="242"/>
      <c r="D391" s="97"/>
      <c r="E391" s="173"/>
      <c r="F391" s="36"/>
      <c r="G391" s="173"/>
      <c r="H391" s="86"/>
      <c r="I391" s="36"/>
      <c r="J391" s="98"/>
    </row>
    <row r="392" spans="1:10" ht="12" customHeight="1">
      <c r="A392" s="110"/>
      <c r="B392" s="9"/>
      <c r="C392" s="242"/>
      <c r="D392" s="97"/>
      <c r="E392" s="173"/>
      <c r="F392" s="36"/>
      <c r="G392" s="173"/>
      <c r="H392" s="86"/>
      <c r="I392" s="36"/>
      <c r="J392" s="98"/>
    </row>
    <row r="393" spans="1:10" ht="12" customHeight="1">
      <c r="A393" s="110"/>
      <c r="B393" s="9"/>
      <c r="C393" s="242"/>
      <c r="D393" s="97"/>
      <c r="E393" s="173"/>
      <c r="F393" s="36"/>
      <c r="G393" s="173"/>
      <c r="H393" s="175"/>
      <c r="I393" s="36"/>
      <c r="J393" s="98"/>
    </row>
    <row r="394" spans="1:10" ht="12" customHeight="1">
      <c r="A394" s="110"/>
      <c r="B394" s="9"/>
      <c r="C394" s="242"/>
      <c r="D394" s="97"/>
      <c r="E394" s="173"/>
      <c r="F394" s="36"/>
      <c r="G394" s="173"/>
      <c r="H394" s="175"/>
      <c r="I394" s="36"/>
      <c r="J394" s="98"/>
    </row>
    <row r="395" spans="1:10" ht="12" customHeight="1">
      <c r="A395" s="110"/>
      <c r="B395" s="9"/>
      <c r="C395" s="242"/>
      <c r="D395" s="97"/>
      <c r="E395" s="173"/>
      <c r="F395" s="36"/>
      <c r="G395" s="173"/>
      <c r="H395" s="175"/>
      <c r="I395" s="36"/>
      <c r="J395" s="98"/>
    </row>
    <row r="396" spans="1:10" ht="12" customHeight="1">
      <c r="A396" s="110"/>
      <c r="B396" s="9"/>
      <c r="C396" s="242"/>
      <c r="D396" s="97"/>
      <c r="E396" s="173"/>
      <c r="F396" s="36"/>
      <c r="G396" s="173"/>
      <c r="H396" s="175"/>
      <c r="I396" s="36"/>
      <c r="J396" s="98"/>
    </row>
    <row r="397" spans="1:10" ht="12" customHeight="1">
      <c r="A397" s="110"/>
      <c r="B397" s="9"/>
      <c r="C397" s="242"/>
      <c r="D397" s="97"/>
      <c r="E397" s="173"/>
      <c r="F397" s="36"/>
      <c r="G397" s="173"/>
      <c r="H397" s="175"/>
      <c r="I397" s="36"/>
      <c r="J397" s="98"/>
    </row>
    <row r="398" spans="1:10" ht="12" customHeight="1" thickBot="1">
      <c r="A398" s="110"/>
      <c r="B398" s="9" t="s">
        <v>12</v>
      </c>
      <c r="C398" s="242"/>
      <c r="D398" s="97"/>
      <c r="E398" s="173"/>
      <c r="F398" s="36"/>
      <c r="G398" s="173"/>
      <c r="H398" s="175"/>
      <c r="I398" s="36"/>
      <c r="J398" s="98"/>
    </row>
    <row r="399" spans="1:10" ht="12" customHeight="1">
      <c r="A399" s="115"/>
      <c r="B399" s="170"/>
      <c r="C399" s="243"/>
      <c r="D399" s="117"/>
      <c r="E399" s="244"/>
      <c r="F399" s="118"/>
      <c r="G399" s="244"/>
      <c r="H399" s="245"/>
      <c r="I399" s="246"/>
      <c r="J399" s="247"/>
    </row>
    <row r="400" spans="1:10" ht="12" customHeight="1">
      <c r="A400" s="121"/>
      <c r="B400" s="242"/>
      <c r="C400" s="242"/>
      <c r="D400" s="97"/>
      <c r="E400" s="173"/>
      <c r="F400" s="122"/>
      <c r="G400" s="173"/>
      <c r="H400" s="86"/>
      <c r="I400" s="87"/>
      <c r="J400" s="241"/>
    </row>
    <row r="401" spans="1:10" s="96" customFormat="1" ht="12" customHeight="1">
      <c r="A401" s="121"/>
      <c r="B401" s="9"/>
      <c r="C401" s="110"/>
      <c r="D401" s="97"/>
      <c r="E401" s="97"/>
      <c r="F401" s="122"/>
      <c r="G401" s="97"/>
      <c r="H401" s="97"/>
      <c r="I401" s="162"/>
      <c r="J401" s="123"/>
    </row>
    <row r="402" spans="1:10" s="96" customFormat="1" ht="12" customHeight="1">
      <c r="A402" s="121"/>
      <c r="B402" s="110"/>
      <c r="C402" s="110"/>
      <c r="D402" s="97"/>
      <c r="E402" s="97"/>
      <c r="F402" s="122"/>
      <c r="G402" s="97"/>
      <c r="H402" s="97"/>
      <c r="I402" s="162"/>
      <c r="J402" s="123"/>
    </row>
    <row r="403" spans="1:10" s="96" customFormat="1" ht="12" customHeight="1">
      <c r="A403" s="121"/>
      <c r="B403" s="124"/>
      <c r="C403" s="110"/>
      <c r="D403" s="97"/>
      <c r="E403" s="97"/>
      <c r="F403" s="122"/>
      <c r="G403" s="97"/>
      <c r="H403" s="97"/>
      <c r="I403" s="162"/>
      <c r="J403" s="123"/>
    </row>
    <row r="404" spans="1:10" s="96" customFormat="1" ht="12" customHeight="1">
      <c r="A404" s="121"/>
      <c r="B404" s="110"/>
      <c r="C404" s="110"/>
      <c r="D404" s="97"/>
      <c r="E404" s="97"/>
      <c r="F404" s="122"/>
      <c r="G404" s="97"/>
      <c r="H404" s="110"/>
      <c r="I404" s="111"/>
      <c r="J404" s="123"/>
    </row>
    <row r="405" spans="1:10" s="96" customFormat="1" ht="12" customHeight="1">
      <c r="A405" s="121"/>
      <c r="B405" s="110"/>
      <c r="C405" s="110"/>
      <c r="D405" s="97"/>
      <c r="E405" s="97"/>
      <c r="F405" s="122"/>
      <c r="G405" s="97"/>
      <c r="H405" s="110"/>
      <c r="I405" s="111"/>
      <c r="J405" s="123"/>
    </row>
    <row r="406" spans="1:10" s="96" customFormat="1" ht="12" customHeight="1">
      <c r="A406" s="121"/>
      <c r="B406" s="110"/>
      <c r="C406" s="110"/>
      <c r="D406" s="97"/>
      <c r="E406" s="97"/>
      <c r="F406" s="122"/>
      <c r="G406" s="97"/>
      <c r="H406" s="110"/>
      <c r="I406" s="111"/>
      <c r="J406" s="123"/>
    </row>
    <row r="407" spans="1:10" s="96" customFormat="1" ht="12" customHeight="1">
      <c r="A407" s="121"/>
      <c r="B407" s="110"/>
      <c r="C407" s="110"/>
      <c r="D407" s="97"/>
      <c r="E407" s="97"/>
      <c r="F407" s="122"/>
      <c r="G407" s="97"/>
      <c r="H407" s="110"/>
      <c r="I407" s="111"/>
      <c r="J407" s="123"/>
    </row>
    <row r="408" spans="1:10" s="96" customFormat="1" ht="12" customHeight="1" thickBot="1">
      <c r="A408" s="125"/>
      <c r="B408" s="69"/>
      <c r="C408" s="126"/>
      <c r="D408" s="127"/>
      <c r="E408" s="127"/>
      <c r="F408" s="128"/>
      <c r="G408" s="127"/>
      <c r="H408" s="126"/>
      <c r="I408" s="129"/>
      <c r="J408" s="130"/>
    </row>
    <row r="409" spans="1:10" ht="12" customHeight="1">
      <c r="A409" s="96"/>
      <c r="B409" s="96"/>
      <c r="C409" s="96"/>
      <c r="D409" s="85"/>
      <c r="E409" s="85"/>
      <c r="F409" s="113"/>
      <c r="G409" s="85"/>
      <c r="H409" s="96"/>
      <c r="I409" s="139"/>
      <c r="J409" s="90"/>
    </row>
    <row r="410" spans="1:10" ht="12" customHeight="1">
      <c r="A410" s="96"/>
      <c r="B410" s="7" t="str">
        <f>Inputs!$C$2</f>
        <v>Rocky Mountain Power</v>
      </c>
      <c r="C410" s="96"/>
      <c r="D410" s="85"/>
      <c r="E410" s="85"/>
      <c r="F410" s="113"/>
      <c r="G410" s="85"/>
      <c r="I410" s="91" t="s">
        <v>0</v>
      </c>
      <c r="J410" s="359">
        <v>8.6999999999999993</v>
      </c>
    </row>
    <row r="411" spans="1:10" ht="12" customHeight="1">
      <c r="A411" s="96"/>
      <c r="B411" s="7" t="str">
        <f>Inputs!$C$3</f>
        <v>Utah Results of Operations - December 2011</v>
      </c>
      <c r="C411" s="96"/>
      <c r="D411" s="85"/>
      <c r="E411" s="85"/>
      <c r="F411" s="113"/>
      <c r="G411" s="85"/>
      <c r="H411" s="96"/>
      <c r="I411" s="139"/>
      <c r="J411" s="90"/>
    </row>
    <row r="412" spans="1:10" ht="12" customHeight="1">
      <c r="A412" s="96"/>
      <c r="B412" s="37" t="s">
        <v>298</v>
      </c>
      <c r="C412" s="96"/>
      <c r="D412" s="85"/>
      <c r="E412" s="85"/>
      <c r="F412" s="113"/>
      <c r="G412" s="85"/>
      <c r="H412" s="96"/>
      <c r="I412" s="139"/>
      <c r="J412" s="90"/>
    </row>
    <row r="413" spans="1:10" ht="12" customHeight="1">
      <c r="A413" s="96"/>
      <c r="B413" s="24"/>
      <c r="C413" s="96"/>
      <c r="D413" s="85"/>
      <c r="E413" s="85"/>
      <c r="F413" s="113"/>
      <c r="G413" s="85"/>
      <c r="H413" s="96"/>
      <c r="I413" s="139"/>
      <c r="J413" s="90"/>
    </row>
    <row r="414" spans="1:10" ht="12" customHeight="1">
      <c r="A414" s="96"/>
      <c r="B414" s="96"/>
      <c r="C414" s="96"/>
      <c r="D414" s="85"/>
      <c r="E414" s="85"/>
      <c r="F414" s="113"/>
      <c r="G414" s="85"/>
      <c r="H414" s="96"/>
      <c r="I414" s="139"/>
      <c r="J414" s="90"/>
    </row>
    <row r="415" spans="1:10" ht="12" customHeight="1">
      <c r="A415" s="96"/>
      <c r="F415" s="93" t="s">
        <v>1</v>
      </c>
      <c r="H415" s="83"/>
      <c r="I415" s="94" t="str">
        <f>+Inputs!$C$6</f>
        <v>UTAH</v>
      </c>
    </row>
    <row r="416" spans="1:10" ht="12" customHeight="1">
      <c r="A416" s="96"/>
      <c r="D416" s="49" t="s">
        <v>2</v>
      </c>
      <c r="E416" s="49" t="s">
        <v>3</v>
      </c>
      <c r="F416" s="47" t="s">
        <v>4</v>
      </c>
      <c r="G416" s="49" t="s">
        <v>5</v>
      </c>
      <c r="H416" s="49" t="s">
        <v>6</v>
      </c>
      <c r="I416" s="50" t="s">
        <v>7</v>
      </c>
      <c r="J416" s="49" t="s">
        <v>8</v>
      </c>
    </row>
    <row r="417" spans="1:10" ht="12" customHeight="1">
      <c r="A417" s="95"/>
      <c r="B417" s="322" t="s">
        <v>10</v>
      </c>
      <c r="C417" s="96"/>
      <c r="D417" s="85"/>
      <c r="E417" s="85"/>
      <c r="F417" s="281"/>
      <c r="G417" s="90"/>
      <c r="H417" s="86"/>
      <c r="I417" s="87"/>
      <c r="J417" s="85"/>
    </row>
    <row r="418" spans="1:10" ht="12" customHeight="1">
      <c r="A418" s="95"/>
      <c r="B418" s="96" t="s">
        <v>332</v>
      </c>
      <c r="C418" s="96"/>
      <c r="D418" s="155">
        <v>312</v>
      </c>
      <c r="E418" s="85" t="s">
        <v>360</v>
      </c>
      <c r="F418" s="281">
        <v>-1334083.8461538462</v>
      </c>
      <c r="G418" s="90" t="s">
        <v>28</v>
      </c>
      <c r="H418" s="175">
        <f>VLOOKUP(G418,'Alloc. Factors'!$B$2:$M$110,7,FALSE)</f>
        <v>0.42002745400230629</v>
      </c>
      <c r="I418" s="87">
        <f t="shared" ref="I418:I419" si="8">F418*H418</f>
        <v>-560351.84132560447</v>
      </c>
      <c r="J418" s="85" t="s">
        <v>13</v>
      </c>
    </row>
    <row r="419" spans="1:10" ht="12" customHeight="1">
      <c r="A419" s="95"/>
      <c r="B419" s="96" t="s">
        <v>332</v>
      </c>
      <c r="C419" s="96"/>
      <c r="D419" s="155">
        <v>314</v>
      </c>
      <c r="E419" s="85" t="s">
        <v>360</v>
      </c>
      <c r="F419" s="281">
        <v>-4181872.076923077</v>
      </c>
      <c r="G419" s="90" t="s">
        <v>28</v>
      </c>
      <c r="H419" s="175">
        <f>VLOOKUP(G419,'Alloc. Factors'!$B$2:$M$110,7,FALSE)</f>
        <v>0.42002745400230629</v>
      </c>
      <c r="I419" s="87">
        <f t="shared" si="8"/>
        <v>-1756501.0814333367</v>
      </c>
      <c r="J419" s="85" t="s">
        <v>13</v>
      </c>
    </row>
    <row r="420" spans="1:10" ht="12" customHeight="1">
      <c r="A420" s="95"/>
      <c r="B420" s="24"/>
      <c r="C420" s="96"/>
      <c r="D420" s="85"/>
      <c r="E420" s="85"/>
      <c r="F420" s="372">
        <f>SUM(F418:F419)</f>
        <v>-5515955.923076923</v>
      </c>
      <c r="G420" s="85"/>
      <c r="H420" s="86"/>
      <c r="I420" s="264">
        <f>SUM(I418:I419)</f>
        <v>-2316852.9227589411</v>
      </c>
      <c r="J420" s="85" t="s">
        <v>317</v>
      </c>
    </row>
    <row r="421" spans="1:10" ht="12" customHeight="1">
      <c r="A421" s="95"/>
      <c r="B421" s="96"/>
      <c r="C421" s="96"/>
      <c r="D421" s="85"/>
      <c r="E421" s="85"/>
      <c r="F421" s="281"/>
      <c r="G421" s="90"/>
      <c r="H421" s="175"/>
      <c r="I421" s="87"/>
      <c r="J421" s="85"/>
    </row>
    <row r="422" spans="1:10" ht="12" customHeight="1">
      <c r="A422" s="95"/>
      <c r="B422" s="96" t="s">
        <v>378</v>
      </c>
      <c r="C422" s="96"/>
      <c r="D422" s="155">
        <v>332</v>
      </c>
      <c r="E422" s="85" t="s">
        <v>360</v>
      </c>
      <c r="F422" s="281">
        <v>-5684506.0076923072</v>
      </c>
      <c r="G422" s="90" t="s">
        <v>30</v>
      </c>
      <c r="H422" s="175">
        <f>VLOOKUP(G422,'Alloc. Factors'!$B$2:$M$110,7,FALSE)</f>
        <v>0.42002745400230629</v>
      </c>
      <c r="I422" s="87">
        <f t="shared" ref="I422:I423" si="9">F422*H422</f>
        <v>-2387648.5856718142</v>
      </c>
      <c r="J422" s="85" t="s">
        <v>13</v>
      </c>
    </row>
    <row r="423" spans="1:10" ht="12" customHeight="1">
      <c r="A423" s="95"/>
      <c r="B423" s="96" t="s">
        <v>379</v>
      </c>
      <c r="C423" s="96"/>
      <c r="D423" s="155">
        <v>353</v>
      </c>
      <c r="E423" s="85" t="s">
        <v>360</v>
      </c>
      <c r="F423" s="281">
        <v>-257423.63</v>
      </c>
      <c r="G423" s="90" t="s">
        <v>28</v>
      </c>
      <c r="H423" s="175">
        <f>VLOOKUP(G423,'Alloc. Factors'!$B$2:$M$110,7,FALSE)</f>
        <v>0.42002745400230629</v>
      </c>
      <c r="I423" s="87">
        <f t="shared" si="9"/>
        <v>-108124.99190893171</v>
      </c>
      <c r="J423" s="85" t="s">
        <v>13</v>
      </c>
    </row>
    <row r="424" spans="1:10" ht="12" customHeight="1">
      <c r="A424" s="95"/>
      <c r="B424" s="24"/>
      <c r="C424" s="96"/>
      <c r="D424" s="85"/>
      <c r="E424" s="85"/>
      <c r="F424" s="372">
        <f>SUM(F422:F423)</f>
        <v>-5941929.6376923071</v>
      </c>
      <c r="G424" s="85"/>
      <c r="H424" s="86"/>
      <c r="I424" s="264">
        <f>SUM(I422:I423)</f>
        <v>-2495773.5775807458</v>
      </c>
      <c r="J424" s="85" t="s">
        <v>317</v>
      </c>
    </row>
    <row r="425" spans="1:10" ht="12" customHeight="1">
      <c r="A425" s="95"/>
      <c r="B425" s="96"/>
      <c r="C425" s="96"/>
      <c r="D425" s="85"/>
      <c r="E425" s="85"/>
      <c r="F425" s="281"/>
      <c r="G425" s="90"/>
      <c r="H425" s="175"/>
      <c r="I425" s="87"/>
      <c r="J425" s="85"/>
    </row>
    <row r="426" spans="1:10" ht="12" customHeight="1">
      <c r="A426" s="110"/>
      <c r="B426" s="96" t="s">
        <v>380</v>
      </c>
      <c r="C426" s="96"/>
      <c r="D426" s="155">
        <v>332</v>
      </c>
      <c r="E426" s="85" t="s">
        <v>360</v>
      </c>
      <c r="F426" s="281">
        <v>-687200.36538461596</v>
      </c>
      <c r="G426" s="90" t="s">
        <v>32</v>
      </c>
      <c r="H426" s="175">
        <f>VLOOKUP(G426,'Alloc. Factors'!$B$2:$M$110,7,FALSE)</f>
        <v>0.42002745400230629</v>
      </c>
      <c r="I426" s="87">
        <f t="shared" ref="I426:I427" si="10">F426*H426</f>
        <v>-288643.01986195485</v>
      </c>
      <c r="J426" s="85" t="s">
        <v>13</v>
      </c>
    </row>
    <row r="427" spans="1:10" ht="12" customHeight="1">
      <c r="A427" s="110"/>
      <c r="B427" s="96" t="s">
        <v>381</v>
      </c>
      <c r="C427" s="96"/>
      <c r="D427" s="155">
        <v>362</v>
      </c>
      <c r="E427" s="85" t="s">
        <v>360</v>
      </c>
      <c r="F427" s="281">
        <v>-24263.536153845998</v>
      </c>
      <c r="G427" s="90" t="s">
        <v>187</v>
      </c>
      <c r="H427" s="175">
        <f>VLOOKUP(G427,'Alloc. Factors'!$B$2:$M$110,7,FALSE)</f>
        <v>1</v>
      </c>
      <c r="I427" s="87">
        <f t="shared" si="10"/>
        <v>-24263.536153845998</v>
      </c>
      <c r="J427" s="85" t="s">
        <v>13</v>
      </c>
    </row>
    <row r="428" spans="1:10" ht="12" customHeight="1">
      <c r="A428" s="110"/>
      <c r="B428" s="24"/>
      <c r="C428" s="96"/>
      <c r="D428" s="85"/>
      <c r="E428" s="85"/>
      <c r="F428" s="372">
        <f>SUM(F426:F427)</f>
        <v>-711463.90153846191</v>
      </c>
      <c r="G428" s="85"/>
      <c r="H428" s="86"/>
      <c r="I428" s="264">
        <f>SUM(I426:I427)</f>
        <v>-312906.55601580086</v>
      </c>
      <c r="J428" s="85" t="s">
        <v>317</v>
      </c>
    </row>
    <row r="429" spans="1:10" ht="12" customHeight="1">
      <c r="A429" s="110"/>
      <c r="B429" s="96"/>
      <c r="C429" s="96"/>
      <c r="D429" s="85"/>
      <c r="E429" s="85"/>
      <c r="F429" s="281"/>
      <c r="G429" s="90"/>
      <c r="H429" s="175"/>
      <c r="I429" s="87"/>
      <c r="J429" s="85"/>
    </row>
    <row r="430" spans="1:10" ht="12" customHeight="1">
      <c r="A430" s="110"/>
      <c r="B430" s="44" t="s">
        <v>277</v>
      </c>
      <c r="C430" s="96"/>
      <c r="D430" s="85"/>
      <c r="E430" s="85"/>
      <c r="F430" s="281"/>
      <c r="G430" s="90"/>
      <c r="H430" s="86"/>
      <c r="I430" s="87"/>
      <c r="J430" s="87"/>
    </row>
    <row r="431" spans="1:10" ht="12" customHeight="1">
      <c r="A431" s="110"/>
      <c r="B431" s="96" t="s">
        <v>333</v>
      </c>
      <c r="C431" s="96"/>
      <c r="D431" s="85" t="s">
        <v>248</v>
      </c>
      <c r="E431" s="85" t="s">
        <v>360</v>
      </c>
      <c r="F431" s="281">
        <v>42171.274902710225</v>
      </c>
      <c r="G431" s="90" t="s">
        <v>28</v>
      </c>
      <c r="H431" s="175">
        <f>VLOOKUP(G431,'Alloc. Factors'!$B$2:$M$110,7,FALSE)</f>
        <v>0.42002745400230629</v>
      </c>
      <c r="I431" s="87">
        <f t="shared" ref="I431" si="11">F431*H431</f>
        <v>17713.093229416732</v>
      </c>
      <c r="J431" s="87" t="s">
        <v>317</v>
      </c>
    </row>
    <row r="432" spans="1:10" ht="12" customHeight="1">
      <c r="A432" s="110"/>
      <c r="B432" s="110"/>
      <c r="C432" s="110"/>
      <c r="D432" s="97"/>
      <c r="E432" s="97"/>
      <c r="F432" s="122"/>
      <c r="G432" s="97"/>
      <c r="H432" s="175"/>
      <c r="I432" s="87"/>
      <c r="J432" s="87"/>
    </row>
    <row r="433" spans="1:10" ht="12" customHeight="1">
      <c r="A433" s="110"/>
      <c r="B433" s="96" t="s">
        <v>382</v>
      </c>
      <c r="C433" s="96"/>
      <c r="D433" s="85" t="s">
        <v>227</v>
      </c>
      <c r="E433" s="85" t="s">
        <v>360</v>
      </c>
      <c r="F433" s="281">
        <v>5528149.4161538454</v>
      </c>
      <c r="G433" s="90" t="s">
        <v>30</v>
      </c>
      <c r="H433" s="175">
        <f>VLOOKUP(G433,'Alloc. Factors'!$B$2:$M$110,7,FALSE)</f>
        <v>0.42002745400230629</v>
      </c>
      <c r="I433" s="87">
        <f t="shared" ref="I433:I434" si="12">F433*H433</f>
        <v>2321974.5246114358</v>
      </c>
      <c r="J433" s="87" t="s">
        <v>13</v>
      </c>
    </row>
    <row r="434" spans="1:10" ht="12" customHeight="1">
      <c r="A434" s="110"/>
      <c r="B434" s="96" t="s">
        <v>383</v>
      </c>
      <c r="C434" s="96"/>
      <c r="D434" s="85" t="s">
        <v>227</v>
      </c>
      <c r="E434" s="85" t="s">
        <v>360</v>
      </c>
      <c r="F434" s="281">
        <v>112086.77846153799</v>
      </c>
      <c r="G434" s="90" t="s">
        <v>28</v>
      </c>
      <c r="H434" s="175">
        <f>VLOOKUP(G434,'Alloc. Factors'!$B$2:$M$110,7,FALSE)</f>
        <v>0.42002745400230629</v>
      </c>
      <c r="I434" s="87">
        <f t="shared" si="12"/>
        <v>47079.524184520342</v>
      </c>
      <c r="J434" s="87" t="s">
        <v>13</v>
      </c>
    </row>
    <row r="435" spans="1:10" ht="12" customHeight="1">
      <c r="A435" s="110"/>
      <c r="B435" s="96"/>
      <c r="C435" s="96"/>
      <c r="D435" s="85"/>
      <c r="E435" s="85"/>
      <c r="F435" s="365">
        <f>SUM(F433:F434)</f>
        <v>5640236.1946153836</v>
      </c>
      <c r="G435" s="85"/>
      <c r="H435" s="86"/>
      <c r="I435" s="264">
        <f>SUM(I433:I434)</f>
        <v>2369054.0487959562</v>
      </c>
      <c r="J435" s="87" t="s">
        <v>317</v>
      </c>
    </row>
    <row r="436" spans="1:10" ht="12" customHeight="1">
      <c r="A436" s="110"/>
      <c r="B436" s="96"/>
      <c r="C436" s="96"/>
      <c r="D436" s="85"/>
      <c r="E436" s="85"/>
      <c r="F436" s="281"/>
      <c r="G436" s="90"/>
      <c r="H436" s="86"/>
      <c r="I436" s="87"/>
      <c r="J436" s="85"/>
    </row>
    <row r="437" spans="1:10" ht="12" customHeight="1">
      <c r="A437" s="110"/>
      <c r="B437" s="96" t="s">
        <v>384</v>
      </c>
      <c r="C437" s="96"/>
      <c r="D437" s="85" t="s">
        <v>227</v>
      </c>
      <c r="E437" s="85" t="s">
        <v>360</v>
      </c>
      <c r="F437" s="281">
        <v>437005.647692308</v>
      </c>
      <c r="G437" s="90" t="s">
        <v>32</v>
      </c>
      <c r="H437" s="175">
        <f>VLOOKUP(G437,'Alloc. Factors'!$B$2:$M$110,7,FALSE)</f>
        <v>0.42002745400230629</v>
      </c>
      <c r="I437" s="87">
        <f t="shared" ref="I437:I438" si="13">F437*H437</f>
        <v>183554.36958482896</v>
      </c>
      <c r="J437" s="87" t="s">
        <v>13</v>
      </c>
    </row>
    <row r="438" spans="1:10" ht="12" customHeight="1">
      <c r="A438" s="110"/>
      <c r="B438" s="96" t="s">
        <v>385</v>
      </c>
      <c r="C438" s="96"/>
      <c r="D438" s="85">
        <v>108362</v>
      </c>
      <c r="E438" s="85" t="s">
        <v>360</v>
      </c>
      <c r="F438" s="281">
        <v>16068.835384614998</v>
      </c>
      <c r="G438" s="90" t="s">
        <v>187</v>
      </c>
      <c r="H438" s="175">
        <f>VLOOKUP(G438,'Alloc. Factors'!$B$2:$M$110,7,FALSE)</f>
        <v>1</v>
      </c>
      <c r="I438" s="87">
        <f t="shared" si="13"/>
        <v>16068.835384614998</v>
      </c>
      <c r="J438" s="87" t="s">
        <v>13</v>
      </c>
    </row>
    <row r="439" spans="1:10" ht="12" customHeight="1">
      <c r="A439" s="110"/>
      <c r="B439" s="9"/>
      <c r="C439" s="110"/>
      <c r="D439" s="97"/>
      <c r="E439" s="97"/>
      <c r="F439" s="365">
        <f>SUM(F437:F438)</f>
        <v>453074.483076923</v>
      </c>
      <c r="G439" s="97"/>
      <c r="H439" s="86"/>
      <c r="I439" s="264">
        <f>SUM(I437:I438)</f>
        <v>199623.20496944396</v>
      </c>
      <c r="J439" s="87" t="s">
        <v>317</v>
      </c>
    </row>
    <row r="440" spans="1:10" ht="12" customHeight="1">
      <c r="A440" s="110"/>
      <c r="B440" s="9"/>
      <c r="C440" s="110"/>
      <c r="D440" s="97"/>
      <c r="E440" s="97"/>
      <c r="F440" s="122"/>
      <c r="G440" s="97"/>
      <c r="H440" s="86"/>
      <c r="I440" s="122"/>
      <c r="J440" s="87"/>
    </row>
    <row r="441" spans="1:10" ht="12" customHeight="1">
      <c r="A441" s="95"/>
      <c r="B441" s="24" t="s">
        <v>276</v>
      </c>
      <c r="C441" s="110"/>
      <c r="D441" s="97"/>
      <c r="E441" s="97"/>
      <c r="F441" s="122"/>
      <c r="G441" s="97"/>
      <c r="H441" s="86"/>
      <c r="I441" s="122"/>
      <c r="J441" s="87"/>
    </row>
    <row r="442" spans="1:10" ht="12" customHeight="1">
      <c r="A442" s="95"/>
      <c r="B442" s="110" t="s">
        <v>386</v>
      </c>
      <c r="C442" s="110"/>
      <c r="D442" s="97" t="s">
        <v>246</v>
      </c>
      <c r="E442" s="85" t="s">
        <v>360</v>
      </c>
      <c r="F442" s="113">
        <v>-21208.17</v>
      </c>
      <c r="G442" s="90" t="s">
        <v>32</v>
      </c>
      <c r="H442" s="175">
        <f>VLOOKUP(G442,'Alloc. Factors'!$B$2:$M$110,7,FALSE)</f>
        <v>0.42002745400230629</v>
      </c>
      <c r="I442" s="87">
        <f t="shared" ref="I442:I443" si="14">F442*H442</f>
        <v>-8908.0136491480916</v>
      </c>
      <c r="J442" s="87" t="s">
        <v>13</v>
      </c>
    </row>
    <row r="443" spans="1:10" ht="12" customHeight="1">
      <c r="A443" s="95"/>
      <c r="B443" s="110" t="s">
        <v>387</v>
      </c>
      <c r="C443" s="110"/>
      <c r="D443" s="97">
        <v>403362</v>
      </c>
      <c r="E443" s="85" t="s">
        <v>360</v>
      </c>
      <c r="F443" s="122">
        <v>-543.90000000000009</v>
      </c>
      <c r="G443" s="90" t="s">
        <v>187</v>
      </c>
      <c r="H443" s="175">
        <f>VLOOKUP(G443,'Alloc. Factors'!$B$2:$M$110,7,FALSE)</f>
        <v>1</v>
      </c>
      <c r="I443" s="87">
        <f t="shared" si="14"/>
        <v>-543.90000000000009</v>
      </c>
      <c r="J443" s="87" t="s">
        <v>13</v>
      </c>
    </row>
    <row r="444" spans="1:10" ht="12" customHeight="1">
      <c r="A444" s="95"/>
      <c r="B444" s="110"/>
      <c r="C444" s="110"/>
      <c r="D444" s="97"/>
      <c r="E444" s="97"/>
      <c r="F444" s="365">
        <f>SUM(F442:F443)</f>
        <v>-21752.07</v>
      </c>
      <c r="G444" s="97"/>
      <c r="H444" s="86"/>
      <c r="I444" s="264">
        <f>SUM(I442:I443)</f>
        <v>-9451.9136491480913</v>
      </c>
      <c r="J444" s="87" t="s">
        <v>317</v>
      </c>
    </row>
    <row r="445" spans="1:10" ht="12" customHeight="1">
      <c r="A445" s="95"/>
      <c r="B445" s="110"/>
      <c r="C445" s="110"/>
      <c r="D445" s="97"/>
      <c r="E445" s="97"/>
      <c r="F445" s="122"/>
      <c r="G445" s="97"/>
      <c r="H445" s="86"/>
      <c r="I445" s="87"/>
      <c r="J445" s="147"/>
    </row>
    <row r="446" spans="1:10" ht="12" customHeight="1">
      <c r="A446" s="95"/>
      <c r="B446" s="110" t="s">
        <v>388</v>
      </c>
      <c r="C446" s="110"/>
      <c r="D446" s="97" t="s">
        <v>246</v>
      </c>
      <c r="E446" s="85" t="s">
        <v>360</v>
      </c>
      <c r="F446" s="113">
        <v>-18951.63</v>
      </c>
      <c r="G446" s="90" t="s">
        <v>30</v>
      </c>
      <c r="H446" s="175">
        <f>VLOOKUP(G446,'Alloc. Factors'!$B$2:$M$110,7,FALSE)</f>
        <v>0.42002745400230629</v>
      </c>
      <c r="I446" s="87">
        <f t="shared" ref="I446:I447" si="15">F446*H446</f>
        <v>-7960.2048980937279</v>
      </c>
      <c r="J446" s="87" t="s">
        <v>13</v>
      </c>
    </row>
    <row r="447" spans="1:10" ht="12" customHeight="1">
      <c r="A447" s="95"/>
      <c r="B447" s="110" t="s">
        <v>389</v>
      </c>
      <c r="C447" s="110"/>
      <c r="D447" s="97" t="s">
        <v>246</v>
      </c>
      <c r="E447" s="85" t="s">
        <v>360</v>
      </c>
      <c r="F447" s="122">
        <v>-4496.4800000000005</v>
      </c>
      <c r="G447" s="90" t="s">
        <v>28</v>
      </c>
      <c r="H447" s="175">
        <f>VLOOKUP(G447,'Alloc. Factors'!$B$2:$M$110,7,FALSE)</f>
        <v>0.42002745400230629</v>
      </c>
      <c r="I447" s="87">
        <f t="shared" si="15"/>
        <v>-1888.6450463722904</v>
      </c>
      <c r="J447" s="87" t="s">
        <v>13</v>
      </c>
    </row>
    <row r="448" spans="1:10" ht="12" customHeight="1">
      <c r="A448" s="95"/>
      <c r="B448" s="110"/>
      <c r="C448" s="110"/>
      <c r="D448" s="97"/>
      <c r="E448" s="97"/>
      <c r="F448" s="365">
        <f>SUM(F446:F447)</f>
        <v>-23448.11</v>
      </c>
      <c r="G448" s="97"/>
      <c r="H448" s="86"/>
      <c r="I448" s="264">
        <f>SUM(I446:I447)</f>
        <v>-9848.8499444660192</v>
      </c>
      <c r="J448" s="87" t="s">
        <v>317</v>
      </c>
    </row>
    <row r="449" spans="1:10" ht="12" customHeight="1">
      <c r="A449" s="95"/>
      <c r="B449" s="110"/>
      <c r="C449" s="110"/>
      <c r="D449" s="97"/>
      <c r="E449" s="97"/>
      <c r="F449" s="122"/>
      <c r="G449" s="97"/>
      <c r="H449" s="86"/>
      <c r="I449" s="87"/>
      <c r="J449" s="147"/>
    </row>
    <row r="450" spans="1:10" ht="12" customHeight="1">
      <c r="A450" s="95"/>
      <c r="B450" s="110" t="s">
        <v>390</v>
      </c>
      <c r="C450" s="110"/>
      <c r="D450" s="97" t="s">
        <v>391</v>
      </c>
      <c r="E450" s="85" t="s">
        <v>360</v>
      </c>
      <c r="F450" s="113">
        <v>-132597.02302373375</v>
      </c>
      <c r="G450" s="90" t="s">
        <v>28</v>
      </c>
      <c r="H450" s="175">
        <f>VLOOKUP(G450,'Alloc. Factors'!$B$2:$M$110,7,FALSE)</f>
        <v>0.42002745400230629</v>
      </c>
      <c r="I450" s="87">
        <f t="shared" ref="I450" si="16">F450*H450</f>
        <v>-55694.38998894408</v>
      </c>
      <c r="J450" s="87" t="s">
        <v>317</v>
      </c>
    </row>
    <row r="451" spans="1:10" ht="12" customHeight="1">
      <c r="A451" s="95"/>
      <c r="B451" s="110"/>
      <c r="C451" s="110"/>
      <c r="D451" s="97"/>
      <c r="E451" s="97"/>
      <c r="F451" s="122"/>
      <c r="G451" s="97"/>
      <c r="H451" s="86"/>
      <c r="I451" s="87"/>
      <c r="J451" s="147"/>
    </row>
    <row r="452" spans="1:10" ht="12" customHeight="1">
      <c r="A452" s="95"/>
      <c r="B452" s="24" t="s">
        <v>192</v>
      </c>
      <c r="C452" s="96"/>
      <c r="D452" s="85"/>
      <c r="E452" s="85"/>
      <c r="F452" s="102"/>
      <c r="G452" s="85"/>
      <c r="H452" s="95"/>
      <c r="I452" s="133"/>
      <c r="J452" s="92"/>
    </row>
    <row r="453" spans="1:10" ht="12" customHeight="1">
      <c r="A453" s="95"/>
      <c r="B453" s="96" t="s">
        <v>392</v>
      </c>
      <c r="C453" s="96"/>
      <c r="D453" s="85">
        <v>539</v>
      </c>
      <c r="E453" s="85" t="s">
        <v>360</v>
      </c>
      <c r="F453" s="215">
        <v>-76111.570000000007</v>
      </c>
      <c r="G453" s="85" t="s">
        <v>32</v>
      </c>
      <c r="H453" s="175">
        <f>VLOOKUP(G453,'Alloc. Factors'!$B$2:$M$110,7,FALSE)</f>
        <v>0.42002745400230629</v>
      </c>
      <c r="I453" s="87">
        <f>F453*H453</f>
        <v>-31968.948967218319</v>
      </c>
      <c r="J453" s="83" t="s">
        <v>317</v>
      </c>
    </row>
    <row r="454" spans="1:10" ht="12" customHeight="1">
      <c r="A454" s="95"/>
      <c r="B454" s="96" t="s">
        <v>393</v>
      </c>
      <c r="C454" s="96"/>
      <c r="D454" s="85">
        <v>539</v>
      </c>
      <c r="E454" s="85" t="s">
        <v>360</v>
      </c>
      <c r="F454" s="281">
        <v>-219618.02999999997</v>
      </c>
      <c r="G454" s="90" t="s">
        <v>30</v>
      </c>
      <c r="H454" s="175">
        <f>VLOOKUP(G454,'Alloc. Factors'!$B$2:$M$110,7,FALSE)</f>
        <v>0.42002745400230629</v>
      </c>
      <c r="I454" s="87">
        <f>F454*H454</f>
        <v>-92245.601993902106</v>
      </c>
      <c r="J454" s="85" t="s">
        <v>317</v>
      </c>
    </row>
    <row r="455" spans="1:10" ht="12" customHeight="1">
      <c r="A455" s="95"/>
      <c r="B455" s="110"/>
      <c r="C455" s="110"/>
      <c r="D455" s="97"/>
      <c r="E455" s="97"/>
      <c r="F455" s="122"/>
      <c r="G455" s="97"/>
      <c r="H455" s="86"/>
      <c r="I455" s="87"/>
      <c r="J455" s="87"/>
    </row>
    <row r="456" spans="1:10" ht="12" customHeight="1">
      <c r="A456" s="95"/>
      <c r="B456" s="322" t="s">
        <v>10</v>
      </c>
      <c r="C456" s="96"/>
      <c r="D456" s="85"/>
      <c r="E456" s="85"/>
      <c r="F456" s="281"/>
      <c r="G456" s="90"/>
      <c r="H456" s="86"/>
      <c r="I456" s="87"/>
      <c r="J456" s="85"/>
    </row>
    <row r="457" spans="1:10" ht="12" customHeight="1">
      <c r="A457" s="95"/>
      <c r="B457" s="96" t="s">
        <v>394</v>
      </c>
      <c r="C457" s="96"/>
      <c r="D457" s="155">
        <v>350</v>
      </c>
      <c r="E457" s="85" t="s">
        <v>360</v>
      </c>
      <c r="F457" s="281">
        <v>-390350.446154</v>
      </c>
      <c r="G457" s="90" t="s">
        <v>28</v>
      </c>
      <c r="H457" s="175">
        <f>VLOOKUP(G457,'Alloc. Factors'!$B$2:$M$110,7,FALSE)</f>
        <v>0.42002745400230629</v>
      </c>
      <c r="I457" s="87">
        <f t="shared" ref="I457:I458" si="17">F457*H457</f>
        <v>-163957.90406672898</v>
      </c>
      <c r="J457" s="85" t="s">
        <v>13</v>
      </c>
    </row>
    <row r="458" spans="1:10" ht="12" customHeight="1">
      <c r="A458" s="110"/>
      <c r="B458" s="96" t="s">
        <v>395</v>
      </c>
      <c r="C458" s="96"/>
      <c r="D458" s="155" t="s">
        <v>231</v>
      </c>
      <c r="E458" s="85" t="s">
        <v>360</v>
      </c>
      <c r="F458" s="281">
        <v>145982.37461500001</v>
      </c>
      <c r="G458" s="90" t="s">
        <v>28</v>
      </c>
      <c r="H458" s="175">
        <f>VLOOKUP(G458,'Alloc. Factors'!$B$2:$M$110,7,FALSE)</f>
        <v>0.42002745400230629</v>
      </c>
      <c r="I458" s="87">
        <f t="shared" si="17"/>
        <v>61316.605138749364</v>
      </c>
      <c r="J458" s="85" t="s">
        <v>13</v>
      </c>
    </row>
    <row r="459" spans="1:10" ht="12" customHeight="1">
      <c r="A459" s="110"/>
      <c r="B459" s="24"/>
      <c r="C459" s="96"/>
      <c r="D459" s="85"/>
      <c r="E459" s="85"/>
      <c r="F459" s="372">
        <f>SUM(F457:F458)</f>
        <v>-244368.071539</v>
      </c>
      <c r="G459" s="85"/>
      <c r="H459" s="86"/>
      <c r="I459" s="264">
        <f>SUM(I457:I458)</f>
        <v>-102641.29892797962</v>
      </c>
      <c r="J459" s="85" t="s">
        <v>406</v>
      </c>
    </row>
    <row r="460" spans="1:10" ht="12" customHeight="1">
      <c r="A460" s="110"/>
      <c r="B460" s="9"/>
      <c r="C460" s="110"/>
      <c r="D460" s="97"/>
      <c r="E460" s="97"/>
      <c r="F460" s="122"/>
      <c r="G460" s="97"/>
      <c r="H460" s="110"/>
      <c r="I460" s="111"/>
      <c r="J460" s="147"/>
    </row>
    <row r="461" spans="1:10" ht="12" customHeight="1">
      <c r="A461" s="110"/>
      <c r="B461" s="9" t="s">
        <v>276</v>
      </c>
      <c r="C461" s="110"/>
      <c r="D461" s="97"/>
      <c r="E461" s="97"/>
      <c r="F461" s="122"/>
      <c r="G461" s="97"/>
      <c r="H461" s="110"/>
      <c r="I461" s="111"/>
      <c r="J461" s="87"/>
    </row>
    <row r="462" spans="1:10" ht="12" customHeight="1">
      <c r="A462" s="110"/>
      <c r="B462" s="72" t="s">
        <v>396</v>
      </c>
      <c r="C462" s="110"/>
      <c r="D462" s="155" t="s">
        <v>247</v>
      </c>
      <c r="E462" s="85" t="s">
        <v>360</v>
      </c>
      <c r="F462" s="281">
        <v>-7614.36</v>
      </c>
      <c r="G462" s="90" t="s">
        <v>28</v>
      </c>
      <c r="H462" s="175">
        <f>VLOOKUP(G462,'Alloc. Factors'!$B$2:$M$110,7,FALSE)</f>
        <v>0.42002745400230629</v>
      </c>
      <c r="I462" s="87">
        <f t="shared" ref="I462" si="18">F462*H462</f>
        <v>-3198.2402446570009</v>
      </c>
      <c r="J462" s="85" t="s">
        <v>406</v>
      </c>
    </row>
    <row r="463" spans="1:10" ht="12" customHeight="1">
      <c r="A463" s="110"/>
      <c r="B463" s="110"/>
      <c r="C463" s="110"/>
      <c r="D463" s="155"/>
      <c r="E463" s="85"/>
      <c r="F463" s="281"/>
      <c r="G463" s="90"/>
      <c r="H463" s="175"/>
      <c r="I463" s="87"/>
      <c r="J463" s="87"/>
    </row>
    <row r="464" spans="1:10" ht="12" customHeight="1">
      <c r="A464" s="110"/>
      <c r="B464" s="110"/>
      <c r="C464" s="110"/>
      <c r="D464" s="155"/>
      <c r="E464" s="85"/>
      <c r="F464" s="281" t="s">
        <v>13</v>
      </c>
      <c r="G464" s="90"/>
      <c r="H464" s="175"/>
      <c r="I464" s="87"/>
      <c r="J464" s="87"/>
    </row>
    <row r="465" spans="1:10" ht="12" customHeight="1">
      <c r="A465" s="110"/>
      <c r="B465" s="9" t="s">
        <v>13</v>
      </c>
      <c r="C465" s="110"/>
      <c r="D465" s="97"/>
      <c r="E465" s="97"/>
      <c r="F465" s="122" t="s">
        <v>13</v>
      </c>
      <c r="G465" s="97"/>
      <c r="H465" s="97"/>
      <c r="I465" s="162"/>
      <c r="J465" s="87"/>
    </row>
    <row r="466" spans="1:10" ht="12" customHeight="1">
      <c r="A466" s="110"/>
      <c r="B466" s="9"/>
      <c r="C466" s="110"/>
      <c r="D466" s="97"/>
      <c r="E466" s="97"/>
      <c r="F466" s="122"/>
      <c r="G466" s="97"/>
      <c r="H466" s="97"/>
      <c r="I466" s="162"/>
      <c r="J466" s="87"/>
    </row>
    <row r="467" spans="1:10" ht="12" customHeight="1" thickBot="1">
      <c r="A467" s="110"/>
      <c r="B467" s="9" t="s">
        <v>12</v>
      </c>
      <c r="C467" s="110"/>
      <c r="D467" s="97"/>
      <c r="E467" s="85"/>
      <c r="F467" s="122"/>
      <c r="G467" s="90"/>
      <c r="H467" s="175"/>
      <c r="I467" s="87"/>
      <c r="J467" s="87"/>
    </row>
    <row r="468" spans="1:10" ht="12" customHeight="1">
      <c r="A468" s="115"/>
      <c r="B468" s="116"/>
      <c r="C468" s="116"/>
      <c r="D468" s="117"/>
      <c r="E468" s="386"/>
      <c r="F468" s="118"/>
      <c r="G468" s="387"/>
      <c r="H468" s="245"/>
      <c r="I468" s="246"/>
      <c r="J468" s="120"/>
    </row>
    <row r="469" spans="1:10" ht="12" customHeight="1">
      <c r="A469" s="121"/>
      <c r="B469" s="110"/>
      <c r="C469" s="110"/>
      <c r="D469" s="97"/>
      <c r="E469" s="85"/>
      <c r="F469" s="122"/>
      <c r="G469" s="90"/>
      <c r="H469" s="86"/>
      <c r="I469" s="87"/>
      <c r="J469" s="123"/>
    </row>
    <row r="470" spans="1:10" ht="12" customHeight="1">
      <c r="A470" s="121"/>
      <c r="B470" s="110"/>
      <c r="C470" s="110"/>
      <c r="D470" s="97"/>
      <c r="E470" s="97"/>
      <c r="F470" s="122"/>
      <c r="G470" s="97"/>
      <c r="H470" s="97"/>
      <c r="I470" s="162"/>
      <c r="J470" s="123"/>
    </row>
    <row r="471" spans="1:10" ht="12" customHeight="1">
      <c r="A471" s="121"/>
      <c r="B471" s="9" t="s">
        <v>13</v>
      </c>
      <c r="C471" s="110"/>
      <c r="D471" s="97"/>
      <c r="E471" s="97"/>
      <c r="F471" s="122"/>
      <c r="G471" s="97"/>
      <c r="H471" s="110"/>
      <c r="I471" s="111"/>
      <c r="J471" s="123"/>
    </row>
    <row r="472" spans="1:10" ht="12" customHeight="1">
      <c r="A472" s="121"/>
      <c r="B472" s="110"/>
      <c r="C472" s="110"/>
      <c r="D472" s="97"/>
      <c r="E472" s="97"/>
      <c r="F472" s="122"/>
      <c r="G472" s="97"/>
      <c r="H472" s="110"/>
      <c r="I472" s="111"/>
      <c r="J472" s="123"/>
    </row>
    <row r="473" spans="1:10" ht="12" customHeight="1">
      <c r="A473" s="121"/>
      <c r="B473" s="110"/>
      <c r="C473" s="110"/>
      <c r="D473" s="97"/>
      <c r="E473" s="97"/>
      <c r="F473" s="122"/>
      <c r="G473" s="97"/>
      <c r="H473" s="110"/>
      <c r="I473" s="111"/>
      <c r="J473" s="123"/>
    </row>
    <row r="474" spans="1:10" ht="12" customHeight="1">
      <c r="A474" s="121"/>
      <c r="B474" s="110"/>
      <c r="C474" s="110"/>
      <c r="D474" s="97"/>
      <c r="E474" s="97"/>
      <c r="F474" s="122"/>
      <c r="G474" s="97"/>
      <c r="H474" s="110"/>
      <c r="I474" s="111"/>
      <c r="J474" s="123"/>
    </row>
    <row r="475" spans="1:10" ht="12" customHeight="1">
      <c r="A475" s="121"/>
      <c r="B475" s="110"/>
      <c r="C475" s="110"/>
      <c r="D475" s="97"/>
      <c r="E475" s="97"/>
      <c r="F475" s="122"/>
      <c r="G475" s="97"/>
      <c r="H475" s="110"/>
      <c r="I475" s="111"/>
      <c r="J475" s="123"/>
    </row>
    <row r="476" spans="1:10" ht="12" customHeight="1" thickBot="1">
      <c r="A476" s="125"/>
      <c r="B476" s="126"/>
      <c r="C476" s="126"/>
      <c r="D476" s="127"/>
      <c r="E476" s="127"/>
      <c r="F476" s="128"/>
      <c r="G476" s="127"/>
      <c r="H476" s="126"/>
      <c r="I476" s="129"/>
      <c r="J476" s="130"/>
    </row>
    <row r="477" spans="1:10" ht="12" customHeight="1">
      <c r="A477" s="96"/>
      <c r="B477" s="96"/>
      <c r="C477" s="96"/>
      <c r="D477" s="85"/>
      <c r="E477" s="85"/>
      <c r="F477" s="113"/>
      <c r="G477" s="85"/>
      <c r="H477" s="96"/>
      <c r="I477" s="139"/>
      <c r="J477" s="90"/>
    </row>
    <row r="478" spans="1:10" ht="12" customHeight="1">
      <c r="A478" s="96"/>
      <c r="B478" s="7" t="str">
        <f>Inputs!$C$2</f>
        <v>Rocky Mountain Power</v>
      </c>
      <c r="C478" s="96"/>
      <c r="D478" s="85"/>
      <c r="E478" s="85"/>
      <c r="F478" s="113"/>
      <c r="G478" s="85"/>
      <c r="I478" s="91" t="s">
        <v>0</v>
      </c>
      <c r="J478" s="359">
        <v>8.8000000000000007</v>
      </c>
    </row>
    <row r="479" spans="1:10" ht="12" customHeight="1">
      <c r="A479" s="96"/>
      <c r="B479" s="7" t="str">
        <f>Inputs!$C$3</f>
        <v>Utah Results of Operations - December 2011</v>
      </c>
      <c r="C479" s="96"/>
      <c r="D479" s="85"/>
      <c r="E479" s="85"/>
      <c r="F479" s="113"/>
      <c r="G479" s="85"/>
      <c r="H479" s="96"/>
      <c r="I479" s="139"/>
      <c r="J479" s="90"/>
    </row>
    <row r="480" spans="1:10" ht="12" customHeight="1">
      <c r="A480" s="96"/>
      <c r="B480" s="37" t="s">
        <v>301</v>
      </c>
      <c r="C480" s="96"/>
      <c r="D480" s="85"/>
      <c r="E480" s="85"/>
      <c r="F480" s="113"/>
      <c r="G480" s="85"/>
      <c r="H480" s="96"/>
      <c r="I480" s="139"/>
      <c r="J480" s="90"/>
    </row>
    <row r="481" spans="1:10" ht="12" customHeight="1">
      <c r="A481" s="96"/>
      <c r="B481" s="24"/>
      <c r="C481" s="96"/>
      <c r="D481" s="85"/>
      <c r="E481" s="85"/>
      <c r="F481" s="113"/>
      <c r="G481" s="85"/>
      <c r="H481" s="96"/>
      <c r="I481" s="139"/>
      <c r="J481" s="90"/>
    </row>
    <row r="482" spans="1:10" ht="12" customHeight="1">
      <c r="A482" s="96"/>
      <c r="B482" s="96"/>
      <c r="C482" s="96"/>
      <c r="D482" s="85"/>
      <c r="E482" s="85"/>
      <c r="F482" s="113"/>
      <c r="G482" s="85"/>
      <c r="H482" s="96"/>
      <c r="I482" s="139"/>
      <c r="J482" s="90"/>
    </row>
    <row r="483" spans="1:10" ht="12" customHeight="1">
      <c r="A483" s="96"/>
      <c r="F483" s="93" t="s">
        <v>1</v>
      </c>
      <c r="H483" s="83"/>
      <c r="I483" s="94" t="str">
        <f>+Inputs!$C$6</f>
        <v>UTAH</v>
      </c>
    </row>
    <row r="484" spans="1:10" ht="12" customHeight="1">
      <c r="A484" s="96"/>
      <c r="D484" s="49" t="s">
        <v>2</v>
      </c>
      <c r="E484" s="49" t="s">
        <v>3</v>
      </c>
      <c r="F484" s="47" t="s">
        <v>4</v>
      </c>
      <c r="G484" s="49" t="s">
        <v>5</v>
      </c>
      <c r="H484" s="49" t="s">
        <v>6</v>
      </c>
      <c r="I484" s="50" t="s">
        <v>7</v>
      </c>
      <c r="J484" s="49" t="s">
        <v>8</v>
      </c>
    </row>
    <row r="485" spans="1:10" ht="12" customHeight="1">
      <c r="A485" s="110"/>
      <c r="B485" s="42" t="s">
        <v>192</v>
      </c>
      <c r="C485" s="154"/>
      <c r="D485" s="155"/>
      <c r="E485" s="155"/>
      <c r="F485" s="90"/>
      <c r="G485" s="155"/>
      <c r="H485" s="175"/>
      <c r="I485" s="87"/>
      <c r="J485" s="157"/>
    </row>
    <row r="486" spans="1:10" ht="12" customHeight="1">
      <c r="A486" s="110"/>
      <c r="B486" s="154" t="s">
        <v>329</v>
      </c>
      <c r="C486" s="154"/>
      <c r="D486" s="201">
        <v>4311</v>
      </c>
      <c r="E486" s="201" t="s">
        <v>360</v>
      </c>
      <c r="F486" s="84">
        <v>994374.35000000009</v>
      </c>
      <c r="G486" s="90" t="s">
        <v>187</v>
      </c>
      <c r="H486" s="86">
        <f>VLOOKUP(G486,'Alloc. Factors'!$B$2:$M$110,7,FALSE)</f>
        <v>1</v>
      </c>
      <c r="I486" s="87">
        <f>F486*H486</f>
        <v>994374.35000000009</v>
      </c>
      <c r="J486" s="258" t="s">
        <v>230</v>
      </c>
    </row>
    <row r="487" spans="1:10" ht="12" customHeight="1">
      <c r="A487" s="110"/>
      <c r="B487" s="154"/>
      <c r="C487" s="154"/>
      <c r="D487" s="201"/>
      <c r="E487" s="201"/>
      <c r="G487" s="90"/>
      <c r="H487" s="86"/>
      <c r="I487" s="87"/>
      <c r="J487" s="258"/>
    </row>
    <row r="488" spans="1:10" ht="12" customHeight="1">
      <c r="A488" s="110"/>
      <c r="B488" s="154"/>
      <c r="C488" s="154"/>
      <c r="D488" s="155"/>
      <c r="E488" s="155"/>
      <c r="F488" s="113"/>
      <c r="G488" s="90"/>
      <c r="H488" s="86"/>
      <c r="I488" s="87"/>
      <c r="J488" s="157"/>
    </row>
    <row r="489" spans="1:10" ht="12" customHeight="1">
      <c r="A489" s="110"/>
      <c r="B489" s="42" t="s">
        <v>10</v>
      </c>
      <c r="C489" s="154"/>
      <c r="D489" s="155"/>
      <c r="E489" s="155"/>
      <c r="F489" s="90"/>
      <c r="G489" s="155"/>
      <c r="H489" s="175"/>
      <c r="I489" s="87"/>
      <c r="J489" s="157"/>
    </row>
    <row r="490" spans="1:10" ht="12" customHeight="1">
      <c r="A490" s="110"/>
      <c r="B490" s="154" t="s">
        <v>330</v>
      </c>
      <c r="C490" s="154"/>
      <c r="D490" s="201">
        <v>235</v>
      </c>
      <c r="E490" s="201" t="s">
        <v>360</v>
      </c>
      <c r="F490" s="84">
        <v>-15514089.810692308</v>
      </c>
      <c r="G490" s="90" t="s">
        <v>187</v>
      </c>
      <c r="H490" s="86">
        <f>VLOOKUP(G490,'Alloc. Factors'!$B$2:$M$110,7,FALSE)</f>
        <v>1</v>
      </c>
      <c r="I490" s="87">
        <f>F490*H490</f>
        <v>-15514089.810692308</v>
      </c>
      <c r="J490" s="258" t="s">
        <v>230</v>
      </c>
    </row>
    <row r="491" spans="1:10" ht="12" customHeight="1">
      <c r="A491" s="110"/>
      <c r="B491" s="154"/>
      <c r="C491" s="154"/>
      <c r="D491" s="155"/>
      <c r="E491" s="155"/>
      <c r="F491" s="113"/>
      <c r="G491" s="90"/>
      <c r="H491" s="86"/>
      <c r="I491" s="87"/>
      <c r="J491" s="157"/>
    </row>
    <row r="492" spans="1:10" ht="12" customHeight="1">
      <c r="A492" s="110"/>
      <c r="B492" s="154"/>
      <c r="C492" s="154"/>
      <c r="D492" s="155"/>
      <c r="E492" s="155"/>
      <c r="F492" s="113"/>
      <c r="G492" s="90"/>
      <c r="H492" s="86"/>
      <c r="I492" s="87"/>
      <c r="J492" s="157"/>
    </row>
    <row r="493" spans="1:10" ht="12" customHeight="1">
      <c r="A493" s="110"/>
      <c r="B493" s="42"/>
      <c r="C493" s="154"/>
      <c r="D493" s="155"/>
      <c r="E493" s="155"/>
      <c r="F493" s="113"/>
      <c r="G493" s="90"/>
      <c r="H493" s="86"/>
      <c r="I493" s="87"/>
      <c r="J493" s="157"/>
    </row>
    <row r="494" spans="1:10" ht="12" customHeight="1">
      <c r="A494" s="110"/>
      <c r="B494" s="158"/>
      <c r="C494" s="154"/>
      <c r="D494" s="155"/>
      <c r="E494" s="155"/>
      <c r="F494" s="113"/>
      <c r="G494" s="90"/>
      <c r="H494" s="86"/>
      <c r="I494" s="87"/>
      <c r="J494" s="157"/>
    </row>
    <row r="495" spans="1:10" ht="12" customHeight="1">
      <c r="A495" s="110"/>
      <c r="B495" s="158"/>
      <c r="C495" s="154"/>
      <c r="D495" s="155"/>
      <c r="E495" s="155"/>
      <c r="F495" s="90"/>
      <c r="G495" s="90"/>
      <c r="H495" s="86"/>
      <c r="I495" s="87"/>
      <c r="J495" s="157"/>
    </row>
    <row r="496" spans="1:10" ht="12" customHeight="1">
      <c r="A496" s="110"/>
      <c r="B496" s="158"/>
      <c r="C496" s="154"/>
      <c r="D496" s="155"/>
      <c r="E496" s="155"/>
      <c r="F496" s="90"/>
      <c r="G496" s="90"/>
      <c r="H496" s="86"/>
      <c r="I496" s="87"/>
      <c r="J496" s="157"/>
    </row>
    <row r="497" spans="1:10" ht="12" customHeight="1">
      <c r="A497" s="110"/>
      <c r="B497" s="52"/>
      <c r="C497" s="154"/>
      <c r="D497" s="155"/>
      <c r="E497" s="155"/>
      <c r="F497" s="90"/>
      <c r="G497" s="90"/>
      <c r="H497" s="86"/>
      <c r="I497" s="87"/>
      <c r="J497" s="157"/>
    </row>
    <row r="498" spans="1:10" ht="12" customHeight="1">
      <c r="A498" s="110"/>
      <c r="B498" s="158"/>
      <c r="C498" s="154"/>
      <c r="D498" s="155"/>
      <c r="E498" s="155"/>
      <c r="F498" s="90"/>
      <c r="G498" s="155"/>
      <c r="H498" s="86"/>
      <c r="I498" s="87"/>
      <c r="J498" s="157"/>
    </row>
    <row r="499" spans="1:10" ht="12" customHeight="1">
      <c r="A499" s="110"/>
      <c r="B499" s="154"/>
      <c r="C499" s="154"/>
      <c r="D499" s="155"/>
      <c r="E499" s="155"/>
      <c r="F499" s="113"/>
      <c r="G499" s="90"/>
      <c r="H499" s="86"/>
      <c r="I499" s="87"/>
      <c r="J499" s="157"/>
    </row>
    <row r="500" spans="1:10" ht="12" customHeight="1">
      <c r="A500" s="110"/>
      <c r="B500" s="154"/>
      <c r="C500" s="154"/>
      <c r="D500" s="155"/>
      <c r="E500" s="155"/>
      <c r="F500" s="331"/>
      <c r="G500" s="90"/>
      <c r="H500" s="86"/>
      <c r="I500" s="87"/>
      <c r="J500" s="157"/>
    </row>
    <row r="501" spans="1:10" ht="12" customHeight="1">
      <c r="A501" s="110"/>
      <c r="B501" s="158"/>
      <c r="C501" s="154"/>
      <c r="D501" s="155"/>
      <c r="E501" s="155"/>
      <c r="F501" s="90"/>
      <c r="G501" s="90"/>
      <c r="H501" s="86"/>
      <c r="I501" s="87"/>
      <c r="J501" s="157"/>
    </row>
    <row r="502" spans="1:10" ht="12" customHeight="1">
      <c r="A502" s="110"/>
      <c r="B502" s="154"/>
      <c r="C502" s="154"/>
      <c r="D502" s="155"/>
      <c r="E502" s="155"/>
      <c r="F502" s="90"/>
      <c r="G502" s="90"/>
      <c r="H502" s="86"/>
      <c r="I502" s="87"/>
      <c r="J502" s="157"/>
    </row>
    <row r="503" spans="1:10" ht="12" customHeight="1">
      <c r="A503" s="110"/>
      <c r="B503" s="42"/>
      <c r="C503" s="154"/>
      <c r="D503" s="155"/>
      <c r="E503" s="155"/>
      <c r="F503" s="90"/>
      <c r="G503" s="155"/>
      <c r="H503" s="86"/>
      <c r="I503" s="87"/>
      <c r="J503" s="157"/>
    </row>
    <row r="504" spans="1:10" ht="12" customHeight="1">
      <c r="A504" s="110"/>
      <c r="B504" s="154"/>
      <c r="C504" s="154"/>
      <c r="D504" s="155"/>
      <c r="E504" s="155"/>
      <c r="F504" s="113"/>
      <c r="G504" s="90"/>
      <c r="H504" s="86"/>
      <c r="I504" s="87"/>
      <c r="J504" s="157"/>
    </row>
    <row r="505" spans="1:10" ht="12" customHeight="1">
      <c r="A505" s="110"/>
      <c r="B505" s="158"/>
      <c r="C505" s="154"/>
      <c r="D505" s="156"/>
      <c r="E505" s="155"/>
      <c r="F505" s="90"/>
      <c r="G505" s="90"/>
      <c r="H505" s="202"/>
      <c r="I505" s="102"/>
      <c r="J505" s="157"/>
    </row>
    <row r="506" spans="1:10" ht="12" customHeight="1">
      <c r="A506" s="110"/>
      <c r="B506" s="158"/>
      <c r="C506" s="154"/>
      <c r="D506" s="155"/>
      <c r="E506" s="155"/>
      <c r="F506" s="90"/>
      <c r="G506" s="90"/>
      <c r="H506" s="86"/>
      <c r="I506" s="87"/>
      <c r="J506" s="157"/>
    </row>
    <row r="507" spans="1:10" ht="12" customHeight="1">
      <c r="A507" s="110"/>
      <c r="B507" s="158"/>
      <c r="C507" s="154"/>
      <c r="D507" s="155"/>
      <c r="E507" s="155"/>
      <c r="F507" s="90"/>
      <c r="G507" s="90"/>
      <c r="H507" s="86"/>
      <c r="I507" s="87"/>
      <c r="J507" s="157"/>
    </row>
    <row r="508" spans="1:10" ht="12" customHeight="1">
      <c r="A508" s="110"/>
      <c r="B508" s="203"/>
      <c r="C508" s="203"/>
      <c r="D508" s="203"/>
      <c r="E508" s="203"/>
      <c r="G508" s="203"/>
      <c r="H508" s="202"/>
      <c r="I508" s="102"/>
      <c r="J508" s="258"/>
    </row>
    <row r="509" spans="1:10" ht="12" customHeight="1">
      <c r="A509" s="110"/>
      <c r="B509" s="158"/>
      <c r="C509" s="154"/>
      <c r="D509" s="155"/>
      <c r="E509" s="155"/>
      <c r="F509" s="102"/>
      <c r="G509" s="90"/>
      <c r="H509" s="86"/>
      <c r="I509" s="87"/>
      <c r="J509" s="258"/>
    </row>
    <row r="510" spans="1:10" ht="12" customHeight="1">
      <c r="A510" s="110"/>
      <c r="B510" s="158"/>
      <c r="C510" s="154"/>
      <c r="D510" s="155"/>
      <c r="E510" s="155"/>
      <c r="F510" s="102"/>
      <c r="G510" s="90"/>
      <c r="H510" s="86"/>
      <c r="I510" s="87"/>
      <c r="J510" s="258"/>
    </row>
    <row r="511" spans="1:10" ht="12" customHeight="1">
      <c r="A511" s="95"/>
      <c r="B511" s="203"/>
      <c r="C511" s="203"/>
      <c r="D511" s="203"/>
      <c r="E511" s="203"/>
      <c r="F511" s="203"/>
      <c r="G511" s="203"/>
      <c r="H511" s="202"/>
      <c r="I511" s="102"/>
      <c r="J511" s="258"/>
    </row>
    <row r="512" spans="1:10" ht="12" customHeight="1">
      <c r="A512" s="95"/>
      <c r="B512" s="158"/>
      <c r="C512" s="154"/>
      <c r="D512" s="155"/>
      <c r="E512" s="155"/>
      <c r="F512" s="102"/>
      <c r="G512" s="156"/>
      <c r="H512" s="86"/>
      <c r="I512" s="87"/>
      <c r="J512" s="258"/>
    </row>
    <row r="513" spans="1:10" ht="12" customHeight="1">
      <c r="A513" s="95"/>
      <c r="B513" s="158"/>
      <c r="C513" s="154"/>
      <c r="D513" s="155"/>
      <c r="E513" s="155"/>
      <c r="F513" s="102"/>
      <c r="G513" s="90"/>
      <c r="H513" s="86"/>
      <c r="I513" s="87"/>
      <c r="J513" s="258"/>
    </row>
    <row r="514" spans="1:10" ht="12" customHeight="1">
      <c r="A514" s="95"/>
      <c r="B514" s="158"/>
      <c r="C514" s="154"/>
      <c r="D514" s="155"/>
      <c r="E514" s="155"/>
      <c r="F514" s="102"/>
      <c r="G514" s="90"/>
      <c r="H514" s="86"/>
      <c r="I514" s="87"/>
      <c r="J514" s="258"/>
    </row>
    <row r="515" spans="1:10" ht="12" customHeight="1">
      <c r="A515" s="95"/>
      <c r="B515" s="158"/>
      <c r="C515" s="154"/>
      <c r="D515" s="155"/>
      <c r="E515" s="155"/>
      <c r="F515" s="259"/>
      <c r="G515" s="260"/>
      <c r="H515" s="86"/>
      <c r="I515" s="87"/>
      <c r="J515" s="98"/>
    </row>
    <row r="516" spans="1:10" ht="12" customHeight="1">
      <c r="A516" s="95"/>
      <c r="B516" s="158"/>
      <c r="C516" s="154"/>
      <c r="D516" s="155"/>
      <c r="E516" s="155"/>
      <c r="F516" s="259"/>
      <c r="G516" s="260"/>
      <c r="H516" s="86"/>
      <c r="I516" s="87"/>
      <c r="J516" s="98"/>
    </row>
    <row r="517" spans="1:10" ht="12" customHeight="1">
      <c r="A517" s="95"/>
      <c r="B517" s="154"/>
      <c r="C517" s="154"/>
      <c r="D517" s="85"/>
      <c r="E517" s="155"/>
      <c r="F517" s="113"/>
      <c r="G517" s="173"/>
      <c r="H517" s="86"/>
      <c r="I517" s="87"/>
      <c r="J517" s="98"/>
    </row>
    <row r="518" spans="1:10" ht="12" customHeight="1">
      <c r="A518" s="95"/>
      <c r="B518" s="154"/>
      <c r="C518" s="154"/>
      <c r="D518" s="85"/>
      <c r="E518" s="155"/>
      <c r="F518" s="113"/>
      <c r="G518" s="173"/>
      <c r="H518" s="86"/>
      <c r="I518" s="87"/>
      <c r="J518" s="98"/>
    </row>
    <row r="519" spans="1:10" ht="12" customHeight="1">
      <c r="A519" s="95"/>
      <c r="B519" s="52"/>
      <c r="C519" s="154"/>
      <c r="D519" s="85"/>
      <c r="E519" s="155"/>
      <c r="F519" s="8"/>
      <c r="G519" s="173"/>
      <c r="H519" s="86"/>
      <c r="I519" s="8"/>
      <c r="J519" s="98"/>
    </row>
    <row r="520" spans="1:10" ht="12" customHeight="1">
      <c r="A520" s="95"/>
      <c r="B520" s="154"/>
      <c r="C520" s="154"/>
      <c r="D520" s="85"/>
      <c r="E520" s="155"/>
      <c r="F520" s="113"/>
      <c r="G520" s="173"/>
      <c r="H520" s="86"/>
      <c r="I520" s="87"/>
      <c r="J520" s="98"/>
    </row>
    <row r="521" spans="1:10" ht="12" customHeight="1">
      <c r="A521" s="95"/>
      <c r="B521" s="154"/>
      <c r="C521" s="154"/>
      <c r="D521" s="85"/>
      <c r="E521" s="155"/>
      <c r="F521" s="113"/>
      <c r="G521" s="173"/>
      <c r="H521" s="86"/>
      <c r="I521" s="87"/>
      <c r="J521" s="98"/>
    </row>
    <row r="522" spans="1:10" ht="12" customHeight="1">
      <c r="A522" s="95"/>
      <c r="B522" s="35"/>
      <c r="C522" s="242"/>
      <c r="D522" s="97"/>
      <c r="E522" s="173"/>
      <c r="F522" s="122"/>
      <c r="G522" s="173"/>
      <c r="H522" s="86"/>
      <c r="I522" s="87"/>
      <c r="J522" s="98"/>
    </row>
    <row r="523" spans="1:10" ht="12" customHeight="1">
      <c r="A523" s="95"/>
      <c r="B523" s="242"/>
      <c r="C523" s="242"/>
      <c r="D523" s="97"/>
      <c r="E523" s="173"/>
      <c r="F523" s="122"/>
      <c r="G523" s="173"/>
      <c r="H523" s="86"/>
      <c r="I523" s="87"/>
      <c r="J523" s="98"/>
    </row>
    <row r="524" spans="1:10" ht="12" customHeight="1">
      <c r="A524" s="110"/>
      <c r="B524" s="242"/>
      <c r="C524" s="242"/>
      <c r="D524" s="97"/>
      <c r="E524" s="173"/>
      <c r="F524" s="122"/>
      <c r="G524" s="173"/>
      <c r="H524" s="86"/>
      <c r="I524" s="87"/>
      <c r="J524" s="98"/>
    </row>
    <row r="525" spans="1:10" ht="12" customHeight="1">
      <c r="A525" s="110"/>
      <c r="B525" s="242"/>
      <c r="C525" s="242"/>
      <c r="D525" s="97"/>
      <c r="E525" s="173"/>
      <c r="F525" s="122"/>
      <c r="G525" s="173"/>
      <c r="H525" s="86"/>
      <c r="I525" s="87"/>
      <c r="J525" s="98"/>
    </row>
    <row r="526" spans="1:10" ht="12" customHeight="1">
      <c r="A526" s="110"/>
      <c r="B526" s="9"/>
      <c r="C526" s="242"/>
      <c r="D526" s="97"/>
      <c r="E526" s="173"/>
      <c r="F526" s="36"/>
      <c r="G526" s="173"/>
      <c r="H526" s="86"/>
      <c r="I526" s="36"/>
      <c r="J526" s="98"/>
    </row>
    <row r="527" spans="1:10" ht="12" customHeight="1">
      <c r="A527" s="110"/>
      <c r="B527" s="9"/>
      <c r="C527" s="242"/>
      <c r="D527" s="97"/>
      <c r="E527" s="173"/>
      <c r="F527" s="36"/>
      <c r="G527" s="173"/>
      <c r="H527" s="86"/>
      <c r="I527" s="36"/>
      <c r="J527" s="98"/>
    </row>
    <row r="528" spans="1:10" ht="12" customHeight="1">
      <c r="A528" s="110"/>
      <c r="B528" s="9"/>
      <c r="C528" s="242"/>
      <c r="D528" s="97"/>
      <c r="E528" s="173"/>
      <c r="F528" s="36"/>
      <c r="G528" s="173"/>
      <c r="H528" s="86"/>
      <c r="I528" s="36"/>
      <c r="J528" s="98"/>
    </row>
    <row r="529" spans="1:10" ht="12" customHeight="1">
      <c r="A529" s="110"/>
      <c r="B529" s="9"/>
      <c r="C529" s="242"/>
      <c r="D529" s="97"/>
      <c r="E529" s="173"/>
      <c r="F529" s="36"/>
      <c r="G529" s="173"/>
      <c r="H529" s="175"/>
      <c r="I529" s="36"/>
      <c r="J529" s="98"/>
    </row>
    <row r="530" spans="1:10" ht="12" customHeight="1">
      <c r="A530" s="110"/>
      <c r="B530" s="9"/>
      <c r="C530" s="242"/>
      <c r="D530" s="97"/>
      <c r="E530" s="173"/>
      <c r="F530" s="36"/>
      <c r="G530" s="173"/>
      <c r="H530" s="175"/>
      <c r="I530" s="36"/>
      <c r="J530" s="98"/>
    </row>
    <row r="531" spans="1:10" ht="12" customHeight="1">
      <c r="A531" s="110"/>
      <c r="B531" s="9"/>
      <c r="C531" s="242"/>
      <c r="D531" s="97"/>
      <c r="E531" s="173"/>
      <c r="F531" s="36"/>
      <c r="G531" s="173"/>
      <c r="H531" s="175"/>
      <c r="I531" s="36"/>
      <c r="J531" s="98"/>
    </row>
    <row r="532" spans="1:10" ht="12" customHeight="1">
      <c r="A532" s="110"/>
      <c r="B532" s="9"/>
      <c r="C532" s="242"/>
      <c r="D532" s="97"/>
      <c r="E532" s="173"/>
      <c r="F532" s="36"/>
      <c r="G532" s="173"/>
      <c r="H532" s="175"/>
      <c r="I532" s="36"/>
      <c r="J532" s="98"/>
    </row>
    <row r="533" spans="1:10" ht="12" customHeight="1">
      <c r="A533" s="110"/>
      <c r="B533" s="9"/>
      <c r="C533" s="242"/>
      <c r="D533" s="97"/>
      <c r="E533" s="173"/>
      <c r="F533" s="36"/>
      <c r="G533" s="173"/>
      <c r="H533" s="175"/>
      <c r="I533" s="36"/>
      <c r="J533" s="98"/>
    </row>
    <row r="534" spans="1:10" ht="12" customHeight="1" thickBot="1">
      <c r="A534" s="110"/>
      <c r="B534" s="9" t="s">
        <v>12</v>
      </c>
      <c r="C534" s="242"/>
      <c r="D534" s="97"/>
      <c r="E534" s="173"/>
      <c r="F534" s="36"/>
      <c r="G534" s="173"/>
      <c r="H534" s="175"/>
      <c r="I534" s="36"/>
      <c r="J534" s="98"/>
    </row>
    <row r="535" spans="1:10" ht="12" customHeight="1">
      <c r="A535" s="115"/>
      <c r="B535" s="170"/>
      <c r="C535" s="243"/>
      <c r="D535" s="117"/>
      <c r="E535" s="244"/>
      <c r="F535" s="118"/>
      <c r="G535" s="244"/>
      <c r="H535" s="245"/>
      <c r="I535" s="246"/>
      <c r="J535" s="247"/>
    </row>
    <row r="536" spans="1:10" ht="12" customHeight="1">
      <c r="A536" s="121"/>
      <c r="B536" s="242"/>
      <c r="C536" s="242"/>
      <c r="D536" s="97"/>
      <c r="E536" s="173"/>
      <c r="F536" s="122"/>
      <c r="G536" s="173"/>
      <c r="H536" s="86"/>
      <c r="I536" s="87"/>
      <c r="J536" s="241"/>
    </row>
    <row r="537" spans="1:10" ht="12" customHeight="1">
      <c r="A537" s="121"/>
      <c r="B537" s="9"/>
      <c r="C537" s="110"/>
      <c r="D537" s="97"/>
      <c r="E537" s="97"/>
      <c r="F537" s="122"/>
      <c r="G537" s="97"/>
      <c r="H537" s="97"/>
      <c r="I537" s="162"/>
      <c r="J537" s="123"/>
    </row>
    <row r="538" spans="1:10" ht="12" customHeight="1">
      <c r="A538" s="121"/>
      <c r="B538" s="110"/>
      <c r="C538" s="110"/>
      <c r="D538" s="97"/>
      <c r="E538" s="97"/>
      <c r="F538" s="122"/>
      <c r="G538" s="97"/>
      <c r="H538" s="97"/>
      <c r="I538" s="162"/>
      <c r="J538" s="123"/>
    </row>
    <row r="539" spans="1:10" ht="12" customHeight="1">
      <c r="A539" s="121"/>
      <c r="B539" s="124"/>
      <c r="C539" s="110"/>
      <c r="D539" s="97"/>
      <c r="E539" s="97"/>
      <c r="F539" s="122"/>
      <c r="G539" s="97"/>
      <c r="H539" s="97"/>
      <c r="I539" s="162"/>
      <c r="J539" s="123"/>
    </row>
    <row r="540" spans="1:10" ht="12" customHeight="1">
      <c r="A540" s="121"/>
      <c r="B540" s="110"/>
      <c r="C540" s="110"/>
      <c r="D540" s="97"/>
      <c r="E540" s="97"/>
      <c r="F540" s="122"/>
      <c r="G540" s="97"/>
      <c r="H540" s="110"/>
      <c r="I540" s="111"/>
      <c r="J540" s="123"/>
    </row>
    <row r="541" spans="1:10" ht="12" customHeight="1">
      <c r="A541" s="121"/>
      <c r="B541" s="110"/>
      <c r="C541" s="110"/>
      <c r="D541" s="97"/>
      <c r="E541" s="97"/>
      <c r="F541" s="122"/>
      <c r="G541" s="97"/>
      <c r="H541" s="110"/>
      <c r="I541" s="111"/>
      <c r="J541" s="123"/>
    </row>
    <row r="542" spans="1:10" ht="12" customHeight="1">
      <c r="A542" s="121"/>
      <c r="B542" s="110"/>
      <c r="C542" s="110"/>
      <c r="D542" s="97"/>
      <c r="E542" s="97"/>
      <c r="F542" s="122"/>
      <c r="G542" s="97"/>
      <c r="H542" s="110"/>
      <c r="I542" s="111"/>
      <c r="J542" s="123"/>
    </row>
    <row r="543" spans="1:10" ht="12" customHeight="1">
      <c r="A543" s="121"/>
      <c r="B543" s="110"/>
      <c r="C543" s="110"/>
      <c r="D543" s="97"/>
      <c r="E543" s="97"/>
      <c r="F543" s="122"/>
      <c r="G543" s="97"/>
      <c r="H543" s="110"/>
      <c r="I543" s="111"/>
      <c r="J543" s="123"/>
    </row>
    <row r="544" spans="1:10" ht="12" customHeight="1" thickBot="1">
      <c r="A544" s="125"/>
      <c r="B544" s="69"/>
      <c r="C544" s="126"/>
      <c r="D544" s="127"/>
      <c r="E544" s="127"/>
      <c r="F544" s="128"/>
      <c r="G544" s="127"/>
      <c r="H544" s="126"/>
      <c r="I544" s="129"/>
      <c r="J544" s="130"/>
    </row>
    <row r="545" spans="1:10" ht="12" customHeight="1">
      <c r="A545" s="96"/>
      <c r="B545" s="96"/>
      <c r="C545" s="96"/>
      <c r="D545" s="85"/>
      <c r="E545" s="85"/>
      <c r="F545" s="113"/>
      <c r="G545" s="85"/>
      <c r="H545" s="96"/>
      <c r="I545" s="139"/>
      <c r="J545" s="90"/>
    </row>
    <row r="546" spans="1:10" ht="12" customHeight="1">
      <c r="A546" s="96"/>
      <c r="B546" s="96"/>
      <c r="C546" s="96"/>
      <c r="D546" s="85"/>
      <c r="E546" s="85"/>
      <c r="F546" s="113"/>
      <c r="G546" s="85"/>
      <c r="H546" s="96"/>
      <c r="I546" s="139"/>
      <c r="J546" s="90"/>
    </row>
    <row r="547" spans="1:10" ht="12" customHeight="1">
      <c r="A547" s="96"/>
      <c r="B547" s="7" t="str">
        <f>Inputs!$C$2</f>
        <v>Rocky Mountain Power</v>
      </c>
      <c r="C547" s="96"/>
      <c r="D547" s="85"/>
      <c r="E547" s="85"/>
      <c r="F547" s="113"/>
      <c r="G547" s="85"/>
      <c r="I547" s="91" t="s">
        <v>0</v>
      </c>
      <c r="J547" s="359">
        <v>8.9</v>
      </c>
    </row>
    <row r="548" spans="1:10" ht="12" customHeight="1">
      <c r="A548" s="96"/>
      <c r="B548" s="7" t="str">
        <f>Inputs!$C$3</f>
        <v>Utah Results of Operations - December 2011</v>
      </c>
      <c r="C548" s="96"/>
      <c r="D548" s="85"/>
      <c r="E548" s="85"/>
      <c r="F548" s="113"/>
      <c r="G548" s="85"/>
      <c r="H548" s="96"/>
      <c r="I548" s="139"/>
      <c r="J548" s="90"/>
    </row>
    <row r="549" spans="1:10" ht="12" customHeight="1">
      <c r="A549" s="96"/>
      <c r="B549" s="37" t="s">
        <v>297</v>
      </c>
      <c r="C549" s="96"/>
      <c r="D549" s="85"/>
      <c r="E549" s="85"/>
      <c r="F549" s="113"/>
      <c r="G549" s="85"/>
      <c r="H549" s="96"/>
      <c r="I549" s="139"/>
      <c r="J549" s="90"/>
    </row>
    <row r="550" spans="1:10" ht="12" customHeight="1">
      <c r="A550" s="96"/>
      <c r="B550" s="24"/>
      <c r="C550" s="96"/>
      <c r="D550" s="85"/>
      <c r="E550" s="85"/>
      <c r="F550" s="113"/>
      <c r="G550" s="85"/>
      <c r="H550" s="96"/>
      <c r="I550" s="139"/>
      <c r="J550" s="90"/>
    </row>
    <row r="551" spans="1:10" ht="12" customHeight="1">
      <c r="A551" s="96"/>
      <c r="B551" s="96"/>
      <c r="C551" s="96"/>
      <c r="D551" s="85"/>
      <c r="E551" s="85"/>
      <c r="F551" s="113"/>
      <c r="G551" s="85"/>
      <c r="H551" s="96"/>
      <c r="I551" s="139"/>
      <c r="J551" s="90"/>
    </row>
    <row r="552" spans="1:10" ht="12" customHeight="1">
      <c r="A552" s="96"/>
      <c r="F552" s="93" t="s">
        <v>1</v>
      </c>
      <c r="H552" s="83"/>
      <c r="I552" s="94" t="str">
        <f>+Inputs!$C$6</f>
        <v>UTAH</v>
      </c>
    </row>
    <row r="553" spans="1:10" ht="12" customHeight="1">
      <c r="A553" s="96"/>
      <c r="D553" s="49" t="s">
        <v>2</v>
      </c>
      <c r="E553" s="49" t="s">
        <v>3</v>
      </c>
      <c r="F553" s="47" t="s">
        <v>4</v>
      </c>
      <c r="G553" s="49" t="s">
        <v>5</v>
      </c>
      <c r="H553" s="49" t="s">
        <v>6</v>
      </c>
      <c r="I553" s="50" t="s">
        <v>7</v>
      </c>
      <c r="J553" s="49" t="s">
        <v>8</v>
      </c>
    </row>
    <row r="554" spans="1:10" ht="12" customHeight="1">
      <c r="A554" s="95"/>
      <c r="B554" s="42" t="s">
        <v>192</v>
      </c>
      <c r="C554" s="96"/>
      <c r="D554" s="85"/>
      <c r="E554" s="85"/>
      <c r="F554" s="102"/>
      <c r="G554" s="85"/>
      <c r="H554" s="252"/>
      <c r="I554" s="253"/>
      <c r="J554" s="101"/>
    </row>
    <row r="555" spans="1:10" ht="12" customHeight="1">
      <c r="A555" s="95"/>
      <c r="B555" s="100" t="s">
        <v>374</v>
      </c>
      <c r="C555" s="96"/>
      <c r="D555" s="201">
        <v>557</v>
      </c>
      <c r="E555" s="85" t="s">
        <v>360</v>
      </c>
      <c r="F555" s="90">
        <v>-447471</v>
      </c>
      <c r="G555" s="85" t="s">
        <v>28</v>
      </c>
      <c r="H555" s="86">
        <f>VLOOKUP(G555,'Alloc. Factors'!$B$2:$M$110,7,FALSE)</f>
        <v>0.42002745400230629</v>
      </c>
      <c r="I555" s="250">
        <f t="shared" ref="I555" si="19">F555*H555</f>
        <v>-187950.10486986599</v>
      </c>
      <c r="J555" s="99" t="s">
        <v>375</v>
      </c>
    </row>
    <row r="556" spans="1:10" ht="12" customHeight="1">
      <c r="A556" s="95"/>
      <c r="B556" s="100"/>
      <c r="C556" s="96"/>
      <c r="D556" s="85"/>
      <c r="E556" s="85"/>
      <c r="F556" s="90"/>
      <c r="G556" s="85"/>
      <c r="H556" s="86"/>
      <c r="I556" s="250"/>
      <c r="J556" s="99"/>
    </row>
    <row r="557" spans="1:10" ht="12" customHeight="1">
      <c r="A557" s="95"/>
      <c r="B557" s="100"/>
      <c r="C557" s="96"/>
      <c r="D557" s="85"/>
      <c r="E557" s="85"/>
      <c r="F557" s="90"/>
      <c r="G557" s="85"/>
      <c r="H557" s="86"/>
      <c r="I557" s="250"/>
      <c r="J557" s="99"/>
    </row>
    <row r="558" spans="1:10" ht="12" customHeight="1">
      <c r="A558" s="95"/>
      <c r="B558" s="251"/>
      <c r="C558" s="96"/>
      <c r="D558" s="85"/>
      <c r="E558" s="85"/>
      <c r="F558" s="90"/>
      <c r="G558" s="85"/>
      <c r="H558" s="86"/>
      <c r="I558" s="250"/>
      <c r="J558" s="101"/>
    </row>
    <row r="559" spans="1:10" ht="12" customHeight="1">
      <c r="A559" s="95"/>
      <c r="B559" s="254"/>
      <c r="C559" s="96"/>
      <c r="D559" s="85"/>
      <c r="E559" s="85"/>
      <c r="F559" s="90"/>
      <c r="G559" s="85"/>
      <c r="H559" s="86"/>
      <c r="I559" s="250"/>
      <c r="J559" s="99"/>
    </row>
    <row r="560" spans="1:10" ht="12" customHeight="1">
      <c r="A560" s="95"/>
      <c r="B560" s="254"/>
      <c r="C560" s="96"/>
      <c r="D560" s="85"/>
      <c r="E560" s="85"/>
      <c r="F560" s="90"/>
      <c r="G560" s="85"/>
      <c r="H560" s="86"/>
      <c r="I560" s="250"/>
      <c r="J560" s="99"/>
    </row>
    <row r="561" spans="1:10" ht="12" customHeight="1">
      <c r="A561" s="95"/>
      <c r="B561" s="254"/>
      <c r="C561" s="96"/>
      <c r="D561" s="85"/>
      <c r="E561" s="85"/>
      <c r="F561" s="90"/>
      <c r="G561" s="85"/>
      <c r="H561" s="86"/>
      <c r="I561" s="250"/>
      <c r="J561" s="99"/>
    </row>
    <row r="562" spans="1:10" ht="12" customHeight="1">
      <c r="A562" s="95"/>
      <c r="B562" s="254"/>
      <c r="D562" s="85"/>
      <c r="F562" s="90"/>
      <c r="G562" s="85"/>
      <c r="H562" s="86"/>
      <c r="I562" s="250"/>
      <c r="J562" s="99"/>
    </row>
    <row r="563" spans="1:10" ht="12" customHeight="1">
      <c r="A563" s="95"/>
      <c r="H563" s="86"/>
      <c r="I563" s="250"/>
    </row>
    <row r="564" spans="1:10" ht="12" customHeight="1">
      <c r="A564" s="95"/>
      <c r="H564" s="202"/>
      <c r="I564" s="219"/>
      <c r="J564" s="101"/>
    </row>
    <row r="565" spans="1:10" ht="12" customHeight="1">
      <c r="A565" s="95"/>
      <c r="B565" s="254"/>
      <c r="C565" s="96"/>
      <c r="D565" s="85"/>
      <c r="F565" s="90"/>
      <c r="G565" s="85"/>
      <c r="H565" s="202"/>
      <c r="I565" s="219"/>
      <c r="J565" s="101"/>
    </row>
    <row r="566" spans="1:10" ht="12" customHeight="1">
      <c r="A566" s="95"/>
      <c r="B566" s="20"/>
      <c r="C566" s="95"/>
      <c r="D566" s="97"/>
      <c r="E566" s="92"/>
      <c r="F566" s="133"/>
      <c r="G566" s="92"/>
      <c r="H566" s="175"/>
      <c r="I566" s="250"/>
      <c r="J566" s="87"/>
    </row>
    <row r="567" spans="1:10" ht="12" customHeight="1">
      <c r="A567" s="95"/>
      <c r="B567" s="330"/>
      <c r="C567" s="95"/>
      <c r="D567" s="97"/>
      <c r="E567" s="92"/>
      <c r="F567" s="133"/>
      <c r="G567" s="92"/>
      <c r="H567" s="86"/>
      <c r="I567" s="250"/>
      <c r="J567" s="337"/>
    </row>
    <row r="568" spans="1:10" ht="12" customHeight="1">
      <c r="A568" s="95"/>
      <c r="B568" s="95"/>
      <c r="C568" s="95"/>
      <c r="D568" s="97"/>
      <c r="E568" s="92"/>
      <c r="F568" s="133"/>
      <c r="G568" s="92"/>
      <c r="H568" s="86"/>
      <c r="I568" s="250"/>
      <c r="J568" s="337"/>
    </row>
    <row r="569" spans="1:10" ht="12" customHeight="1">
      <c r="A569" s="95"/>
      <c r="B569" s="95"/>
      <c r="C569" s="95"/>
      <c r="D569" s="97"/>
      <c r="E569" s="92"/>
      <c r="F569" s="133"/>
      <c r="G569" s="92"/>
      <c r="H569" s="86"/>
      <c r="I569" s="250"/>
      <c r="J569" s="258"/>
    </row>
    <row r="570" spans="1:10" ht="12" customHeight="1">
      <c r="A570" s="95"/>
      <c r="B570" s="330"/>
      <c r="C570" s="95"/>
      <c r="D570" s="97"/>
      <c r="E570" s="92"/>
      <c r="F570" s="133"/>
      <c r="G570" s="92"/>
      <c r="H570" s="86"/>
      <c r="I570" s="250"/>
      <c r="J570" s="258"/>
    </row>
    <row r="571" spans="1:10" ht="12" customHeight="1">
      <c r="A571" s="95"/>
      <c r="B571" s="95"/>
      <c r="C571" s="95"/>
      <c r="D571" s="97"/>
      <c r="E571" s="92"/>
      <c r="F571" s="133"/>
      <c r="G571" s="92"/>
      <c r="H571" s="86"/>
      <c r="I571" s="250"/>
      <c r="J571" s="258"/>
    </row>
    <row r="572" spans="1:10" ht="12" customHeight="1">
      <c r="A572" s="95"/>
      <c r="B572" s="95"/>
      <c r="C572" s="95"/>
      <c r="D572" s="97"/>
      <c r="E572" s="92"/>
      <c r="F572" s="133"/>
      <c r="G572" s="92"/>
      <c r="H572" s="86"/>
      <c r="I572" s="250"/>
      <c r="J572" s="258"/>
    </row>
    <row r="573" spans="1:10" ht="12" customHeight="1">
      <c r="A573" s="95"/>
      <c r="B573" s="95"/>
      <c r="C573" s="95"/>
      <c r="D573" s="97"/>
      <c r="E573" s="92"/>
      <c r="F573" s="133"/>
      <c r="G573" s="92"/>
      <c r="H573" s="86"/>
      <c r="I573" s="250"/>
      <c r="J573" s="258"/>
    </row>
    <row r="574" spans="1:10" ht="12" customHeight="1">
      <c r="A574" s="95"/>
      <c r="B574" s="95"/>
      <c r="C574" s="95"/>
      <c r="D574" s="97"/>
      <c r="E574" s="92"/>
      <c r="F574" s="133"/>
      <c r="G574" s="92"/>
      <c r="H574" s="86"/>
      <c r="I574" s="250"/>
      <c r="J574" s="258"/>
    </row>
    <row r="575" spans="1:10" ht="12" customHeight="1">
      <c r="A575" s="95"/>
      <c r="B575" s="95"/>
      <c r="C575" s="95"/>
      <c r="D575" s="97"/>
      <c r="E575" s="92"/>
      <c r="F575" s="133"/>
      <c r="G575" s="92"/>
      <c r="H575" s="86"/>
      <c r="I575" s="250"/>
      <c r="J575" s="258"/>
    </row>
    <row r="576" spans="1:10" ht="12" customHeight="1">
      <c r="A576" s="95"/>
      <c r="B576" s="95"/>
      <c r="C576" s="95"/>
      <c r="D576" s="97"/>
      <c r="E576" s="92"/>
      <c r="F576" s="133"/>
      <c r="G576" s="92"/>
      <c r="H576" s="86"/>
      <c r="I576" s="250"/>
      <c r="J576" s="258"/>
    </row>
    <row r="577" spans="1:10" ht="12" customHeight="1">
      <c r="A577" s="95"/>
      <c r="B577" s="95"/>
      <c r="C577" s="95"/>
      <c r="D577" s="97"/>
      <c r="E577" s="92"/>
      <c r="F577" s="133"/>
      <c r="G577" s="92"/>
      <c r="H577" s="95"/>
      <c r="I577" s="140"/>
      <c r="J577" s="147"/>
    </row>
    <row r="578" spans="1:10" ht="12" customHeight="1">
      <c r="A578" s="95"/>
      <c r="B578" s="95"/>
      <c r="C578" s="95"/>
      <c r="D578" s="97"/>
      <c r="E578" s="92"/>
      <c r="F578" s="133"/>
      <c r="G578" s="92"/>
      <c r="H578" s="95"/>
      <c r="I578" s="140"/>
      <c r="J578" s="147"/>
    </row>
    <row r="579" spans="1:10" ht="12" customHeight="1">
      <c r="A579" s="95"/>
      <c r="B579" s="20"/>
      <c r="C579" s="95"/>
      <c r="D579" s="97"/>
      <c r="E579" s="92"/>
      <c r="F579" s="133"/>
      <c r="G579" s="92"/>
      <c r="H579" s="175"/>
      <c r="I579" s="250"/>
      <c r="J579" s="87"/>
    </row>
    <row r="580" spans="1:10" ht="12" customHeight="1">
      <c r="A580" s="95"/>
      <c r="B580" s="330"/>
      <c r="C580" s="95"/>
      <c r="D580" s="97"/>
      <c r="E580" s="92"/>
      <c r="F580" s="90"/>
      <c r="G580" s="92"/>
      <c r="H580" s="86"/>
      <c r="I580" s="250"/>
      <c r="J580" s="258"/>
    </row>
    <row r="581" spans="1:10" ht="12" customHeight="1">
      <c r="A581" s="95"/>
      <c r="B581" s="332"/>
      <c r="C581" s="95"/>
      <c r="D581" s="97"/>
      <c r="E581" s="92"/>
      <c r="F581" s="113"/>
      <c r="G581" s="92"/>
      <c r="H581" s="86"/>
      <c r="I581" s="250"/>
      <c r="J581" s="258"/>
    </row>
    <row r="582" spans="1:10" ht="12" customHeight="1">
      <c r="A582" s="95"/>
      <c r="B582" s="330"/>
      <c r="C582" s="95"/>
      <c r="D582" s="97"/>
      <c r="E582" s="92"/>
      <c r="F582" s="113"/>
      <c r="G582" s="92"/>
      <c r="H582" s="86"/>
      <c r="I582" s="250"/>
      <c r="J582" s="258"/>
    </row>
    <row r="583" spans="1:10" ht="12" customHeight="1">
      <c r="A583" s="95"/>
      <c r="B583" s="135"/>
      <c r="C583" s="95"/>
      <c r="D583" s="97"/>
      <c r="E583" s="92"/>
      <c r="F583" s="90"/>
      <c r="G583" s="92"/>
      <c r="H583" s="86"/>
      <c r="I583" s="250"/>
      <c r="J583" s="258"/>
    </row>
    <row r="584" spans="1:10" ht="12" customHeight="1">
      <c r="A584" s="95"/>
      <c r="B584" s="330"/>
      <c r="C584" s="95"/>
      <c r="D584" s="97"/>
      <c r="E584" s="92"/>
      <c r="F584" s="90"/>
      <c r="G584" s="92"/>
      <c r="H584" s="86"/>
      <c r="I584" s="250"/>
      <c r="J584" s="258"/>
    </row>
    <row r="585" spans="1:10" ht="12" customHeight="1">
      <c r="A585" s="95"/>
      <c r="B585" s="330"/>
      <c r="C585" s="95"/>
      <c r="D585" s="97"/>
      <c r="E585" s="92"/>
      <c r="F585" s="90"/>
      <c r="G585" s="92"/>
      <c r="H585" s="86"/>
      <c r="I585" s="250"/>
      <c r="J585" s="258"/>
    </row>
    <row r="586" spans="1:10" ht="12" customHeight="1">
      <c r="A586" s="95"/>
      <c r="B586" s="95"/>
      <c r="C586" s="95"/>
      <c r="D586" s="97"/>
      <c r="E586" s="92"/>
      <c r="F586" s="133"/>
      <c r="G586" s="92"/>
      <c r="H586" s="86"/>
      <c r="I586" s="250"/>
      <c r="J586" s="258"/>
    </row>
    <row r="587" spans="1:10" ht="12" customHeight="1">
      <c r="A587" s="95"/>
      <c r="B587" s="95"/>
      <c r="C587" s="95"/>
      <c r="D587" s="97"/>
      <c r="E587" s="92"/>
      <c r="F587" s="133"/>
      <c r="G587" s="92"/>
      <c r="H587" s="86"/>
      <c r="I587" s="250"/>
      <c r="J587" s="258"/>
    </row>
    <row r="588" spans="1:10" ht="12" customHeight="1">
      <c r="A588" s="95"/>
      <c r="B588" s="95"/>
      <c r="C588" s="95"/>
      <c r="D588" s="97"/>
      <c r="E588" s="92"/>
      <c r="F588" s="133"/>
      <c r="G588" s="92"/>
      <c r="H588" s="86"/>
      <c r="I588" s="250"/>
      <c r="J588" s="258"/>
    </row>
    <row r="589" spans="1:10" ht="12" customHeight="1">
      <c r="A589" s="95"/>
      <c r="B589" s="95"/>
      <c r="C589" s="95"/>
      <c r="D589" s="97"/>
      <c r="E589" s="92"/>
      <c r="F589" s="133"/>
      <c r="G589" s="92"/>
      <c r="H589" s="86"/>
      <c r="I589" s="250"/>
      <c r="J589" s="258"/>
    </row>
    <row r="590" spans="1:10" ht="12" customHeight="1">
      <c r="A590" s="95"/>
      <c r="B590" s="95"/>
      <c r="C590" s="95"/>
      <c r="D590" s="97"/>
      <c r="E590" s="92"/>
      <c r="F590" s="133"/>
      <c r="G590" s="92"/>
      <c r="H590" s="86"/>
      <c r="I590" s="250"/>
      <c r="J590" s="258"/>
    </row>
    <row r="591" spans="1:10" ht="12" customHeight="1">
      <c r="A591" s="95"/>
      <c r="B591" s="95"/>
      <c r="C591" s="95"/>
      <c r="D591" s="97"/>
      <c r="E591" s="92"/>
      <c r="F591" s="133"/>
      <c r="G591" s="92"/>
      <c r="H591" s="95"/>
      <c r="I591" s="140"/>
      <c r="J591" s="147"/>
    </row>
    <row r="592" spans="1:10" ht="12" customHeight="1">
      <c r="A592" s="95"/>
      <c r="B592" s="95"/>
      <c r="C592" s="95"/>
      <c r="D592" s="97"/>
      <c r="E592" s="92"/>
      <c r="F592" s="133"/>
      <c r="G592" s="92"/>
      <c r="H592" s="95"/>
      <c r="I592" s="140"/>
      <c r="J592" s="147"/>
    </row>
    <row r="593" spans="1:10" ht="12" customHeight="1">
      <c r="A593" s="95"/>
      <c r="B593" s="95"/>
      <c r="C593" s="95"/>
      <c r="D593" s="97"/>
      <c r="E593" s="92"/>
      <c r="F593" s="133"/>
      <c r="G593" s="92"/>
      <c r="H593" s="95"/>
      <c r="I593" s="140"/>
      <c r="J593" s="147"/>
    </row>
    <row r="594" spans="1:10" ht="12" customHeight="1">
      <c r="A594" s="95"/>
      <c r="B594" s="95"/>
      <c r="C594" s="95"/>
      <c r="D594" s="97"/>
      <c r="E594" s="92"/>
      <c r="F594" s="133"/>
      <c r="G594" s="92"/>
      <c r="H594" s="95"/>
      <c r="I594" s="140"/>
      <c r="J594" s="147"/>
    </row>
    <row r="595" spans="1:10" ht="12" customHeight="1">
      <c r="A595" s="95"/>
      <c r="B595" s="95"/>
      <c r="C595" s="95"/>
      <c r="D595" s="97"/>
      <c r="E595" s="92"/>
      <c r="F595" s="133"/>
      <c r="G595" s="92"/>
      <c r="H595" s="86"/>
      <c r="I595" s="250"/>
      <c r="J595" s="147"/>
    </row>
    <row r="596" spans="1:10" ht="12" customHeight="1">
      <c r="A596" s="95"/>
      <c r="B596" s="95"/>
      <c r="C596" s="95"/>
      <c r="D596" s="97"/>
      <c r="E596" s="92"/>
      <c r="F596" s="133"/>
      <c r="G596" s="92"/>
      <c r="H596" s="95"/>
      <c r="I596" s="140"/>
      <c r="J596" s="147"/>
    </row>
    <row r="597" spans="1:10" ht="12" customHeight="1">
      <c r="A597" s="95"/>
      <c r="B597" s="95"/>
      <c r="C597" s="95"/>
      <c r="D597" s="97"/>
      <c r="E597" s="92"/>
      <c r="F597" s="133"/>
      <c r="G597" s="92"/>
      <c r="H597" s="95"/>
      <c r="I597" s="140"/>
      <c r="J597" s="147"/>
    </row>
    <row r="598" spans="1:10" ht="12" customHeight="1">
      <c r="A598" s="95"/>
      <c r="B598" s="95"/>
      <c r="C598" s="95"/>
      <c r="D598" s="97"/>
      <c r="E598" s="92"/>
      <c r="F598" s="133"/>
      <c r="G598" s="92"/>
      <c r="H598" s="86"/>
      <c r="I598" s="250"/>
      <c r="J598" s="147"/>
    </row>
    <row r="599" spans="1:10" ht="12" customHeight="1">
      <c r="A599" s="95"/>
      <c r="B599" s="95"/>
      <c r="C599" s="95"/>
      <c r="D599" s="97"/>
      <c r="E599" s="92"/>
      <c r="F599" s="133"/>
      <c r="G599" s="92"/>
      <c r="H599" s="95"/>
      <c r="I599" s="140"/>
      <c r="J599" s="147"/>
    </row>
    <row r="600" spans="1:10" ht="12" customHeight="1">
      <c r="A600" s="95"/>
      <c r="B600" s="9" t="s">
        <v>13</v>
      </c>
      <c r="C600" s="95"/>
      <c r="D600" s="97"/>
      <c r="E600" s="92"/>
      <c r="F600" s="133"/>
      <c r="G600" s="92"/>
      <c r="H600" s="95"/>
      <c r="I600" s="140"/>
      <c r="J600" s="147"/>
    </row>
    <row r="601" spans="1:10" ht="12" customHeight="1">
      <c r="A601" s="95"/>
      <c r="B601" s="95"/>
      <c r="C601" s="95"/>
      <c r="D601" s="97"/>
      <c r="E601" s="92"/>
      <c r="F601" s="133"/>
      <c r="G601" s="92"/>
      <c r="H601" s="95"/>
      <c r="I601" s="140"/>
      <c r="J601" s="147"/>
    </row>
    <row r="602" spans="1:10" ht="12" customHeight="1" thickBot="1">
      <c r="A602" s="110"/>
      <c r="B602" s="9" t="s">
        <v>12</v>
      </c>
      <c r="C602" s="110"/>
      <c r="D602" s="97"/>
      <c r="E602" s="97"/>
      <c r="F602" s="122"/>
      <c r="G602" s="97"/>
      <c r="H602" s="97"/>
      <c r="I602" s="162"/>
      <c r="J602" s="87"/>
    </row>
    <row r="603" spans="1:10" ht="12" customHeight="1">
      <c r="A603" s="115"/>
      <c r="B603" s="116"/>
      <c r="C603" s="116"/>
      <c r="D603" s="117"/>
      <c r="E603" s="117"/>
      <c r="F603" s="118"/>
      <c r="G603" s="117"/>
      <c r="H603" s="117"/>
      <c r="I603" s="163"/>
      <c r="J603" s="120"/>
    </row>
    <row r="604" spans="1:10" ht="12" customHeight="1">
      <c r="A604" s="121"/>
      <c r="B604" s="110"/>
      <c r="C604" s="110"/>
      <c r="D604" s="97"/>
      <c r="E604" s="97"/>
      <c r="F604" s="122"/>
      <c r="G604" s="97"/>
      <c r="H604" s="97"/>
      <c r="I604" s="162"/>
      <c r="J604" s="123"/>
    </row>
    <row r="605" spans="1:10" ht="12" customHeight="1">
      <c r="A605" s="121"/>
      <c r="B605" s="110"/>
      <c r="C605" s="110"/>
      <c r="D605" s="97"/>
      <c r="E605" s="97"/>
      <c r="F605" s="122"/>
      <c r="G605" s="97"/>
      <c r="H605" s="97"/>
      <c r="I605" s="162"/>
      <c r="J605" s="123"/>
    </row>
    <row r="606" spans="1:10" ht="12" customHeight="1">
      <c r="A606" s="121"/>
      <c r="B606" s="110"/>
      <c r="C606" s="110"/>
      <c r="D606" s="97"/>
      <c r="E606" s="97"/>
      <c r="F606" s="122"/>
      <c r="G606" s="97"/>
      <c r="H606" s="97"/>
      <c r="I606" s="162"/>
      <c r="J606" s="123"/>
    </row>
    <row r="607" spans="1:10" ht="12" customHeight="1">
      <c r="A607" s="121"/>
      <c r="B607" s="110"/>
      <c r="C607" s="110"/>
      <c r="D607" s="97"/>
      <c r="E607" s="97"/>
      <c r="F607" s="122"/>
      <c r="G607" s="97"/>
      <c r="H607" s="97"/>
      <c r="I607" s="162"/>
      <c r="J607" s="123"/>
    </row>
    <row r="608" spans="1:10" ht="12" customHeight="1">
      <c r="A608" s="121"/>
      <c r="B608" s="110"/>
      <c r="C608" s="110"/>
      <c r="D608" s="97"/>
      <c r="E608" s="97"/>
      <c r="F608" s="122"/>
      <c r="G608" s="97"/>
      <c r="H608" s="110"/>
      <c r="I608" s="111"/>
      <c r="J608" s="123"/>
    </row>
    <row r="609" spans="1:10" ht="12" customHeight="1">
      <c r="A609" s="121"/>
      <c r="B609" s="110"/>
      <c r="C609" s="110"/>
      <c r="D609" s="97"/>
      <c r="E609" s="97"/>
      <c r="F609" s="122"/>
      <c r="G609" s="97"/>
      <c r="H609" s="110"/>
      <c r="I609" s="111"/>
      <c r="J609" s="123"/>
    </row>
    <row r="610" spans="1:10" ht="12" customHeight="1">
      <c r="A610" s="121"/>
      <c r="B610" s="110"/>
      <c r="C610" s="110"/>
      <c r="D610" s="97"/>
      <c r="E610" s="97"/>
      <c r="F610" s="122"/>
      <c r="G610" s="97"/>
      <c r="H610" s="110"/>
      <c r="I610" s="111"/>
      <c r="J610" s="123"/>
    </row>
    <row r="611" spans="1:10" ht="12" customHeight="1">
      <c r="A611" s="121"/>
      <c r="B611" s="110"/>
      <c r="C611" s="110"/>
      <c r="D611" s="97"/>
      <c r="E611" s="97"/>
      <c r="F611" s="122"/>
      <c r="G611" s="97"/>
      <c r="H611" s="110"/>
      <c r="I611" s="111"/>
      <c r="J611" s="123"/>
    </row>
    <row r="612" spans="1:10" ht="12" customHeight="1" thickBot="1">
      <c r="A612" s="148"/>
      <c r="B612" s="149"/>
      <c r="C612" s="149"/>
      <c r="D612" s="150"/>
      <c r="E612" s="150"/>
      <c r="F612" s="151"/>
      <c r="G612" s="150"/>
      <c r="H612" s="149"/>
      <c r="I612" s="152"/>
      <c r="J612" s="153"/>
    </row>
    <row r="613" spans="1:10" ht="12" customHeight="1">
      <c r="A613" s="96"/>
      <c r="B613" s="96"/>
      <c r="C613" s="96"/>
      <c r="D613" s="85"/>
      <c r="E613" s="85"/>
      <c r="F613" s="113"/>
      <c r="G613" s="85"/>
      <c r="H613" s="96"/>
      <c r="I613" s="139"/>
      <c r="J613" s="90"/>
    </row>
    <row r="614" spans="1:10" ht="12" customHeight="1">
      <c r="A614" s="96"/>
      <c r="B614" s="96"/>
      <c r="C614" s="96"/>
      <c r="D614" s="85"/>
      <c r="E614" s="85"/>
      <c r="F614" s="113"/>
      <c r="G614" s="85"/>
      <c r="H614" s="96"/>
      <c r="I614" s="139"/>
      <c r="J614" s="90"/>
    </row>
    <row r="615" spans="1:10" ht="12" customHeight="1">
      <c r="A615" s="96"/>
      <c r="B615" s="7" t="str">
        <f>Inputs!$C$2</f>
        <v>Rocky Mountain Power</v>
      </c>
      <c r="C615" s="96"/>
      <c r="D615" s="85"/>
      <c r="E615" s="85"/>
      <c r="F615" s="113"/>
      <c r="G615" s="85"/>
      <c r="I615" s="91" t="s">
        <v>0</v>
      </c>
      <c r="J615" s="373">
        <v>8.1</v>
      </c>
    </row>
    <row r="616" spans="1:10" ht="12" customHeight="1">
      <c r="A616" s="96"/>
      <c r="B616" s="7" t="str">
        <f>Inputs!$C$3</f>
        <v>Utah Results of Operations - December 2011</v>
      </c>
      <c r="C616" s="96"/>
      <c r="D616" s="85"/>
      <c r="E616" s="85"/>
      <c r="F616" s="113"/>
      <c r="G616" s="85"/>
      <c r="H616" s="96"/>
      <c r="I616" s="139"/>
      <c r="J616" s="90"/>
    </row>
    <row r="617" spans="1:10" ht="12" customHeight="1">
      <c r="A617" s="96"/>
      <c r="B617" s="37" t="s">
        <v>328</v>
      </c>
      <c r="C617" s="96"/>
      <c r="D617" s="85"/>
      <c r="E617" s="85"/>
      <c r="F617" s="113"/>
      <c r="G617" s="85"/>
      <c r="H617" s="96"/>
      <c r="I617" s="139"/>
      <c r="J617" s="90"/>
    </row>
    <row r="618" spans="1:10" ht="12" customHeight="1">
      <c r="A618" s="96"/>
      <c r="B618" s="24"/>
      <c r="C618" s="96"/>
      <c r="D618" s="85"/>
      <c r="E618" s="85"/>
      <c r="F618" s="113"/>
      <c r="G618" s="85"/>
      <c r="H618" s="96"/>
      <c r="I618" s="139"/>
      <c r="J618" s="90"/>
    </row>
    <row r="619" spans="1:10" ht="12" customHeight="1">
      <c r="A619" s="96"/>
      <c r="B619" s="96"/>
      <c r="C619" s="96"/>
      <c r="D619" s="85"/>
      <c r="E619" s="85"/>
      <c r="F619" s="113"/>
      <c r="G619" s="85"/>
      <c r="H619" s="96"/>
      <c r="I619" s="139"/>
      <c r="J619" s="90"/>
    </row>
    <row r="620" spans="1:10" ht="12" customHeight="1">
      <c r="A620" s="96"/>
      <c r="F620" s="93" t="s">
        <v>1</v>
      </c>
      <c r="H620" s="83"/>
      <c r="I620" s="94" t="str">
        <f>+Inputs!$C$6</f>
        <v>UTAH</v>
      </c>
    </row>
    <row r="621" spans="1:10" ht="12" customHeight="1">
      <c r="A621" s="96"/>
      <c r="D621" s="49" t="s">
        <v>2</v>
      </c>
      <c r="E621" s="49" t="s">
        <v>3</v>
      </c>
      <c r="F621" s="47" t="s">
        <v>4</v>
      </c>
      <c r="G621" s="49" t="s">
        <v>5</v>
      </c>
      <c r="H621" s="49" t="s">
        <v>6</v>
      </c>
      <c r="I621" s="50" t="s">
        <v>7</v>
      </c>
      <c r="J621" s="49" t="s">
        <v>8</v>
      </c>
    </row>
    <row r="622" spans="1:10" ht="12" customHeight="1">
      <c r="A622" s="95"/>
      <c r="B622" s="42" t="s">
        <v>192</v>
      </c>
      <c r="C622" s="154"/>
      <c r="D622" s="156"/>
      <c r="E622" s="155"/>
      <c r="F622" s="72"/>
      <c r="G622" s="85" t="s">
        <v>13</v>
      </c>
      <c r="H622" s="95"/>
      <c r="I622" s="133"/>
      <c r="J622" s="92"/>
    </row>
    <row r="623" spans="1:10" ht="12" customHeight="1">
      <c r="A623" s="95"/>
      <c r="B623" s="100" t="s">
        <v>278</v>
      </c>
      <c r="C623" s="96"/>
      <c r="D623" s="85">
        <v>557</v>
      </c>
      <c r="E623" s="85" t="s">
        <v>360</v>
      </c>
      <c r="F623" s="90">
        <v>15824000</v>
      </c>
      <c r="G623" s="85" t="s">
        <v>28</v>
      </c>
      <c r="H623" s="175">
        <f>VLOOKUP(G623,'Alloc. Factors'!$B$2:$M$110,7,FALSE)</f>
        <v>0.42002745400230629</v>
      </c>
      <c r="I623" s="87">
        <f t="shared" ref="I623:I624" si="20">F623*H623</f>
        <v>6646514.4321324946</v>
      </c>
      <c r="J623" s="101" t="s">
        <v>13</v>
      </c>
    </row>
    <row r="624" spans="1:10" ht="12" customHeight="1">
      <c r="A624" s="95"/>
      <c r="B624" s="100" t="s">
        <v>278</v>
      </c>
      <c r="C624" s="96"/>
      <c r="D624" s="85">
        <v>557</v>
      </c>
      <c r="E624" s="85" t="s">
        <v>360</v>
      </c>
      <c r="F624" s="90">
        <v>1376000</v>
      </c>
      <c r="G624" s="85" t="s">
        <v>28</v>
      </c>
      <c r="H624" s="175">
        <f>VLOOKUP(G624,'Alloc. Factors'!$B$2:$M$110,7,FALSE)</f>
        <v>0.42002745400230629</v>
      </c>
      <c r="I624" s="87">
        <f t="shared" si="20"/>
        <v>577957.77670717344</v>
      </c>
      <c r="J624" s="101" t="s">
        <v>13</v>
      </c>
    </row>
    <row r="625" spans="1:10" ht="12" customHeight="1">
      <c r="A625" s="95"/>
      <c r="B625" s="214"/>
      <c r="C625" s="96"/>
      <c r="D625" s="85"/>
      <c r="E625" s="85"/>
      <c r="F625" s="357">
        <f>SUM(F622:F624)</f>
        <v>17200000</v>
      </c>
      <c r="G625" s="85"/>
      <c r="H625" s="202"/>
      <c r="I625" s="263">
        <f>SUM(I622:I624)</f>
        <v>7224472.208839668</v>
      </c>
      <c r="J625" s="99"/>
    </row>
    <row r="626" spans="1:10" ht="12" customHeight="1">
      <c r="A626" s="95"/>
      <c r="B626" s="42"/>
      <c r="C626" s="96"/>
      <c r="D626" s="85"/>
      <c r="E626" s="85"/>
      <c r="F626" s="90"/>
      <c r="G626" s="85"/>
      <c r="H626" s="202"/>
      <c r="I626" s="102"/>
      <c r="J626" s="99"/>
    </row>
    <row r="627" spans="1:10" ht="12" customHeight="1">
      <c r="A627" s="95"/>
      <c r="B627" s="42"/>
      <c r="C627" s="96"/>
      <c r="D627" s="85"/>
      <c r="E627" s="85"/>
      <c r="F627" s="90"/>
      <c r="G627" s="85"/>
      <c r="H627" s="202"/>
      <c r="I627" s="102"/>
      <c r="J627" s="99"/>
    </row>
    <row r="628" spans="1:10" ht="12" customHeight="1">
      <c r="A628" s="95"/>
      <c r="B628" s="42" t="s">
        <v>186</v>
      </c>
      <c r="C628" s="154"/>
      <c r="D628" s="156"/>
      <c r="E628" s="155"/>
      <c r="F628" s="73"/>
      <c r="G628" s="85" t="s">
        <v>13</v>
      </c>
      <c r="H628" s="95"/>
      <c r="I628" s="133"/>
      <c r="J628" s="92"/>
    </row>
    <row r="629" spans="1:10" ht="12" customHeight="1">
      <c r="A629" s="95"/>
      <c r="B629" s="251" t="s">
        <v>279</v>
      </c>
      <c r="C629" s="203"/>
      <c r="D629" s="201">
        <v>440</v>
      </c>
      <c r="E629" s="201" t="s">
        <v>360</v>
      </c>
      <c r="F629" s="113">
        <v>15824000</v>
      </c>
      <c r="G629" s="90" t="s">
        <v>189</v>
      </c>
      <c r="H629" s="175">
        <f>VLOOKUP(G629,'Alloc. Factors'!$B$2:$M$110,7,FALSE)</f>
        <v>0</v>
      </c>
      <c r="I629" s="87">
        <f>F629*H629</f>
        <v>0</v>
      </c>
      <c r="J629" s="101"/>
    </row>
    <row r="630" spans="1:10" ht="12" customHeight="1">
      <c r="A630" s="95"/>
      <c r="B630" s="100" t="s">
        <v>280</v>
      </c>
      <c r="C630" s="96"/>
      <c r="D630" s="85">
        <v>440</v>
      </c>
      <c r="E630" s="85" t="s">
        <v>360</v>
      </c>
      <c r="F630" s="90">
        <v>1376000</v>
      </c>
      <c r="G630" s="85" t="s">
        <v>188</v>
      </c>
      <c r="H630" s="175">
        <f>VLOOKUP(G630,'Alloc. Factors'!$B$2:$M$110,7,FALSE)</f>
        <v>0</v>
      </c>
      <c r="I630" s="87">
        <f t="shared" ref="I630" si="21">F630*H630</f>
        <v>0</v>
      </c>
      <c r="J630" s="101"/>
    </row>
    <row r="631" spans="1:10" ht="12" customHeight="1">
      <c r="A631" s="95"/>
      <c r="B631" s="290"/>
      <c r="C631" s="96"/>
      <c r="D631" s="85"/>
      <c r="E631" s="85"/>
      <c r="F631" s="357">
        <f>SUM(F629:F630)</f>
        <v>17200000</v>
      </c>
      <c r="G631" s="85"/>
      <c r="H631" s="202"/>
      <c r="I631" s="263">
        <f>SUM(I629:I630)</f>
        <v>0</v>
      </c>
      <c r="J631" s="99"/>
    </row>
    <row r="632" spans="1:10" ht="12" customHeight="1">
      <c r="A632" s="95"/>
      <c r="B632" s="58" t="s">
        <v>13</v>
      </c>
      <c r="C632" s="96"/>
      <c r="D632" s="85"/>
      <c r="E632" s="85"/>
      <c r="F632" s="90"/>
      <c r="G632" s="85"/>
      <c r="H632" s="86"/>
      <c r="I632" s="87"/>
      <c r="J632" s="99"/>
    </row>
    <row r="633" spans="1:10" ht="12" customHeight="1">
      <c r="A633" s="95"/>
      <c r="B633" s="58" t="s">
        <v>13</v>
      </c>
      <c r="C633" s="96"/>
      <c r="D633" s="85"/>
      <c r="E633" s="85"/>
      <c r="F633" s="90"/>
      <c r="G633" s="85"/>
      <c r="H633" s="86"/>
      <c r="I633" s="87"/>
      <c r="J633" s="99"/>
    </row>
    <row r="634" spans="1:10" ht="12" customHeight="1">
      <c r="A634" s="95"/>
      <c r="B634" s="42" t="s">
        <v>10</v>
      </c>
      <c r="C634" s="154"/>
      <c r="D634" s="156"/>
      <c r="E634" s="155"/>
      <c r="F634" s="73"/>
      <c r="G634" s="85" t="s">
        <v>13</v>
      </c>
      <c r="H634" s="95"/>
      <c r="I634" s="133"/>
      <c r="J634" s="92"/>
    </row>
    <row r="635" spans="1:10" ht="12" customHeight="1">
      <c r="A635" s="95"/>
      <c r="B635" s="100" t="s">
        <v>334</v>
      </c>
      <c r="C635" s="96"/>
      <c r="D635" s="85">
        <v>302</v>
      </c>
      <c r="E635" s="85" t="s">
        <v>360</v>
      </c>
      <c r="F635" s="90">
        <v>-74114533.865385011</v>
      </c>
      <c r="G635" s="90" t="s">
        <v>30</v>
      </c>
      <c r="H635" s="175">
        <f>VLOOKUP(G635,'Alloc. Factors'!$B$2:$M$110,7,FALSE)</f>
        <v>0.42002745400230629</v>
      </c>
      <c r="I635" s="87">
        <f t="shared" ref="I635" si="22">F635*H635</f>
        <v>-31130138.964045376</v>
      </c>
      <c r="J635" s="101" t="s">
        <v>397</v>
      </c>
    </row>
    <row r="636" spans="1:10" ht="12" customHeight="1">
      <c r="A636" s="95"/>
      <c r="B636" s="100"/>
      <c r="C636" s="96"/>
      <c r="D636" s="85"/>
      <c r="E636" s="85"/>
      <c r="F636" s="90"/>
      <c r="G636" s="90"/>
      <c r="H636" s="86"/>
      <c r="I636" s="87"/>
      <c r="J636" s="99"/>
    </row>
    <row r="637" spans="1:10" ht="12" customHeight="1">
      <c r="A637" s="95"/>
      <c r="B637" s="100"/>
      <c r="C637" s="96"/>
      <c r="D637" s="85"/>
      <c r="E637" s="85"/>
      <c r="F637" s="90"/>
      <c r="G637" s="90"/>
      <c r="H637" s="86"/>
      <c r="I637" s="87"/>
      <c r="J637" s="99"/>
    </row>
    <row r="638" spans="1:10" ht="12" customHeight="1">
      <c r="A638" s="95"/>
      <c r="B638" s="42" t="s">
        <v>276</v>
      </c>
      <c r="C638" s="154"/>
      <c r="D638" s="156"/>
      <c r="E638" s="155"/>
      <c r="F638" s="73"/>
      <c r="G638" s="85" t="s">
        <v>13</v>
      </c>
      <c r="H638" s="95"/>
      <c r="I638" s="133"/>
      <c r="J638" s="92"/>
    </row>
    <row r="639" spans="1:10" ht="12" customHeight="1">
      <c r="A639" s="95"/>
      <c r="B639" s="251" t="s">
        <v>318</v>
      </c>
      <c r="C639" s="203"/>
      <c r="D639" s="201" t="s">
        <v>246</v>
      </c>
      <c r="E639" s="201" t="s">
        <v>360</v>
      </c>
      <c r="F639" s="113">
        <v>-4489129.844893055</v>
      </c>
      <c r="G639" s="90" t="s">
        <v>30</v>
      </c>
      <c r="H639" s="175">
        <f>VLOOKUP(G639,'Alloc. Factors'!$B$2:$M$110,7,FALSE)</f>
        <v>0.42002745400230629</v>
      </c>
      <c r="I639" s="87">
        <f t="shared" ref="I639" si="23">F639*H639</f>
        <v>-1885557.7794361981</v>
      </c>
      <c r="J639" s="101" t="s">
        <v>397</v>
      </c>
    </row>
    <row r="640" spans="1:10" ht="12" customHeight="1">
      <c r="A640" s="95"/>
      <c r="B640" s="100" t="s">
        <v>334</v>
      </c>
      <c r="C640" s="96"/>
      <c r="D640" s="85" t="s">
        <v>229</v>
      </c>
      <c r="E640" s="85" t="s">
        <v>360</v>
      </c>
      <c r="F640" s="90">
        <v>-8273228.46</v>
      </c>
      <c r="G640" s="90" t="s">
        <v>30</v>
      </c>
      <c r="H640" s="175">
        <f>VLOOKUP(G640,'Alloc. Factors'!$B$2:$M$110,7,FALSE)</f>
        <v>0.42002745400230629</v>
      </c>
      <c r="I640" s="87">
        <f t="shared" ref="I640" si="24">F640*H640</f>
        <v>-3474983.0864332211</v>
      </c>
      <c r="J640" s="101" t="s">
        <v>397</v>
      </c>
    </row>
    <row r="641" spans="1:10" ht="12" customHeight="1">
      <c r="A641" s="95"/>
      <c r="B641" s="158"/>
      <c r="C641" s="154"/>
      <c r="D641" s="155"/>
      <c r="E641" s="155"/>
      <c r="F641" s="374">
        <f>SUM(F639:F640)</f>
        <v>-12762358.304893054</v>
      </c>
      <c r="G641" s="156"/>
      <c r="H641" s="86"/>
      <c r="I641" s="264">
        <f>SUM(I639:I640)</f>
        <v>-5360540.8658694196</v>
      </c>
      <c r="J641" s="99"/>
    </row>
    <row r="642" spans="1:10" ht="12" customHeight="1">
      <c r="A642" s="95"/>
      <c r="B642" s="110"/>
      <c r="C642" s="110"/>
      <c r="D642" s="97"/>
      <c r="E642" s="97"/>
      <c r="F642" s="122"/>
      <c r="G642" s="97"/>
      <c r="H642" s="110"/>
      <c r="I642" s="111"/>
      <c r="J642" s="87"/>
    </row>
    <row r="643" spans="1:10" ht="12" customHeight="1">
      <c r="A643" s="95"/>
      <c r="B643" s="110"/>
      <c r="C643" s="110"/>
      <c r="D643" s="97"/>
      <c r="E643" s="97"/>
      <c r="F643" s="122"/>
      <c r="G643" s="97"/>
      <c r="H643" s="110"/>
      <c r="I643" s="111"/>
      <c r="J643" s="87"/>
    </row>
    <row r="644" spans="1:10" ht="12" customHeight="1">
      <c r="A644" s="95"/>
      <c r="B644" s="42" t="s">
        <v>277</v>
      </c>
      <c r="C644" s="154"/>
      <c r="D644" s="156"/>
      <c r="E644" s="155"/>
      <c r="F644" s="73"/>
      <c r="G644" s="85" t="s">
        <v>13</v>
      </c>
      <c r="H644" s="95"/>
      <c r="I644" s="133"/>
      <c r="J644" s="92"/>
    </row>
    <row r="645" spans="1:10" ht="12" customHeight="1">
      <c r="A645" s="95"/>
      <c r="B645" s="251" t="s">
        <v>318</v>
      </c>
      <c r="C645" s="203"/>
      <c r="D645" s="201" t="s">
        <v>227</v>
      </c>
      <c r="E645" s="201" t="s">
        <v>360</v>
      </c>
      <c r="F645" s="113">
        <v>2203378.1189584378</v>
      </c>
      <c r="G645" s="90" t="s">
        <v>30</v>
      </c>
      <c r="H645" s="175">
        <f>VLOOKUP(G645,'Alloc. Factors'!$B$2:$M$110,7,FALSE)</f>
        <v>0.42002745400230629</v>
      </c>
      <c r="I645" s="87">
        <f t="shared" ref="I645:I646" si="25">F645*H645</f>
        <v>925479.3015105034</v>
      </c>
      <c r="J645" s="101" t="s">
        <v>397</v>
      </c>
    </row>
    <row r="646" spans="1:10" ht="12" customHeight="1">
      <c r="A646" s="95"/>
      <c r="B646" s="100" t="s">
        <v>334</v>
      </c>
      <c r="C646" s="96"/>
      <c r="D646" s="85" t="s">
        <v>249</v>
      </c>
      <c r="E646" s="85" t="s">
        <v>360</v>
      </c>
      <c r="F646" s="90">
        <v>4136694.9776920001</v>
      </c>
      <c r="G646" s="90" t="s">
        <v>30</v>
      </c>
      <c r="H646" s="175">
        <f>VLOOKUP(G646,'Alloc. Factors'!$B$2:$M$110,7,FALSE)</f>
        <v>0.42002745400230629</v>
      </c>
      <c r="I646" s="87">
        <f t="shared" si="25"/>
        <v>1737525.4594640981</v>
      </c>
      <c r="J646" s="101" t="s">
        <v>397</v>
      </c>
    </row>
    <row r="647" spans="1:10" ht="12" customHeight="1">
      <c r="A647" s="95"/>
      <c r="B647" s="158"/>
      <c r="C647" s="154"/>
      <c r="D647" s="155"/>
      <c r="E647" s="155"/>
      <c r="F647" s="374">
        <f>SUM(F645:F646)</f>
        <v>6340073.0966504384</v>
      </c>
      <c r="G647" s="156"/>
      <c r="H647" s="86"/>
      <c r="I647" s="264">
        <f>SUM(I645:I646)</f>
        <v>2663004.7609746014</v>
      </c>
      <c r="J647" s="99"/>
    </row>
    <row r="648" spans="1:10" ht="12" customHeight="1">
      <c r="A648" s="95"/>
      <c r="B648" s="110"/>
      <c r="C648" s="110"/>
      <c r="D648" s="97"/>
      <c r="E648" s="97"/>
      <c r="F648" s="122"/>
      <c r="G648" s="97"/>
      <c r="H648" s="110"/>
      <c r="I648" s="111"/>
      <c r="J648" s="87"/>
    </row>
    <row r="649" spans="1:10" ht="12" customHeight="1">
      <c r="A649" s="95"/>
      <c r="B649" s="110"/>
      <c r="C649" s="110"/>
      <c r="D649" s="97"/>
      <c r="E649" s="97"/>
      <c r="F649" s="122"/>
      <c r="G649" s="97"/>
      <c r="H649" s="110"/>
      <c r="I649" s="111"/>
      <c r="J649" s="87"/>
    </row>
    <row r="650" spans="1:10" ht="12" customHeight="1">
      <c r="A650" s="95"/>
      <c r="B650" s="42" t="s">
        <v>271</v>
      </c>
      <c r="C650" s="154"/>
      <c r="D650" s="156"/>
      <c r="E650" s="155"/>
      <c r="F650" s="73"/>
      <c r="G650" s="85" t="s">
        <v>13</v>
      </c>
      <c r="H650" s="95"/>
      <c r="I650" s="133"/>
      <c r="J650" s="92"/>
    </row>
    <row r="651" spans="1:10" ht="12" customHeight="1">
      <c r="A651" s="95"/>
      <c r="B651" s="251" t="s">
        <v>300</v>
      </c>
      <c r="C651" s="203"/>
      <c r="D651" s="201" t="s">
        <v>218</v>
      </c>
      <c r="E651" s="201" t="s">
        <v>360</v>
      </c>
      <c r="F651" s="113">
        <v>-4489129.844893055</v>
      </c>
      <c r="G651" s="90" t="s">
        <v>28</v>
      </c>
      <c r="H651" s="175">
        <f>VLOOKUP(G651,'Alloc. Factors'!$B$2:$M$110,7,FALSE)</f>
        <v>0.42002745400230629</v>
      </c>
      <c r="I651" s="87">
        <f t="shared" ref="I651:I652" si="26">F651*H651</f>
        <v>-1885557.7794361981</v>
      </c>
      <c r="J651" s="101" t="s">
        <v>13</v>
      </c>
    </row>
    <row r="652" spans="1:10" ht="12" customHeight="1">
      <c r="A652" s="95"/>
      <c r="B652" s="100" t="s">
        <v>294</v>
      </c>
      <c r="C652" s="96"/>
      <c r="D652" s="85">
        <v>41110</v>
      </c>
      <c r="E652" s="85" t="s">
        <v>360</v>
      </c>
      <c r="F652" s="90">
        <v>1703670</v>
      </c>
      <c r="G652" s="90" t="s">
        <v>28</v>
      </c>
      <c r="H652" s="175">
        <f>VLOOKUP(G652,'Alloc. Factors'!$B$2:$M$110,7,FALSE)</f>
        <v>0.42002745400230629</v>
      </c>
      <c r="I652" s="87">
        <f t="shared" si="26"/>
        <v>715588.17256010917</v>
      </c>
      <c r="J652" s="101" t="s">
        <v>13</v>
      </c>
    </row>
    <row r="653" spans="1:10" ht="12" customHeight="1">
      <c r="A653" s="95"/>
      <c r="B653" s="100" t="s">
        <v>412</v>
      </c>
      <c r="C653" s="96"/>
      <c r="D653" s="85">
        <v>282</v>
      </c>
      <c r="E653" s="85" t="s">
        <v>360</v>
      </c>
      <c r="F653" s="90">
        <v>-851835</v>
      </c>
      <c r="G653" s="90" t="s">
        <v>28</v>
      </c>
      <c r="H653" s="175">
        <f>VLOOKUP(G653,'Alloc. Factors'!$B$2:$M$110,7,FALSE)</f>
        <v>0.42002745400230629</v>
      </c>
      <c r="I653" s="87">
        <f t="shared" ref="I653" si="27">F653*H653</f>
        <v>-357794.08628005459</v>
      </c>
      <c r="J653" s="101" t="s">
        <v>411</v>
      </c>
    </row>
    <row r="654" spans="1:10" ht="12" customHeight="1">
      <c r="A654" s="95"/>
      <c r="B654" s="95"/>
      <c r="C654" s="95"/>
      <c r="D654" s="97"/>
      <c r="E654" s="92"/>
      <c r="F654" s="133"/>
      <c r="G654" s="92"/>
      <c r="H654" s="95"/>
      <c r="I654" s="140"/>
      <c r="J654" s="147"/>
    </row>
    <row r="655" spans="1:10" ht="12" customHeight="1">
      <c r="A655" s="95"/>
      <c r="B655" s="95"/>
      <c r="C655" s="95"/>
      <c r="D655" s="97"/>
      <c r="E655" s="92"/>
      <c r="F655" s="133"/>
      <c r="G655" s="92"/>
      <c r="H655" s="95"/>
      <c r="I655" s="140"/>
      <c r="J655" s="147"/>
    </row>
    <row r="656" spans="1:10" ht="12" customHeight="1">
      <c r="A656" s="95"/>
      <c r="B656" s="95"/>
      <c r="C656" s="95"/>
      <c r="D656" s="97"/>
      <c r="E656" s="92"/>
      <c r="F656" s="133"/>
      <c r="G656" s="92"/>
      <c r="H656" s="95"/>
      <c r="I656" s="140"/>
      <c r="J656" s="147"/>
    </row>
    <row r="657" spans="1:10" ht="12" customHeight="1">
      <c r="A657" s="95"/>
      <c r="B657" s="95"/>
      <c r="C657" s="95"/>
      <c r="D657" s="97"/>
      <c r="E657" s="92"/>
      <c r="F657" s="133"/>
      <c r="G657" s="92"/>
      <c r="H657" s="95"/>
      <c r="I657" s="140"/>
      <c r="J657" s="147"/>
    </row>
    <row r="658" spans="1:10" ht="12" customHeight="1">
      <c r="A658" s="95"/>
      <c r="B658" s="95"/>
      <c r="C658" s="95"/>
      <c r="D658" s="97"/>
      <c r="E658" s="92"/>
      <c r="F658" s="133"/>
      <c r="G658" s="92"/>
      <c r="H658" s="95"/>
      <c r="I658" s="140"/>
      <c r="J658" s="147"/>
    </row>
    <row r="659" spans="1:10" ht="12" customHeight="1">
      <c r="A659" s="95"/>
      <c r="B659" s="95"/>
      <c r="C659" s="95"/>
      <c r="D659" s="97"/>
      <c r="E659" s="92"/>
      <c r="F659" s="133"/>
      <c r="G659" s="92"/>
      <c r="H659" s="95"/>
      <c r="I659" s="140"/>
      <c r="J659" s="147"/>
    </row>
    <row r="660" spans="1:10" ht="12" customHeight="1">
      <c r="A660" s="95"/>
      <c r="B660" s="95"/>
      <c r="C660" s="95"/>
      <c r="D660" s="97"/>
      <c r="E660" s="92"/>
      <c r="F660" s="133"/>
      <c r="G660" s="92"/>
      <c r="H660" s="95"/>
      <c r="I660" s="140"/>
      <c r="J660" s="147"/>
    </row>
    <row r="661" spans="1:10" ht="12" customHeight="1">
      <c r="A661" s="95"/>
      <c r="B661" s="95"/>
      <c r="C661" s="95"/>
      <c r="D661" s="97"/>
      <c r="E661" s="92"/>
      <c r="F661" s="133"/>
      <c r="G661" s="92"/>
      <c r="H661" s="95"/>
      <c r="I661" s="140"/>
      <c r="J661" s="147"/>
    </row>
    <row r="662" spans="1:10" ht="12" customHeight="1">
      <c r="A662" s="95"/>
      <c r="B662" s="95"/>
      <c r="C662" s="95"/>
      <c r="D662" s="97"/>
      <c r="E662" s="92"/>
      <c r="F662" s="133"/>
      <c r="G662" s="92"/>
      <c r="H662" s="95"/>
      <c r="I662" s="140"/>
      <c r="J662" s="147"/>
    </row>
    <row r="663" spans="1:10" ht="12" customHeight="1">
      <c r="A663" s="95"/>
      <c r="B663" s="95"/>
      <c r="C663" s="95"/>
      <c r="D663" s="97"/>
      <c r="E663" s="92"/>
      <c r="F663" s="133"/>
      <c r="G663" s="92"/>
      <c r="H663" s="95"/>
      <c r="I663" s="140"/>
      <c r="J663" s="147"/>
    </row>
    <row r="664" spans="1:10" ht="12" customHeight="1">
      <c r="A664" s="95"/>
      <c r="B664" s="95"/>
      <c r="C664" s="95"/>
      <c r="D664" s="97"/>
      <c r="E664" s="92"/>
      <c r="F664" s="133"/>
      <c r="G664" s="92"/>
      <c r="H664" s="95"/>
      <c r="I664" s="140"/>
      <c r="J664" s="147"/>
    </row>
    <row r="665" spans="1:10" ht="12" customHeight="1">
      <c r="A665" s="95"/>
      <c r="B665" s="95"/>
      <c r="C665" s="95"/>
      <c r="D665" s="97"/>
      <c r="E665" s="92"/>
      <c r="F665" s="133"/>
      <c r="G665" s="92"/>
      <c r="H665" s="95"/>
      <c r="I665" s="140"/>
      <c r="J665" s="147"/>
    </row>
    <row r="666" spans="1:10" ht="12" customHeight="1">
      <c r="A666" s="95"/>
      <c r="B666" s="95"/>
      <c r="C666" s="95"/>
      <c r="D666" s="97"/>
      <c r="E666" s="92"/>
      <c r="F666" s="133"/>
      <c r="G666" s="92"/>
      <c r="H666" s="95"/>
      <c r="I666" s="140"/>
      <c r="J666" s="147"/>
    </row>
    <row r="667" spans="1:10" ht="12" customHeight="1">
      <c r="A667" s="95"/>
      <c r="B667" s="95"/>
      <c r="C667" s="95"/>
      <c r="D667" s="97"/>
      <c r="E667" s="92"/>
      <c r="F667" s="133"/>
      <c r="G667" s="92"/>
      <c r="H667" s="95"/>
      <c r="I667" s="140"/>
      <c r="J667" s="147"/>
    </row>
    <row r="668" spans="1:10" ht="12" customHeight="1">
      <c r="A668" s="95"/>
      <c r="B668" s="95"/>
      <c r="C668" s="95"/>
      <c r="D668" s="97"/>
      <c r="E668" s="92"/>
      <c r="F668" s="133"/>
      <c r="G668" s="92"/>
      <c r="H668" s="95"/>
      <c r="I668" s="140"/>
      <c r="J668" s="147"/>
    </row>
    <row r="669" spans="1:10" ht="12" customHeight="1">
      <c r="A669" s="95"/>
      <c r="B669" s="9" t="s">
        <v>13</v>
      </c>
      <c r="C669" s="95"/>
      <c r="D669" s="97"/>
      <c r="E669" s="92"/>
      <c r="F669" s="133"/>
      <c r="G669" s="92"/>
      <c r="H669" s="95"/>
      <c r="I669" s="140"/>
      <c r="J669" s="147"/>
    </row>
    <row r="670" spans="1:10" ht="12" customHeight="1" thickBot="1">
      <c r="A670" s="95"/>
      <c r="B670" s="9" t="s">
        <v>12</v>
      </c>
      <c r="C670" s="95"/>
      <c r="D670" s="97"/>
      <c r="E670" s="92"/>
      <c r="F670" s="133"/>
      <c r="G670" s="92"/>
      <c r="H670" s="95"/>
      <c r="I670" s="140"/>
      <c r="J670" s="147"/>
    </row>
    <row r="671" spans="1:10" ht="12" customHeight="1">
      <c r="A671" s="115"/>
      <c r="B671" s="170"/>
      <c r="C671" s="116"/>
      <c r="D671" s="117"/>
      <c r="E671" s="117"/>
      <c r="F671" s="118"/>
      <c r="G671" s="117"/>
      <c r="H671" s="117"/>
      <c r="I671" s="163"/>
      <c r="J671" s="120"/>
    </row>
    <row r="672" spans="1:10" ht="12" customHeight="1">
      <c r="A672" s="121"/>
      <c r="B672" s="110"/>
      <c r="C672" s="110"/>
      <c r="D672" s="97"/>
      <c r="E672" s="97"/>
      <c r="F672" s="122"/>
      <c r="G672" s="97"/>
      <c r="H672" s="97"/>
      <c r="I672" s="162"/>
      <c r="J672" s="123"/>
    </row>
    <row r="673" spans="1:10" ht="12" customHeight="1">
      <c r="A673" s="121"/>
      <c r="B673" s="110"/>
      <c r="C673" s="110"/>
      <c r="D673" s="97"/>
      <c r="E673" s="97"/>
      <c r="F673" s="122"/>
      <c r="G673" s="97"/>
      <c r="H673" s="97"/>
      <c r="I673" s="162"/>
      <c r="J673" s="123"/>
    </row>
    <row r="674" spans="1:10" ht="12" customHeight="1">
      <c r="A674" s="121"/>
      <c r="B674" s="110"/>
      <c r="C674" s="110"/>
      <c r="D674" s="97"/>
      <c r="E674" s="97"/>
      <c r="F674" s="122"/>
      <c r="G674" s="97"/>
      <c r="H674" s="97"/>
      <c r="I674" s="162"/>
      <c r="J674" s="123"/>
    </row>
    <row r="675" spans="1:10" ht="12" customHeight="1">
      <c r="A675" s="121"/>
      <c r="B675" s="110"/>
      <c r="C675" s="110"/>
      <c r="D675" s="97"/>
      <c r="E675" s="97"/>
      <c r="F675" s="122"/>
      <c r="G675" s="97"/>
      <c r="H675" s="97"/>
      <c r="I675" s="162"/>
      <c r="J675" s="123"/>
    </row>
    <row r="676" spans="1:10" ht="12" customHeight="1">
      <c r="A676" s="121"/>
      <c r="B676" s="110"/>
      <c r="C676" s="110"/>
      <c r="D676" s="97"/>
      <c r="E676" s="97"/>
      <c r="F676" s="122"/>
      <c r="G676" s="97"/>
      <c r="H676" s="110"/>
      <c r="I676" s="111"/>
      <c r="J676" s="123"/>
    </row>
    <row r="677" spans="1:10" ht="12" customHeight="1">
      <c r="A677" s="121"/>
      <c r="B677" s="110"/>
      <c r="C677" s="110"/>
      <c r="D677" s="97"/>
      <c r="E677" s="97"/>
      <c r="F677" s="122"/>
      <c r="G677" s="97"/>
      <c r="H677" s="110"/>
      <c r="I677" s="111"/>
      <c r="J677" s="123"/>
    </row>
    <row r="678" spans="1:10" ht="12" customHeight="1">
      <c r="A678" s="121"/>
      <c r="B678" s="110"/>
      <c r="C678" s="110"/>
      <c r="D678" s="97"/>
      <c r="E678" s="97"/>
      <c r="F678" s="122"/>
      <c r="G678" s="97"/>
      <c r="H678" s="110"/>
      <c r="I678" s="111"/>
      <c r="J678" s="123"/>
    </row>
    <row r="679" spans="1:10" ht="12" customHeight="1">
      <c r="A679" s="121"/>
      <c r="B679" s="110"/>
      <c r="C679" s="110"/>
      <c r="D679" s="97"/>
      <c r="E679" s="97"/>
      <c r="F679" s="122"/>
      <c r="G679" s="97"/>
      <c r="H679" s="110"/>
      <c r="I679" s="111"/>
      <c r="J679" s="123"/>
    </row>
    <row r="680" spans="1:10" ht="12" customHeight="1" thickBot="1">
      <c r="A680" s="148"/>
      <c r="B680" s="149"/>
      <c r="C680" s="149"/>
      <c r="D680" s="150"/>
      <c r="E680" s="150"/>
      <c r="F680" s="151"/>
      <c r="G680" s="150"/>
      <c r="H680" s="149"/>
      <c r="I680" s="152"/>
      <c r="J680" s="153"/>
    </row>
    <row r="681" spans="1:10" ht="12" customHeight="1">
      <c r="A681" s="96"/>
      <c r="B681" s="96"/>
      <c r="C681" s="96"/>
      <c r="D681" s="85"/>
      <c r="E681" s="85"/>
      <c r="F681" s="113"/>
      <c r="G681" s="85"/>
      <c r="H681" s="96"/>
      <c r="I681" s="139"/>
      <c r="J681" s="90"/>
    </row>
  </sheetData>
  <phoneticPr fontId="2" type="noConversion"/>
  <conditionalFormatting sqref="B492:B494 B522:B525 B536 B517:B518 B386:B389 B400 B381:B382 B146:B147 B214 B38 B78:B79 B24 B81 B282:B283 B555:B558 B417:B439 B441:B443 B449:B454 B446:B447 B456:B459">
    <cfRule type="cellIs" dxfId="6" priority="186" stopIfTrue="1" operator="equal">
      <formula>"Title"</formula>
    </cfRule>
  </conditionalFormatting>
  <conditionalFormatting sqref="B417 B485 B501 B503 B495:B496 B498:B499 B489 B349 B355:B357 B213 B281 B9 B77 B86 B145:B146 B88:B89 B91 B155:B156 B359:B372 B554 B430:B431 B449:B450 B433:B435 B437:B439 B441:B443 B452:B454 B446:B447 B456:B457">
    <cfRule type="cellIs" dxfId="5" priority="187" stopIfTrue="1" operator="equal">
      <formula>"Adjustment to Income/Expense/Rate Base:"</formula>
    </cfRule>
  </conditionalFormatting>
  <conditionalFormatting sqref="J572:J573 J567:J569 J580:J588">
    <cfRule type="cellIs" dxfId="4" priority="124" stopIfTrue="1" operator="equal">
      <formula>"x.x"</formula>
    </cfRule>
  </conditionalFormatting>
  <conditionalFormatting sqref="B373:B375">
    <cfRule type="cellIs" dxfId="3" priority="4" stopIfTrue="1" operator="equal">
      <formula>"Adjustment to Income/Expense/Rate Base:"</formula>
    </cfRule>
  </conditionalFormatting>
  <conditionalFormatting sqref="B374:B375">
    <cfRule type="cellIs" dxfId="2" priority="3" stopIfTrue="1" operator="equal">
      <formula>"Adjustment to Income/Expense/Rate Base:"</formula>
    </cfRule>
  </conditionalFormatting>
  <conditionalFormatting sqref="B377:B379">
    <cfRule type="cellIs" dxfId="1" priority="2" stopIfTrue="1" operator="equal">
      <formula>"Adjustment to Income/Expense/Rate Base:"</formula>
    </cfRule>
  </conditionalFormatting>
  <conditionalFormatting sqref="B378:B379">
    <cfRule type="cellIs" dxfId="0" priority="1" stopIfTrue="1" operator="equal">
      <formula>"Adjustment to Income/Expense/Rate Base:"</formula>
    </cfRule>
  </conditionalFormatting>
  <dataValidations count="18">
    <dataValidation type="list" allowBlank="1" showInputMessage="1" showErrorMessage="1" errorTitle="Account Input Error" error="The account number entered is not valid." sqref="D417 D459 D456 D453:D454 D433:D438 D428:D431 D424:D425 D420:D421">
      <formula1>ValidAccount</formula1>
    </dataValidation>
    <dataValidation type="list" allowBlank="1" showInputMessage="1" showErrorMessage="1" errorTitle="Adjsutment Type Input Error" error="An invalid adjustment type was entered._x000a__x000a_Valid values are 1, 2, or 3." sqref="E417 E459 E456 E446:E447 E450 E453:E454 E442:E443 E433:E438 E428:E431 E424:E425 E420:E421">
      <formula1>"1,2,3"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85:E507 E509:E510 E512:E517 E519:E521 E554:E561 E622:E628 E634:E636 E630 E641 E638 E644 E647 E95:E96 E383:E385 E650 E281:E285 E78:E93 E146:E156 E349:E381">
      <formula1>"1, 2, 3"</formula1>
    </dataValidation>
    <dataValidation type="list" errorStyle="warning" allowBlank="1" showInputMessage="1" showErrorMessage="1" errorTitle="Factor" error="This factor is not included in the drop-down list. Is this the factor you want to use?" sqref="G562 G96 G631:G633 G565">
      <formula1>$G$61:$G$152</formula1>
    </dataValidation>
    <dataValidation type="list" errorStyle="warning" allowBlank="1" showInputMessage="1" showErrorMessage="1" errorTitle="Factor" error="This factor is not included in the drop-down list. Is this the factor you want to use?" sqref="G554:G558 G630 G623:G627">
      <formula1>$G$60:$G$151</formula1>
    </dataValidation>
    <dataValidation type="list" errorStyle="warning" allowBlank="1" showInputMessage="1" showErrorMessage="1" errorTitle="Factor" error="This factor is not included in the drop-down list. Is this the factor you want to use?" sqref="G559:G561">
      <formula1>$G$44:$G$135</formula1>
    </dataValidation>
    <dataValidation type="list" errorStyle="warning" allowBlank="1" showInputMessage="1" showErrorMessage="1" errorTitle="FERC ACCOUNT" error="This FERC Account is not included in the drop-down list. Is this the account you want to use?" sqref="D641 D95:D96 D647">
      <formula1>$D$63:$D$475</formula1>
    </dataValidation>
    <dataValidation type="list" errorStyle="warning" allowBlank="1" showInputMessage="1" showErrorMessage="1" errorTitle="FERC ACCOUNT" error="This FERC Account is not included in the drop-down list. Is this the account you want to use?" sqref="D562 D652:D653 D565 D637 D631:D633 D640 D646">
      <formula1>$D$43:$D$475</formula1>
    </dataValidation>
    <dataValidation type="list" errorStyle="warning" allowBlank="1" showInputMessage="1" showErrorMessage="1" errorTitle="FERC ACCOUNT" error="This FERC Account is not included in the drop-down list. Is this the account you want to use?" sqref="D556:D558 D554 D635:D636 D623:D627 D630">
      <formula1>$D$60:$D$475</formula1>
    </dataValidation>
    <dataValidation type="list" errorStyle="warning" allowBlank="1" showInputMessage="1" showErrorMessage="1" errorTitle="FERC ACCOUNT" error="This FERC Account is not included in the drop-down list. Is this the account you want to use?" sqref="D517 D381 D384:D385 D520:D521">
      <formula1>$D$66:$D$340</formula1>
    </dataValidation>
    <dataValidation type="list" errorStyle="warning" allowBlank="1" showInputMessage="1" showErrorMessage="1" errorTitle="FERC ACCOUNT" error="This FERC Account is not included in the drop-down list. Is this the account you want to use?" sqref="C555">
      <formula1>$D$62:$D$475</formula1>
    </dataValidation>
    <dataValidation type="list" errorStyle="warning" allowBlank="1" showInputMessage="1" showErrorMessage="1" errorTitle="FERC ACCOUNT" error="This FERC Account is not included in the drop-down list. Is this the account you want to use?" sqref="D559:D561">
      <formula1>$D$44:$D$475</formula1>
    </dataValidation>
    <dataValidation type="list" errorStyle="warning" allowBlank="1" showInputMessage="1" showErrorMessage="1" errorTitle="FERC ACCOUNT" error="This FERC Account is not included in the drop-down list. Is this the account you want to use?" sqref="D490:D497 D380 D376:D377 D486:D488 D499:D502 D504 D509:D510 D506:D507 D512:D516 D281:D285 D372:D373 D350:D358 D360 D362:D365 D367:D369 D555">
      <formula1>$D$64:$D$475</formula1>
    </dataValidation>
    <dataValidation type="list" errorStyle="warning" allowBlank="1" showInputMessage="1" showErrorMessage="1" errorTitle="Factor" error="This factor is not included in the drop-down list. Is this the factor you want to use?" sqref="G282:G285 G287">
      <formula1>$G$64:$G$155</formula1>
    </dataValidation>
    <dataValidation type="list" errorStyle="warning" allowBlank="1" showInputMessage="1" showErrorMessage="1" errorTitle="Factor" error="This factor is not included in the drop-down list. Is this the factor you want to use?" sqref="G78:G93">
      <formula1>$G$59:$G$150</formula1>
    </dataValidation>
    <dataValidation type="list" errorStyle="warning" allowBlank="1" showInputMessage="1" showErrorMessage="1" errorTitle="FERC ACCOUNT" error="This FERC Account is not included in the drop-down list. Is this the account you want to use?" sqref="D78:D93">
      <formula1>$D$59:$D$475</formula1>
    </dataValidation>
    <dataValidation type="list" errorStyle="warning" allowBlank="1" showInputMessage="1" showErrorMessage="1" errorTitle="FERC ACCOUNT" error="This FERC Account is not included in the drop-down list. Is this the account you want to use?" sqref="D146:D154">
      <formula1>$D$51:$D$475</formula1>
    </dataValidation>
    <dataValidation type="list" errorStyle="warning" allowBlank="1" showInputMessage="1" showErrorMessage="1" errorTitle="FERC ACCOUNT" error="This FERC Account is not included in the drop-down list. Is this the account you want to use?" sqref="D155:D156">
      <formula1>$D$56:$D$475</formula1>
    </dataValidation>
  </dataValidations>
  <pageMargins left="1" right="0" top="1" bottom="0.75" header="0.5" footer="0.5"/>
  <pageSetup scale="78" orientation="portrait" r:id="rId1"/>
  <headerFooter alignWithMargins="0"/>
  <rowBreaks count="9" manualBreakCount="9">
    <brk id="68" max="9" man="1"/>
    <brk id="136" max="9" man="1"/>
    <brk id="204" max="9" man="1"/>
    <brk id="272" max="9" man="1"/>
    <brk id="340" max="9" man="1"/>
    <brk id="408" max="9" man="1"/>
    <brk id="476" max="9" man="1"/>
    <brk id="544" max="9" man="1"/>
    <brk id="612" max="9" man="1"/>
  </rowBreaks>
  <drawing r:id="rId2"/>
</worksheet>
</file>

<file path=xl/worksheets/sheet6.xml><?xml version="1.0" encoding="utf-8"?>
<worksheet xmlns="http://schemas.openxmlformats.org/spreadsheetml/2006/main" xmlns:r="http://schemas.openxmlformats.org/officeDocument/2006/relationships">
  <sheetPr codeName="Sheet9" enableFormatConditionsCalculation="0"/>
  <dimension ref="A1:S113"/>
  <sheetViews>
    <sheetView zoomScale="70" zoomScaleNormal="70" workbookViewId="0">
      <pane ySplit="2" topLeftCell="A3" activePane="bottomLeft" state="frozen"/>
      <selection activeCell="E35" sqref="D35:E35"/>
      <selection pane="bottomLeft" activeCell="D17" sqref="D17"/>
    </sheetView>
  </sheetViews>
  <sheetFormatPr defaultRowHeight="12.75"/>
  <cols>
    <col min="1" max="1" width="45.28515625" style="4" bestFit="1" customWidth="1"/>
    <col min="2" max="2" width="19.7109375" style="4" customWidth="1"/>
    <col min="3" max="7" width="12.7109375" style="4" customWidth="1"/>
    <col min="8" max="8" width="12.7109375" style="38" customWidth="1"/>
    <col min="9" max="13" width="12.7109375" style="4" customWidth="1"/>
    <col min="14" max="14" width="12.7109375" style="74" customWidth="1"/>
    <col min="15" max="18" width="9.140625" style="4"/>
    <col min="19" max="20" width="12.5703125" style="4" bestFit="1" customWidth="1"/>
    <col min="21" max="16384" width="9.140625" style="4"/>
  </cols>
  <sheetData>
    <row r="1" spans="1:19">
      <c r="A1" s="65" t="s">
        <v>282</v>
      </c>
      <c r="B1" s="1" t="s">
        <v>335</v>
      </c>
      <c r="N1" s="74" t="s">
        <v>13</v>
      </c>
    </row>
    <row r="2" spans="1:19">
      <c r="A2" s="2" t="s">
        <v>14</v>
      </c>
      <c r="B2" s="2" t="s">
        <v>5</v>
      </c>
      <c r="C2" s="3" t="s">
        <v>15</v>
      </c>
      <c r="D2" s="3" t="s">
        <v>16</v>
      </c>
      <c r="E2" s="3" t="s">
        <v>17</v>
      </c>
      <c r="F2" s="3" t="s">
        <v>18</v>
      </c>
      <c r="G2" s="3" t="s">
        <v>19</v>
      </c>
      <c r="H2" s="397" t="s">
        <v>20</v>
      </c>
      <c r="I2" s="3" t="s">
        <v>21</v>
      </c>
      <c r="J2" s="3" t="s">
        <v>22</v>
      </c>
      <c r="K2" s="3" t="s">
        <v>23</v>
      </c>
      <c r="L2" s="3" t="s">
        <v>24</v>
      </c>
      <c r="M2" s="3" t="s">
        <v>25</v>
      </c>
      <c r="N2" s="3" t="s">
        <v>265</v>
      </c>
    </row>
    <row r="3" spans="1:19">
      <c r="A3" s="4" t="s">
        <v>26</v>
      </c>
      <c r="B3" s="71" t="s">
        <v>188</v>
      </c>
      <c r="C3" s="75">
        <v>1</v>
      </c>
      <c r="D3" s="75">
        <v>0</v>
      </c>
      <c r="E3" s="75">
        <v>0</v>
      </c>
      <c r="F3" s="75">
        <v>0</v>
      </c>
      <c r="G3" s="324">
        <v>0</v>
      </c>
      <c r="H3" s="324">
        <v>0</v>
      </c>
      <c r="I3" s="75">
        <v>0</v>
      </c>
      <c r="J3" s="324">
        <v>0</v>
      </c>
      <c r="K3" s="324">
        <v>0</v>
      </c>
      <c r="L3" s="324">
        <v>0</v>
      </c>
      <c r="M3" s="324"/>
      <c r="N3" s="398">
        <f>SUM(C3:M3)</f>
        <v>1</v>
      </c>
    </row>
    <row r="4" spans="1:19">
      <c r="A4" s="4" t="s">
        <v>26</v>
      </c>
      <c r="B4" s="76" t="s">
        <v>191</v>
      </c>
      <c r="C4" s="75">
        <v>0</v>
      </c>
      <c r="D4" s="75">
        <v>0</v>
      </c>
      <c r="E4" s="75">
        <v>0</v>
      </c>
      <c r="F4" s="75">
        <v>0</v>
      </c>
      <c r="G4" s="324">
        <v>0</v>
      </c>
      <c r="H4" s="324">
        <v>0</v>
      </c>
      <c r="I4" s="75">
        <v>1</v>
      </c>
      <c r="J4" s="324">
        <v>0</v>
      </c>
      <c r="K4" s="324">
        <v>0</v>
      </c>
      <c r="L4" s="324">
        <v>0</v>
      </c>
      <c r="M4" s="324"/>
      <c r="N4" s="398">
        <f t="shared" ref="N4:N68" si="0">SUM(C4:M4)</f>
        <v>1</v>
      </c>
      <c r="S4" s="6"/>
    </row>
    <row r="5" spans="1:19">
      <c r="A5" s="4" t="s">
        <v>26</v>
      </c>
      <c r="B5" s="71" t="s">
        <v>189</v>
      </c>
      <c r="C5" s="75">
        <v>0</v>
      </c>
      <c r="D5" s="75">
        <v>1</v>
      </c>
      <c r="E5" s="75">
        <v>0</v>
      </c>
      <c r="F5" s="75">
        <v>0</v>
      </c>
      <c r="G5" s="324">
        <v>0</v>
      </c>
      <c r="H5" s="324">
        <v>0</v>
      </c>
      <c r="I5" s="75">
        <v>0</v>
      </c>
      <c r="J5" s="324">
        <v>0</v>
      </c>
      <c r="K5" s="324">
        <v>0</v>
      </c>
      <c r="L5" s="324">
        <v>0</v>
      </c>
      <c r="M5" s="324"/>
      <c r="N5" s="398">
        <f t="shared" si="0"/>
        <v>1</v>
      </c>
    </row>
    <row r="6" spans="1:19">
      <c r="A6" s="4" t="s">
        <v>26</v>
      </c>
      <c r="B6" s="71" t="s">
        <v>190</v>
      </c>
      <c r="C6" s="75">
        <v>0</v>
      </c>
      <c r="D6" s="75">
        <v>0</v>
      </c>
      <c r="E6" s="75">
        <v>1</v>
      </c>
      <c r="F6" s="75">
        <v>0</v>
      </c>
      <c r="G6" s="324">
        <v>0</v>
      </c>
      <c r="H6" s="324">
        <v>0</v>
      </c>
      <c r="I6" s="75">
        <v>0</v>
      </c>
      <c r="J6" s="324">
        <v>0</v>
      </c>
      <c r="K6" s="324">
        <v>0</v>
      </c>
      <c r="L6" s="324">
        <v>0</v>
      </c>
      <c r="M6" s="324"/>
      <c r="N6" s="398">
        <f t="shared" si="0"/>
        <v>1</v>
      </c>
    </row>
    <row r="7" spans="1:19">
      <c r="A7" s="4" t="s">
        <v>26</v>
      </c>
      <c r="B7" s="71" t="s">
        <v>267</v>
      </c>
      <c r="C7" s="75">
        <v>0</v>
      </c>
      <c r="D7" s="75">
        <v>0</v>
      </c>
      <c r="E7" s="75">
        <v>0</v>
      </c>
      <c r="F7" s="75">
        <v>1</v>
      </c>
      <c r="G7" s="324">
        <v>0</v>
      </c>
      <c r="H7" s="324">
        <v>0</v>
      </c>
      <c r="I7" s="75">
        <v>0</v>
      </c>
      <c r="J7" s="324">
        <v>0</v>
      </c>
      <c r="K7" s="324">
        <v>0</v>
      </c>
      <c r="L7" s="324">
        <v>0</v>
      </c>
      <c r="M7" s="324"/>
      <c r="N7" s="398">
        <f t="shared" si="0"/>
        <v>1</v>
      </c>
    </row>
    <row r="8" spans="1:19">
      <c r="A8" s="4" t="s">
        <v>26</v>
      </c>
      <c r="B8" s="71" t="s">
        <v>197</v>
      </c>
      <c r="C8" s="75">
        <v>0</v>
      </c>
      <c r="D8" s="75">
        <v>0</v>
      </c>
      <c r="E8" s="75">
        <v>0</v>
      </c>
      <c r="F8" s="75">
        <v>0</v>
      </c>
      <c r="G8" s="324">
        <v>0</v>
      </c>
      <c r="H8" s="324">
        <v>0</v>
      </c>
      <c r="I8" s="75">
        <v>0</v>
      </c>
      <c r="J8" s="324">
        <v>1</v>
      </c>
      <c r="K8" s="324">
        <v>0</v>
      </c>
      <c r="L8" s="324">
        <v>0</v>
      </c>
      <c r="M8" s="324"/>
      <c r="N8" s="398">
        <f t="shared" si="0"/>
        <v>1</v>
      </c>
    </row>
    <row r="9" spans="1:19">
      <c r="A9" s="4" t="s">
        <v>26</v>
      </c>
      <c r="B9" s="71" t="s">
        <v>134</v>
      </c>
      <c r="C9" s="75">
        <v>0</v>
      </c>
      <c r="D9" s="75">
        <v>0</v>
      </c>
      <c r="E9" s="75">
        <v>0</v>
      </c>
      <c r="F9" s="75">
        <v>0</v>
      </c>
      <c r="G9" s="324">
        <v>1</v>
      </c>
      <c r="H9" s="324">
        <v>0</v>
      </c>
      <c r="I9" s="75">
        <v>0</v>
      </c>
      <c r="J9" s="324">
        <v>0</v>
      </c>
      <c r="K9" s="324">
        <v>0</v>
      </c>
      <c r="L9" s="324">
        <v>0</v>
      </c>
      <c r="M9" s="324"/>
      <c r="N9" s="398">
        <f t="shared" si="0"/>
        <v>1</v>
      </c>
    </row>
    <row r="10" spans="1:19">
      <c r="A10" s="4" t="s">
        <v>26</v>
      </c>
      <c r="B10" s="71" t="s">
        <v>253</v>
      </c>
      <c r="C10" s="75">
        <v>0</v>
      </c>
      <c r="D10" s="75">
        <v>0</v>
      </c>
      <c r="E10" s="75">
        <v>0</v>
      </c>
      <c r="F10" s="75">
        <v>0</v>
      </c>
      <c r="G10" s="324">
        <v>1</v>
      </c>
      <c r="H10" s="324">
        <v>0</v>
      </c>
      <c r="I10" s="75">
        <v>0</v>
      </c>
      <c r="J10" s="324">
        <v>0</v>
      </c>
      <c r="K10" s="324">
        <v>0</v>
      </c>
      <c r="L10" s="324">
        <v>0</v>
      </c>
      <c r="M10" s="324"/>
      <c r="N10" s="398">
        <f>SUM(C10:M10)</f>
        <v>1</v>
      </c>
    </row>
    <row r="11" spans="1:19">
      <c r="A11" s="4" t="s">
        <v>26</v>
      </c>
      <c r="B11" s="71" t="s">
        <v>185</v>
      </c>
      <c r="C11" s="75">
        <v>0</v>
      </c>
      <c r="D11" s="75">
        <v>0</v>
      </c>
      <c r="E11" s="75">
        <v>0</v>
      </c>
      <c r="F11" s="75">
        <v>0</v>
      </c>
      <c r="G11" s="324">
        <v>1</v>
      </c>
      <c r="H11" s="324">
        <v>0</v>
      </c>
      <c r="I11" s="75">
        <v>0</v>
      </c>
      <c r="J11" s="324">
        <v>0</v>
      </c>
      <c r="K11" s="324">
        <v>0</v>
      </c>
      <c r="L11" s="324">
        <v>0</v>
      </c>
      <c r="M11" s="324"/>
      <c r="N11" s="398">
        <f>SUM(C11:M11)</f>
        <v>1</v>
      </c>
    </row>
    <row r="12" spans="1:19">
      <c r="A12" s="4" t="s">
        <v>26</v>
      </c>
      <c r="B12" s="71" t="s">
        <v>187</v>
      </c>
      <c r="C12" s="75">
        <v>0</v>
      </c>
      <c r="D12" s="75">
        <v>0</v>
      </c>
      <c r="E12" s="75">
        <v>0</v>
      </c>
      <c r="F12" s="75">
        <v>0</v>
      </c>
      <c r="G12" s="324">
        <v>0</v>
      </c>
      <c r="H12" s="324">
        <v>1</v>
      </c>
      <c r="I12" s="75">
        <v>0</v>
      </c>
      <c r="J12" s="324">
        <v>0</v>
      </c>
      <c r="K12" s="324">
        <v>0</v>
      </c>
      <c r="L12" s="324">
        <v>0</v>
      </c>
      <c r="M12" s="324"/>
      <c r="N12" s="398">
        <f t="shared" si="0"/>
        <v>1</v>
      </c>
    </row>
    <row r="13" spans="1:19">
      <c r="A13" s="4" t="s">
        <v>26</v>
      </c>
      <c r="B13" s="71" t="s">
        <v>199</v>
      </c>
      <c r="C13" s="75">
        <v>0</v>
      </c>
      <c r="D13" s="75">
        <v>0</v>
      </c>
      <c r="E13" s="75">
        <v>0</v>
      </c>
      <c r="F13" s="75">
        <v>0</v>
      </c>
      <c r="G13" s="324">
        <v>0</v>
      </c>
      <c r="H13" s="324">
        <v>0</v>
      </c>
      <c r="I13" s="75">
        <v>0</v>
      </c>
      <c r="J13" s="324">
        <v>0</v>
      </c>
      <c r="K13" s="324">
        <v>1</v>
      </c>
      <c r="L13" s="324">
        <v>0</v>
      </c>
      <c r="M13" s="82"/>
      <c r="N13" s="398">
        <f t="shared" si="0"/>
        <v>1</v>
      </c>
    </row>
    <row r="14" spans="1:19">
      <c r="A14" s="4" t="s">
        <v>26</v>
      </c>
      <c r="B14" s="71" t="s">
        <v>24</v>
      </c>
      <c r="C14" s="75">
        <v>0</v>
      </c>
      <c r="D14" s="75">
        <v>0</v>
      </c>
      <c r="E14" s="75">
        <v>0</v>
      </c>
      <c r="F14" s="75">
        <v>0</v>
      </c>
      <c r="G14" s="324">
        <v>0</v>
      </c>
      <c r="H14" s="324">
        <v>0</v>
      </c>
      <c r="I14" s="75">
        <v>0</v>
      </c>
      <c r="J14" s="324">
        <v>0</v>
      </c>
      <c r="K14" s="324">
        <v>0</v>
      </c>
      <c r="L14" s="324">
        <v>1</v>
      </c>
      <c r="M14" s="82"/>
      <c r="N14" s="398">
        <f t="shared" si="0"/>
        <v>1</v>
      </c>
    </row>
    <row r="15" spans="1:19">
      <c r="A15" s="4" t="s">
        <v>27</v>
      </c>
      <c r="B15" s="71" t="s">
        <v>28</v>
      </c>
      <c r="C15" s="77">
        <v>1.6315425792500754E-2</v>
      </c>
      <c r="D15" s="77">
        <v>0.26386387507761089</v>
      </c>
      <c r="E15" s="77">
        <v>7.9639705912772932E-2</v>
      </c>
      <c r="F15" s="77">
        <v>0</v>
      </c>
      <c r="G15" s="325">
        <v>0.1316600975664188</v>
      </c>
      <c r="H15" s="325">
        <v>0.42002745400230629</v>
      </c>
      <c r="I15" s="77">
        <v>5.6448799242850886E-2</v>
      </c>
      <c r="J15" s="325">
        <v>2.8494310384039191E-2</v>
      </c>
      <c r="K15" s="325">
        <v>3.5503320215002714E-3</v>
      </c>
      <c r="L15" s="325"/>
      <c r="M15" s="82"/>
      <c r="N15" s="328">
        <f t="shared" si="0"/>
        <v>1</v>
      </c>
    </row>
    <row r="16" spans="1:19">
      <c r="A16" s="4" t="s">
        <v>29</v>
      </c>
      <c r="B16" s="71" t="s">
        <v>30</v>
      </c>
      <c r="C16" s="77">
        <v>1.6315425792500754E-2</v>
      </c>
      <c r="D16" s="77">
        <v>0.26386387507761089</v>
      </c>
      <c r="E16" s="77">
        <v>7.9639705912772932E-2</v>
      </c>
      <c r="F16" s="77">
        <v>0</v>
      </c>
      <c r="G16" s="325">
        <v>0.1316600975664188</v>
      </c>
      <c r="H16" s="325">
        <v>0.42002745400230629</v>
      </c>
      <c r="I16" s="77">
        <v>5.6448799242850886E-2</v>
      </c>
      <c r="J16" s="325">
        <v>2.8494310384039191E-2</v>
      </c>
      <c r="K16" s="325">
        <v>3.5503320215002714E-3</v>
      </c>
      <c r="L16" s="82"/>
      <c r="M16" s="82"/>
      <c r="N16" s="328">
        <f t="shared" si="0"/>
        <v>1</v>
      </c>
    </row>
    <row r="17" spans="1:14">
      <c r="A17" s="4" t="s">
        <v>31</v>
      </c>
      <c r="B17" s="71" t="s">
        <v>32</v>
      </c>
      <c r="C17" s="77">
        <v>1.6315425792500754E-2</v>
      </c>
      <c r="D17" s="77">
        <v>0.26386387507761089</v>
      </c>
      <c r="E17" s="77">
        <v>7.9639705912772932E-2</v>
      </c>
      <c r="F17" s="77">
        <v>0</v>
      </c>
      <c r="G17" s="325">
        <v>0.1316600975664188</v>
      </c>
      <c r="H17" s="325">
        <v>0.42002745400230629</v>
      </c>
      <c r="I17" s="77">
        <v>5.6448799242850886E-2</v>
      </c>
      <c r="J17" s="325">
        <v>2.8494310384039191E-2</v>
      </c>
      <c r="K17" s="325">
        <v>3.5503320215002714E-3</v>
      </c>
      <c r="L17" s="82"/>
      <c r="M17" s="82"/>
      <c r="N17" s="328">
        <f t="shared" si="0"/>
        <v>1</v>
      </c>
    </row>
    <row r="18" spans="1:14">
      <c r="A18" s="4" t="s">
        <v>33</v>
      </c>
      <c r="B18" s="71" t="s">
        <v>34</v>
      </c>
      <c r="C18" s="77">
        <v>3.3196580786688086E-2</v>
      </c>
      <c r="D18" s="77">
        <v>0.53687709760714031</v>
      </c>
      <c r="E18" s="77">
        <v>0.16204087866199801</v>
      </c>
      <c r="F18" s="77">
        <v>0</v>
      </c>
      <c r="G18" s="325">
        <v>0.26788544294417349</v>
      </c>
      <c r="H18" s="325">
        <v>0</v>
      </c>
      <c r="I18" s="77">
        <v>0</v>
      </c>
      <c r="J18" s="325">
        <v>0</v>
      </c>
      <c r="K18" s="325">
        <v>0</v>
      </c>
      <c r="L18" s="82"/>
      <c r="M18" s="82"/>
      <c r="N18" s="328">
        <f t="shared" si="0"/>
        <v>0.99999999999999989</v>
      </c>
    </row>
    <row r="19" spans="1:14">
      <c r="A19" s="4" t="s">
        <v>35</v>
      </c>
      <c r="B19" s="71" t="s">
        <v>36</v>
      </c>
      <c r="C19" s="77">
        <v>0</v>
      </c>
      <c r="D19" s="77">
        <v>0</v>
      </c>
      <c r="E19" s="77">
        <v>0</v>
      </c>
      <c r="F19" s="77">
        <v>0</v>
      </c>
      <c r="G19" s="325">
        <v>0</v>
      </c>
      <c r="H19" s="325">
        <v>0.82597875051888425</v>
      </c>
      <c r="I19" s="77">
        <v>0.11100585978993008</v>
      </c>
      <c r="J19" s="325">
        <v>5.6033706043835722E-2</v>
      </c>
      <c r="K19" s="325">
        <v>6.9816836473500536E-3</v>
      </c>
      <c r="L19" s="82"/>
      <c r="M19" s="82"/>
      <c r="N19" s="328">
        <f t="shared" si="0"/>
        <v>1</v>
      </c>
    </row>
    <row r="20" spans="1:14">
      <c r="A20" s="4" t="s">
        <v>37</v>
      </c>
      <c r="B20" s="71" t="s">
        <v>38</v>
      </c>
      <c r="C20" s="77">
        <v>1.6446452366568148E-2</v>
      </c>
      <c r="D20" s="77">
        <v>0.27021555679424247</v>
      </c>
      <c r="E20" s="77">
        <v>8.1033992653511688E-2</v>
      </c>
      <c r="F20" s="77">
        <v>0</v>
      </c>
      <c r="G20" s="325">
        <v>0.12733084718862994</v>
      </c>
      <c r="H20" s="325">
        <v>0.41979158024605417</v>
      </c>
      <c r="I20" s="77">
        <v>5.4350489485804662E-2</v>
      </c>
      <c r="J20" s="325">
        <v>2.7161118761550387E-2</v>
      </c>
      <c r="K20" s="325">
        <v>3.6699625036385355E-3</v>
      </c>
      <c r="L20" s="82"/>
      <c r="M20" s="82"/>
      <c r="N20" s="328">
        <f t="shared" si="0"/>
        <v>1</v>
      </c>
    </row>
    <row r="21" spans="1:14">
      <c r="A21" s="4" t="s">
        <v>39</v>
      </c>
      <c r="B21" s="71" t="s">
        <v>9</v>
      </c>
      <c r="C21" s="77">
        <v>1.5922346070298576E-2</v>
      </c>
      <c r="D21" s="77">
        <v>0.24480882992771624</v>
      </c>
      <c r="E21" s="77">
        <v>7.5456845690556676E-2</v>
      </c>
      <c r="F21" s="77">
        <v>0</v>
      </c>
      <c r="G21" s="325">
        <v>0.14464784869978539</v>
      </c>
      <c r="H21" s="325">
        <v>0.42073507527106258</v>
      </c>
      <c r="I21" s="77">
        <v>6.2743728513989586E-2</v>
      </c>
      <c r="J21" s="325">
        <v>3.2493885251505601E-2</v>
      </c>
      <c r="K21" s="325">
        <v>3.1914405750854795E-3</v>
      </c>
      <c r="L21" s="82"/>
      <c r="M21" s="82"/>
      <c r="N21" s="328">
        <f t="shared" si="0"/>
        <v>1.0000000000000002</v>
      </c>
    </row>
    <row r="22" spans="1:14">
      <c r="A22" s="4" t="s">
        <v>40</v>
      </c>
      <c r="B22" s="71" t="s">
        <v>41</v>
      </c>
      <c r="C22" s="77">
        <v>1.5922346070298576E-2</v>
      </c>
      <c r="D22" s="77">
        <v>0.24480882992771624</v>
      </c>
      <c r="E22" s="77">
        <v>7.5456845690556676E-2</v>
      </c>
      <c r="F22" s="77">
        <v>0</v>
      </c>
      <c r="G22" s="325">
        <v>0.14464784869978539</v>
      </c>
      <c r="H22" s="325">
        <v>0.42073507527106258</v>
      </c>
      <c r="I22" s="77">
        <v>6.2743728513989586E-2</v>
      </c>
      <c r="J22" s="325">
        <v>3.2493885251505601E-2</v>
      </c>
      <c r="K22" s="325">
        <v>3.1914405750854795E-3</v>
      </c>
      <c r="L22" s="82"/>
      <c r="M22" s="82"/>
      <c r="N22" s="328">
        <f t="shared" si="0"/>
        <v>1.0000000000000002</v>
      </c>
    </row>
    <row r="23" spans="1:14">
      <c r="A23" s="4" t="s">
        <v>42</v>
      </c>
      <c r="B23" s="71" t="s">
        <v>43</v>
      </c>
      <c r="C23" s="77">
        <v>1.5922346070298576E-2</v>
      </c>
      <c r="D23" s="77">
        <v>0.24480882992771624</v>
      </c>
      <c r="E23" s="77">
        <v>7.5456845690556676E-2</v>
      </c>
      <c r="F23" s="77">
        <v>0</v>
      </c>
      <c r="G23" s="325">
        <v>0.14464784869978539</v>
      </c>
      <c r="H23" s="325">
        <v>0.42073507527106258</v>
      </c>
      <c r="I23" s="77">
        <v>6.2743728513989586E-2</v>
      </c>
      <c r="J23" s="325">
        <v>3.2493885251505601E-2</v>
      </c>
      <c r="K23" s="325">
        <v>3.1914405750854795E-3</v>
      </c>
      <c r="L23" s="82"/>
      <c r="M23" s="82"/>
      <c r="N23" s="328">
        <f t="shared" si="0"/>
        <v>1.0000000000000002</v>
      </c>
    </row>
    <row r="24" spans="1:14">
      <c r="A24" s="4" t="s">
        <v>44</v>
      </c>
      <c r="B24" s="71" t="s">
        <v>45</v>
      </c>
      <c r="C24" s="77">
        <v>3.3113889896439236E-2</v>
      </c>
      <c r="D24" s="77">
        <v>0.50913179528389063</v>
      </c>
      <c r="E24" s="77">
        <v>0.15692848711476626</v>
      </c>
      <c r="F24" s="77">
        <v>0</v>
      </c>
      <c r="G24" s="325">
        <v>0.30082582770490401</v>
      </c>
      <c r="H24" s="325">
        <v>0</v>
      </c>
      <c r="I24" s="77">
        <v>0</v>
      </c>
      <c r="J24" s="325">
        <v>0</v>
      </c>
      <c r="K24" s="325">
        <v>0</v>
      </c>
      <c r="L24" s="82"/>
      <c r="M24" s="82"/>
      <c r="N24" s="328">
        <f t="shared" si="0"/>
        <v>1.0000000000000002</v>
      </c>
    </row>
    <row r="25" spans="1:14">
      <c r="A25" s="4" t="s">
        <v>46</v>
      </c>
      <c r="B25" s="71" t="s">
        <v>47</v>
      </c>
      <c r="C25" s="77">
        <v>0</v>
      </c>
      <c r="D25" s="77">
        <v>0</v>
      </c>
      <c r="E25" s="77">
        <v>0</v>
      </c>
      <c r="F25" s="77">
        <v>0</v>
      </c>
      <c r="G25" s="325">
        <v>0</v>
      </c>
      <c r="H25" s="325">
        <v>0.81040859965766554</v>
      </c>
      <c r="I25" s="77">
        <v>0.1208552843605057</v>
      </c>
      <c r="J25" s="325">
        <v>6.2588848878701239E-2</v>
      </c>
      <c r="K25" s="325">
        <v>6.1472671031275062E-3</v>
      </c>
      <c r="L25" s="82"/>
      <c r="M25" s="82"/>
      <c r="N25" s="328">
        <f t="shared" si="0"/>
        <v>1</v>
      </c>
    </row>
    <row r="26" spans="1:14">
      <c r="A26" s="4" t="s">
        <v>48</v>
      </c>
      <c r="B26" s="71" t="s">
        <v>49</v>
      </c>
      <c r="C26" s="77">
        <v>2.2649356828241218E-2</v>
      </c>
      <c r="D26" s="77">
        <v>0.2768283989110743</v>
      </c>
      <c r="E26" s="77">
        <v>7.7752853493634325E-2</v>
      </c>
      <c r="F26" s="77">
        <v>0</v>
      </c>
      <c r="G26" s="325">
        <v>0.11957515569295861</v>
      </c>
      <c r="H26" s="325">
        <v>0.42002168561423714</v>
      </c>
      <c r="I26" s="77">
        <v>5.5147648917129068E-2</v>
      </c>
      <c r="J26" s="325">
        <v>2.5502811657003292E-2</v>
      </c>
      <c r="K26" s="325">
        <v>2.5220888857223896E-3</v>
      </c>
      <c r="L26" s="326"/>
      <c r="M26" s="329"/>
      <c r="N26" s="328">
        <f t="shared" si="0"/>
        <v>1.0000000000000004</v>
      </c>
    </row>
    <row r="27" spans="1:14">
      <c r="A27" s="4" t="s">
        <v>50</v>
      </c>
      <c r="B27" s="71" t="s">
        <v>51</v>
      </c>
      <c r="C27" s="77">
        <v>2.2649356828241218E-2</v>
      </c>
      <c r="D27" s="77">
        <v>0.2768283989110743</v>
      </c>
      <c r="E27" s="77">
        <v>7.7752853493634325E-2</v>
      </c>
      <c r="F27" s="77">
        <v>0</v>
      </c>
      <c r="G27" s="325">
        <v>0.11957515569295861</v>
      </c>
      <c r="H27" s="325">
        <v>0.42002168561423714</v>
      </c>
      <c r="I27" s="77">
        <v>5.5147648917129068E-2</v>
      </c>
      <c r="J27" s="325">
        <v>2.5502811657003292E-2</v>
      </c>
      <c r="K27" s="325">
        <v>2.5220888857223896E-3</v>
      </c>
      <c r="L27" s="82"/>
      <c r="M27" s="82"/>
      <c r="N27" s="328">
        <f t="shared" si="0"/>
        <v>1.0000000000000004</v>
      </c>
    </row>
    <row r="28" spans="1:14">
      <c r="A28" s="4" t="s">
        <v>52</v>
      </c>
      <c r="B28" s="71" t="s">
        <v>53</v>
      </c>
      <c r="C28" s="77">
        <v>2.2649356828241218E-2</v>
      </c>
      <c r="D28" s="77">
        <v>0.2768283989110743</v>
      </c>
      <c r="E28" s="77">
        <v>7.7752853493634325E-2</v>
      </c>
      <c r="F28" s="77">
        <v>0</v>
      </c>
      <c r="G28" s="325">
        <v>0.11957515569295861</v>
      </c>
      <c r="H28" s="325">
        <v>0.42002168561423714</v>
      </c>
      <c r="I28" s="77">
        <v>5.5147648917129068E-2</v>
      </c>
      <c r="J28" s="325">
        <v>2.5502811657003292E-2</v>
      </c>
      <c r="K28" s="325">
        <v>2.5220888857223896E-3</v>
      </c>
      <c r="L28" s="82"/>
      <c r="M28" s="82"/>
      <c r="N28" s="328">
        <f t="shared" si="0"/>
        <v>1.0000000000000004</v>
      </c>
    </row>
    <row r="29" spans="1:14">
      <c r="A29" s="4" t="s">
        <v>54</v>
      </c>
      <c r="B29" s="71" t="s">
        <v>55</v>
      </c>
      <c r="C29" s="77">
        <v>0</v>
      </c>
      <c r="D29" s="77">
        <v>0</v>
      </c>
      <c r="E29" s="77">
        <v>0</v>
      </c>
      <c r="F29" s="77">
        <v>0</v>
      </c>
      <c r="G29" s="325">
        <v>0</v>
      </c>
      <c r="H29" s="325">
        <v>0</v>
      </c>
      <c r="I29" s="77">
        <v>0</v>
      </c>
      <c r="J29" s="325">
        <v>0</v>
      </c>
      <c r="K29" s="325">
        <v>0</v>
      </c>
      <c r="L29" s="82"/>
      <c r="M29" s="82"/>
      <c r="N29" s="328">
        <f t="shared" si="0"/>
        <v>0</v>
      </c>
    </row>
    <row r="30" spans="1:14">
      <c r="A30" s="4" t="s">
        <v>275</v>
      </c>
      <c r="B30" s="71" t="s">
        <v>56</v>
      </c>
      <c r="C30" s="77">
        <v>0</v>
      </c>
      <c r="D30" s="77">
        <v>0</v>
      </c>
      <c r="E30" s="77">
        <v>0</v>
      </c>
      <c r="F30" s="77">
        <v>0</v>
      </c>
      <c r="G30" s="325">
        <v>0</v>
      </c>
      <c r="H30" s="325">
        <v>0</v>
      </c>
      <c r="I30" s="77">
        <v>0</v>
      </c>
      <c r="J30" s="325">
        <v>0</v>
      </c>
      <c r="K30" s="325">
        <v>0</v>
      </c>
      <c r="L30" s="82"/>
      <c r="M30" s="82"/>
      <c r="N30" s="328">
        <f t="shared" si="0"/>
        <v>0</v>
      </c>
    </row>
    <row r="31" spans="1:14">
      <c r="A31" s="4" t="s">
        <v>57</v>
      </c>
      <c r="B31" s="71" t="s">
        <v>58</v>
      </c>
      <c r="C31" s="77">
        <v>2.2649356828241211E-2</v>
      </c>
      <c r="D31" s="77">
        <v>0.27682839891107425</v>
      </c>
      <c r="E31" s="77">
        <v>7.7752853493634339E-2</v>
      </c>
      <c r="F31" s="77">
        <v>0</v>
      </c>
      <c r="G31" s="325">
        <v>0.11957515569295857</v>
      </c>
      <c r="H31" s="325">
        <v>0.42002168561423714</v>
      </c>
      <c r="I31" s="77">
        <v>5.5147648917129061E-2</v>
      </c>
      <c r="J31" s="325">
        <v>2.5502811657003296E-2</v>
      </c>
      <c r="K31" s="325">
        <v>2.52208888572239E-3</v>
      </c>
      <c r="L31" s="82"/>
      <c r="M31" s="82"/>
      <c r="N31" s="328">
        <f t="shared" si="0"/>
        <v>1.0000000000000002</v>
      </c>
    </row>
    <row r="32" spans="1:14">
      <c r="A32" s="4" t="s">
        <v>59</v>
      </c>
      <c r="B32" s="71" t="s">
        <v>60</v>
      </c>
      <c r="C32" s="77">
        <v>0</v>
      </c>
      <c r="D32" s="77">
        <v>0</v>
      </c>
      <c r="E32" s="77">
        <v>0</v>
      </c>
      <c r="F32" s="77">
        <v>0</v>
      </c>
      <c r="G32" s="325">
        <v>0</v>
      </c>
      <c r="H32" s="325">
        <v>0</v>
      </c>
      <c r="I32" s="77">
        <v>0</v>
      </c>
      <c r="J32" s="325">
        <v>0</v>
      </c>
      <c r="K32" s="325">
        <v>0</v>
      </c>
      <c r="L32" s="82"/>
      <c r="M32" s="82"/>
      <c r="N32" s="328">
        <f t="shared" si="0"/>
        <v>0</v>
      </c>
    </row>
    <row r="33" spans="1:14">
      <c r="A33" s="4" t="s">
        <v>61</v>
      </c>
      <c r="B33" s="71" t="s">
        <v>62</v>
      </c>
      <c r="C33" s="77">
        <v>0</v>
      </c>
      <c r="D33" s="77">
        <v>0</v>
      </c>
      <c r="E33" s="77">
        <v>0</v>
      </c>
      <c r="F33" s="77">
        <v>0</v>
      </c>
      <c r="G33" s="325">
        <v>0</v>
      </c>
      <c r="H33" s="325">
        <v>0</v>
      </c>
      <c r="I33" s="77">
        <v>0</v>
      </c>
      <c r="J33" s="325">
        <v>0</v>
      </c>
      <c r="K33" s="325">
        <v>0</v>
      </c>
      <c r="L33" s="82"/>
      <c r="M33" s="82"/>
      <c r="N33" s="328">
        <f t="shared" si="0"/>
        <v>0</v>
      </c>
    </row>
    <row r="34" spans="1:14">
      <c r="A34" s="4" t="s">
        <v>63</v>
      </c>
      <c r="B34" s="71" t="s">
        <v>64</v>
      </c>
      <c r="C34" s="77">
        <v>2.1043759629716337E-2</v>
      </c>
      <c r="D34" s="77">
        <v>0.26785399748606153</v>
      </c>
      <c r="E34" s="77">
        <v>7.6186716417694672E-2</v>
      </c>
      <c r="F34" s="77">
        <v>0</v>
      </c>
      <c r="G34" s="325">
        <v>0.1200919367988255</v>
      </c>
      <c r="H34" s="325">
        <v>0.43179290815492866</v>
      </c>
      <c r="I34" s="77">
        <v>5.4581402726683811E-2</v>
      </c>
      <c r="J34" s="325">
        <v>2.5836798437217322E-2</v>
      </c>
      <c r="K34" s="325">
        <v>2.6124803488725445E-3</v>
      </c>
      <c r="L34" s="82"/>
      <c r="M34" s="82"/>
      <c r="N34" s="328">
        <f t="shared" si="0"/>
        <v>1.0000000000000004</v>
      </c>
    </row>
    <row r="35" spans="1:14">
      <c r="A35" s="4" t="s">
        <v>65</v>
      </c>
      <c r="B35" s="71" t="s">
        <v>66</v>
      </c>
      <c r="C35" s="77">
        <v>1.6273961324348839E-2</v>
      </c>
      <c r="D35" s="77">
        <v>0.25993227340932268</v>
      </c>
      <c r="E35" s="77">
        <v>7.9649867503523361E-2</v>
      </c>
      <c r="F35" s="77">
        <v>0</v>
      </c>
      <c r="G35" s="325">
        <v>0.12317797868053178</v>
      </c>
      <c r="H35" s="325">
        <v>0.43447596600805555</v>
      </c>
      <c r="I35" s="77">
        <v>5.6295177011211214E-2</v>
      </c>
      <c r="J35" s="325">
        <v>2.6330031461433447E-2</v>
      </c>
      <c r="K35" s="325">
        <v>3.8647446015732572E-3</v>
      </c>
      <c r="L35" s="82"/>
      <c r="M35" s="82"/>
      <c r="N35" s="328">
        <f t="shared" si="0"/>
        <v>1</v>
      </c>
    </row>
    <row r="36" spans="1:14">
      <c r="A36" s="4" t="s">
        <v>67</v>
      </c>
      <c r="B36" s="71" t="s">
        <v>68</v>
      </c>
      <c r="C36" s="77">
        <v>1.6450081292198847E-2</v>
      </c>
      <c r="D36" s="77">
        <v>0.23907205172194793</v>
      </c>
      <c r="E36" s="77">
        <v>7.3030293043456457E-2</v>
      </c>
      <c r="F36" s="77">
        <v>0</v>
      </c>
      <c r="G36" s="325">
        <v>0.14015209334852616</v>
      </c>
      <c r="H36" s="325">
        <v>0.42779957363571919</v>
      </c>
      <c r="I36" s="77">
        <v>6.8418778720242462E-2</v>
      </c>
      <c r="J36" s="325">
        <v>3.1832888199250529E-2</v>
      </c>
      <c r="K36" s="325">
        <v>3.2442400386585284E-3</v>
      </c>
      <c r="L36" s="82"/>
      <c r="M36" s="82"/>
      <c r="N36" s="328">
        <f t="shared" si="0"/>
        <v>1.0000000000000002</v>
      </c>
    </row>
    <row r="37" spans="1:14">
      <c r="A37" s="4" t="s">
        <v>69</v>
      </c>
      <c r="B37" s="71" t="s">
        <v>70</v>
      </c>
      <c r="C37" s="77">
        <v>1.6446452366568151E-2</v>
      </c>
      <c r="D37" s="77">
        <v>0.27021555679424247</v>
      </c>
      <c r="E37" s="77">
        <v>8.1033992653511688E-2</v>
      </c>
      <c r="F37" s="77">
        <v>0</v>
      </c>
      <c r="G37" s="325">
        <v>0.12733084718862994</v>
      </c>
      <c r="H37" s="325">
        <v>0.41979158024605412</v>
      </c>
      <c r="I37" s="77">
        <v>5.4350489485804655E-2</v>
      </c>
      <c r="J37" s="325">
        <v>2.7161118761550397E-2</v>
      </c>
      <c r="K37" s="325">
        <v>3.6699625036385368E-3</v>
      </c>
      <c r="L37" s="82"/>
      <c r="M37" s="82"/>
      <c r="N37" s="328">
        <f t="shared" si="0"/>
        <v>0.99999999999999989</v>
      </c>
    </row>
    <row r="38" spans="1:14">
      <c r="A38" s="4" t="s">
        <v>71</v>
      </c>
      <c r="B38" s="71" t="s">
        <v>72</v>
      </c>
      <c r="C38" s="77">
        <v>1.5922346070298576E-2</v>
      </c>
      <c r="D38" s="77">
        <v>0.24480882992771616</v>
      </c>
      <c r="E38" s="77">
        <v>7.5456845690556676E-2</v>
      </c>
      <c r="F38" s="77">
        <v>0</v>
      </c>
      <c r="G38" s="325">
        <v>0.14464784869978539</v>
      </c>
      <c r="H38" s="325">
        <v>0.42073507527106241</v>
      </c>
      <c r="I38" s="77">
        <v>6.2743728513989586E-2</v>
      </c>
      <c r="J38" s="325">
        <v>3.2493885251505594E-2</v>
      </c>
      <c r="K38" s="325">
        <v>3.1914405750854791E-3</v>
      </c>
      <c r="L38" s="82"/>
      <c r="M38" s="82"/>
      <c r="N38" s="328">
        <f t="shared" si="0"/>
        <v>0.99999999999999978</v>
      </c>
    </row>
    <row r="39" spans="1:14">
      <c r="A39" s="4" t="s">
        <v>73</v>
      </c>
      <c r="B39" s="71" t="s">
        <v>74</v>
      </c>
      <c r="C39" s="77">
        <v>1.6315425792500757E-2</v>
      </c>
      <c r="D39" s="77">
        <v>0.26386387507761089</v>
      </c>
      <c r="E39" s="77">
        <v>7.9639705912772932E-2</v>
      </c>
      <c r="F39" s="77">
        <v>0</v>
      </c>
      <c r="G39" s="325">
        <v>0.1316600975664188</v>
      </c>
      <c r="H39" s="325">
        <v>0.42002745400230618</v>
      </c>
      <c r="I39" s="77">
        <v>5.6448799242850886E-2</v>
      </c>
      <c r="J39" s="325">
        <v>2.8494310384039198E-2</v>
      </c>
      <c r="K39" s="325">
        <v>3.5503320215002727E-3</v>
      </c>
      <c r="L39" s="82"/>
      <c r="M39" s="82"/>
      <c r="N39" s="328">
        <f t="shared" si="0"/>
        <v>0.99999999999999978</v>
      </c>
    </row>
    <row r="40" spans="1:14">
      <c r="A40" s="4" t="s">
        <v>75</v>
      </c>
      <c r="B40" s="71" t="s">
        <v>76</v>
      </c>
      <c r="C40" s="77">
        <v>0</v>
      </c>
      <c r="D40" s="77">
        <v>0</v>
      </c>
      <c r="E40" s="77">
        <v>0</v>
      </c>
      <c r="F40" s="77">
        <v>0</v>
      </c>
      <c r="G40" s="325">
        <v>0</v>
      </c>
      <c r="H40" s="325">
        <v>0</v>
      </c>
      <c r="I40" s="77">
        <v>0</v>
      </c>
      <c r="J40" s="325">
        <v>0</v>
      </c>
      <c r="K40" s="325">
        <v>0</v>
      </c>
      <c r="L40" s="82"/>
      <c r="M40" s="82"/>
      <c r="N40" s="328">
        <f t="shared" si="0"/>
        <v>0</v>
      </c>
    </row>
    <row r="41" spans="1:14">
      <c r="A41" s="4" t="s">
        <v>77</v>
      </c>
      <c r="B41" s="71" t="s">
        <v>78</v>
      </c>
      <c r="C41" s="77">
        <v>0</v>
      </c>
      <c r="D41" s="77">
        <v>0</v>
      </c>
      <c r="E41" s="77">
        <v>0</v>
      </c>
      <c r="F41" s="77">
        <v>0</v>
      </c>
      <c r="G41" s="325">
        <v>0</v>
      </c>
      <c r="H41" s="325">
        <v>0</v>
      </c>
      <c r="I41" s="77">
        <v>0</v>
      </c>
      <c r="J41" s="325">
        <v>0</v>
      </c>
      <c r="K41" s="325">
        <v>0</v>
      </c>
      <c r="L41" s="82"/>
      <c r="M41" s="82"/>
      <c r="N41" s="328">
        <f t="shared" si="0"/>
        <v>0</v>
      </c>
    </row>
    <row r="42" spans="1:14">
      <c r="A42" s="4" t="s">
        <v>79</v>
      </c>
      <c r="B42" s="71" t="s">
        <v>80</v>
      </c>
      <c r="C42" s="77">
        <v>0</v>
      </c>
      <c r="D42" s="77">
        <v>0</v>
      </c>
      <c r="E42" s="77">
        <v>0</v>
      </c>
      <c r="F42" s="77">
        <v>0</v>
      </c>
      <c r="G42" s="325">
        <v>0</v>
      </c>
      <c r="H42" s="325">
        <v>0</v>
      </c>
      <c r="I42" s="77">
        <v>0</v>
      </c>
      <c r="J42" s="325">
        <v>0</v>
      </c>
      <c r="K42" s="325">
        <v>0</v>
      </c>
      <c r="L42" s="82"/>
      <c r="M42" s="82"/>
      <c r="N42" s="328">
        <f t="shared" si="0"/>
        <v>0</v>
      </c>
    </row>
    <row r="43" spans="1:14">
      <c r="A43" s="4" t="s">
        <v>81</v>
      </c>
      <c r="B43" s="71" t="s">
        <v>82</v>
      </c>
      <c r="C43" s="77">
        <v>1.6317991316311342E-2</v>
      </c>
      <c r="D43" s="77">
        <v>0.25471721798747898</v>
      </c>
      <c r="E43" s="77">
        <v>7.7994973888506625E-2</v>
      </c>
      <c r="F43" s="77">
        <v>0</v>
      </c>
      <c r="G43" s="325">
        <v>0.12742150734753038</v>
      </c>
      <c r="H43" s="325">
        <v>0.43280686791497147</v>
      </c>
      <c r="I43" s="77">
        <v>5.9326077438469023E-2</v>
      </c>
      <c r="J43" s="325">
        <v>2.7705745645887715E-2</v>
      </c>
      <c r="K43" s="325">
        <v>3.7096184608445752E-3</v>
      </c>
      <c r="L43" s="82"/>
      <c r="M43" s="82"/>
      <c r="N43" s="328">
        <f t="shared" si="0"/>
        <v>1</v>
      </c>
    </row>
    <row r="44" spans="1:14">
      <c r="A44" s="4" t="s">
        <v>83</v>
      </c>
      <c r="B44" s="71" t="s">
        <v>84</v>
      </c>
      <c r="C44" s="77">
        <v>1.4395221136291528E-2</v>
      </c>
      <c r="D44" s="77">
        <v>0.33449811997720386</v>
      </c>
      <c r="E44" s="77">
        <v>8.6270222386822679E-2</v>
      </c>
      <c r="F44" s="77">
        <v>0</v>
      </c>
      <c r="G44" s="325">
        <v>0.11616468018661605</v>
      </c>
      <c r="H44" s="325">
        <v>0.37059333667257938</v>
      </c>
      <c r="I44" s="77">
        <v>4.9805194072989847E-2</v>
      </c>
      <c r="J44" s="325">
        <v>2.514074130341782E-2</v>
      </c>
      <c r="K44" s="325">
        <v>3.1324842640787593E-3</v>
      </c>
      <c r="L44" s="82"/>
      <c r="M44" s="82"/>
      <c r="N44" s="328">
        <f t="shared" si="0"/>
        <v>1</v>
      </c>
    </row>
    <row r="45" spans="1:14">
      <c r="A45" s="4" t="s">
        <v>85</v>
      </c>
      <c r="B45" s="71" t="s">
        <v>86</v>
      </c>
      <c r="C45" s="77">
        <v>3.5277808099028772E-2</v>
      </c>
      <c r="D45" s="77">
        <v>0.27644805680822698</v>
      </c>
      <c r="E45" s="77">
        <v>6.5620827279235475E-2</v>
      </c>
      <c r="F45" s="77">
        <v>0</v>
      </c>
      <c r="G45" s="325">
        <v>8.4291985213034451E-2</v>
      </c>
      <c r="H45" s="325">
        <v>0.4743162158429613</v>
      </c>
      <c r="I45" s="77">
        <v>4.6494693675692381E-2</v>
      </c>
      <c r="J45" s="325">
        <v>1.7550413081820808E-2</v>
      </c>
      <c r="K45" s="325">
        <v>0</v>
      </c>
      <c r="L45" s="82"/>
      <c r="M45" s="82"/>
      <c r="N45" s="328">
        <f t="shared" si="0"/>
        <v>1</v>
      </c>
    </row>
    <row r="46" spans="1:14">
      <c r="A46" s="4" t="s">
        <v>87</v>
      </c>
      <c r="B46" s="71" t="s">
        <v>88</v>
      </c>
      <c r="C46" s="77">
        <v>0</v>
      </c>
      <c r="D46" s="77">
        <v>0</v>
      </c>
      <c r="E46" s="77">
        <v>0</v>
      </c>
      <c r="F46" s="77">
        <v>0</v>
      </c>
      <c r="G46" s="325">
        <v>0</v>
      </c>
      <c r="H46" s="325">
        <v>0.82597875051888425</v>
      </c>
      <c r="I46" s="77">
        <v>0.11100585978993008</v>
      </c>
      <c r="J46" s="325">
        <v>5.6033706043835722E-2</v>
      </c>
      <c r="K46" s="325">
        <v>6.9816836473500536E-3</v>
      </c>
      <c r="L46" s="82"/>
      <c r="M46" s="82"/>
      <c r="N46" s="328">
        <f t="shared" si="0"/>
        <v>1</v>
      </c>
    </row>
    <row r="47" spans="1:14">
      <c r="A47" s="4" t="s">
        <v>89</v>
      </c>
      <c r="B47" s="71" t="s">
        <v>90</v>
      </c>
      <c r="C47" s="77">
        <v>0</v>
      </c>
      <c r="D47" s="77">
        <v>0</v>
      </c>
      <c r="E47" s="77">
        <v>0</v>
      </c>
      <c r="F47" s="77">
        <v>0</v>
      </c>
      <c r="G47" s="325">
        <v>0</v>
      </c>
      <c r="H47" s="325">
        <v>0.81040859965766554</v>
      </c>
      <c r="I47" s="77">
        <v>0.1208552843605057</v>
      </c>
      <c r="J47" s="325">
        <v>6.2588848878701239E-2</v>
      </c>
      <c r="K47" s="325">
        <v>6.1472671031275062E-3</v>
      </c>
      <c r="L47" s="82"/>
      <c r="M47" s="82"/>
      <c r="N47" s="328">
        <f t="shared" si="0"/>
        <v>1</v>
      </c>
    </row>
    <row r="48" spans="1:14">
      <c r="A48" s="4" t="s">
        <v>91</v>
      </c>
      <c r="B48" s="71" t="s">
        <v>92</v>
      </c>
      <c r="C48" s="77">
        <v>0</v>
      </c>
      <c r="D48" s="77">
        <v>0</v>
      </c>
      <c r="E48" s="77">
        <v>0</v>
      </c>
      <c r="F48" s="77">
        <v>0</v>
      </c>
      <c r="G48" s="325">
        <v>0</v>
      </c>
      <c r="H48" s="325">
        <v>0</v>
      </c>
      <c r="I48" s="77">
        <v>0</v>
      </c>
      <c r="J48" s="325">
        <v>0</v>
      </c>
      <c r="K48" s="325">
        <v>0</v>
      </c>
      <c r="L48" s="82"/>
      <c r="M48" s="82"/>
      <c r="N48" s="328">
        <f t="shared" si="0"/>
        <v>0</v>
      </c>
    </row>
    <row r="49" spans="1:19">
      <c r="A49" s="4" t="s">
        <v>93</v>
      </c>
      <c r="B49" s="71" t="s">
        <v>94</v>
      </c>
      <c r="C49" s="77">
        <v>1.5922346070298576E-2</v>
      </c>
      <c r="D49" s="77">
        <v>0.24480882992771624</v>
      </c>
      <c r="E49" s="77">
        <v>7.5456845690556676E-2</v>
      </c>
      <c r="F49" s="77">
        <v>0</v>
      </c>
      <c r="G49" s="325">
        <v>0.14464784869978539</v>
      </c>
      <c r="H49" s="325">
        <v>0.42073507527106263</v>
      </c>
      <c r="I49" s="77">
        <v>6.2743728513989586E-2</v>
      </c>
      <c r="J49" s="325">
        <v>3.2493885251505601E-2</v>
      </c>
      <c r="K49" s="325">
        <v>3.1914405750854791E-3</v>
      </c>
      <c r="L49" s="82"/>
      <c r="M49" s="82"/>
      <c r="N49" s="328">
        <f t="shared" si="0"/>
        <v>1.0000000000000002</v>
      </c>
    </row>
    <row r="50" spans="1:19">
      <c r="A50" s="4" t="s">
        <v>95</v>
      </c>
      <c r="B50" s="71" t="s">
        <v>96</v>
      </c>
      <c r="C50" s="77">
        <v>0</v>
      </c>
      <c r="D50" s="77">
        <v>0</v>
      </c>
      <c r="E50" s="77">
        <v>0</v>
      </c>
      <c r="F50" s="77">
        <v>0</v>
      </c>
      <c r="G50" s="325">
        <v>0</v>
      </c>
      <c r="H50" s="325">
        <v>0</v>
      </c>
      <c r="I50" s="77">
        <v>0</v>
      </c>
      <c r="J50" s="325">
        <v>0</v>
      </c>
      <c r="K50" s="325">
        <v>0</v>
      </c>
      <c r="L50" s="82"/>
      <c r="M50" s="82"/>
      <c r="N50" s="328">
        <f t="shared" si="0"/>
        <v>0</v>
      </c>
    </row>
    <row r="51" spans="1:19">
      <c r="A51" s="4" t="s">
        <v>97</v>
      </c>
      <c r="B51" s="71" t="s">
        <v>98</v>
      </c>
      <c r="C51" s="77">
        <v>0</v>
      </c>
      <c r="D51" s="77">
        <v>0</v>
      </c>
      <c r="E51" s="77">
        <v>0</v>
      </c>
      <c r="F51" s="77">
        <v>0</v>
      </c>
      <c r="G51" s="325">
        <v>0</v>
      </c>
      <c r="H51" s="325">
        <v>0</v>
      </c>
      <c r="I51" s="77">
        <v>0</v>
      </c>
      <c r="J51" s="325">
        <v>0</v>
      </c>
      <c r="K51" s="325">
        <v>0</v>
      </c>
      <c r="L51" s="82"/>
      <c r="M51" s="82"/>
      <c r="N51" s="328">
        <f t="shared" si="0"/>
        <v>0</v>
      </c>
    </row>
    <row r="52" spans="1:19">
      <c r="A52" s="4" t="s">
        <v>99</v>
      </c>
      <c r="B52" s="71" t="s">
        <v>100</v>
      </c>
      <c r="C52" s="77">
        <v>0</v>
      </c>
      <c r="D52" s="77">
        <v>0</v>
      </c>
      <c r="E52" s="77">
        <v>0</v>
      </c>
      <c r="F52" s="77">
        <v>0</v>
      </c>
      <c r="G52" s="325">
        <v>0</v>
      </c>
      <c r="H52" s="325">
        <v>0</v>
      </c>
      <c r="I52" s="77">
        <v>0</v>
      </c>
      <c r="J52" s="325">
        <v>0</v>
      </c>
      <c r="K52" s="325">
        <v>0</v>
      </c>
      <c r="L52" s="82"/>
      <c r="M52" s="82"/>
      <c r="N52" s="328">
        <f t="shared" si="0"/>
        <v>0</v>
      </c>
    </row>
    <row r="53" spans="1:19">
      <c r="A53" s="4" t="s">
        <v>101</v>
      </c>
      <c r="B53" s="71" t="s">
        <v>102</v>
      </c>
      <c r="C53" s="77">
        <v>0</v>
      </c>
      <c r="D53" s="77">
        <v>0</v>
      </c>
      <c r="E53" s="77">
        <v>0</v>
      </c>
      <c r="F53" s="77">
        <v>0</v>
      </c>
      <c r="G53" s="325">
        <v>0</v>
      </c>
      <c r="H53" s="325">
        <v>0</v>
      </c>
      <c r="I53" s="77">
        <v>0</v>
      </c>
      <c r="J53" s="325">
        <v>0</v>
      </c>
      <c r="K53" s="325">
        <v>0</v>
      </c>
      <c r="L53" s="82"/>
      <c r="M53" s="82"/>
      <c r="N53" s="328">
        <f t="shared" si="0"/>
        <v>0</v>
      </c>
    </row>
    <row r="54" spans="1:19">
      <c r="A54" s="4" t="s">
        <v>103</v>
      </c>
      <c r="B54" s="71" t="s">
        <v>104</v>
      </c>
      <c r="C54" s="77">
        <v>0</v>
      </c>
      <c r="D54" s="77">
        <v>0</v>
      </c>
      <c r="E54" s="77">
        <v>0</v>
      </c>
      <c r="F54" s="77">
        <v>0</v>
      </c>
      <c r="G54" s="325">
        <v>0</v>
      </c>
      <c r="H54" s="325">
        <v>0</v>
      </c>
      <c r="I54" s="77">
        <v>0</v>
      </c>
      <c r="J54" s="325">
        <v>0</v>
      </c>
      <c r="K54" s="325">
        <v>0</v>
      </c>
      <c r="L54" s="82"/>
      <c r="M54" s="82"/>
      <c r="N54" s="328">
        <f t="shared" si="0"/>
        <v>0</v>
      </c>
    </row>
    <row r="55" spans="1:19">
      <c r="A55" s="4" t="s">
        <v>105</v>
      </c>
      <c r="B55" s="71" t="s">
        <v>106</v>
      </c>
      <c r="C55" s="77">
        <v>0</v>
      </c>
      <c r="D55" s="77">
        <v>0</v>
      </c>
      <c r="E55" s="77">
        <v>0</v>
      </c>
      <c r="F55" s="77">
        <v>0</v>
      </c>
      <c r="G55" s="325">
        <v>0</v>
      </c>
      <c r="H55" s="325">
        <v>0</v>
      </c>
      <c r="I55" s="77">
        <v>0</v>
      </c>
      <c r="J55" s="325">
        <v>0</v>
      </c>
      <c r="K55" s="325">
        <v>0</v>
      </c>
      <c r="L55" s="82"/>
      <c r="M55" s="82"/>
      <c r="N55" s="328">
        <f t="shared" si="0"/>
        <v>0</v>
      </c>
    </row>
    <row r="56" spans="1:19">
      <c r="A56" s="4" t="s">
        <v>107</v>
      </c>
      <c r="B56" s="71" t="s">
        <v>108</v>
      </c>
      <c r="C56" s="77">
        <v>1.6315425792500754E-2</v>
      </c>
      <c r="D56" s="77">
        <v>0.26386387507761094</v>
      </c>
      <c r="E56" s="77">
        <v>7.963970591277296E-2</v>
      </c>
      <c r="F56" s="77">
        <v>0</v>
      </c>
      <c r="G56" s="325">
        <v>0.13166009756641886</v>
      </c>
      <c r="H56" s="325">
        <v>0.42002745400230607</v>
      </c>
      <c r="I56" s="77">
        <v>5.6448799242850914E-2</v>
      </c>
      <c r="J56" s="325">
        <v>2.8494310384039209E-2</v>
      </c>
      <c r="K56" s="325">
        <v>3.5503320215002701E-3</v>
      </c>
      <c r="L56" s="82"/>
      <c r="M56" s="82"/>
      <c r="N56" s="328">
        <f t="shared" si="0"/>
        <v>0.99999999999999989</v>
      </c>
    </row>
    <row r="57" spans="1:19">
      <c r="A57" s="4" t="s">
        <v>109</v>
      </c>
      <c r="B57" s="71" t="s">
        <v>110</v>
      </c>
      <c r="C57" s="77">
        <v>1.6315425792500754E-2</v>
      </c>
      <c r="D57" s="77">
        <v>0.26386387507761094</v>
      </c>
      <c r="E57" s="77">
        <v>7.963970591277296E-2</v>
      </c>
      <c r="F57" s="77">
        <v>0</v>
      </c>
      <c r="G57" s="325">
        <v>0.13166009756641886</v>
      </c>
      <c r="H57" s="325">
        <v>0.42002745400230607</v>
      </c>
      <c r="I57" s="77">
        <v>5.6448799242850914E-2</v>
      </c>
      <c r="J57" s="325">
        <v>2.8494310384039209E-2</v>
      </c>
      <c r="K57" s="325">
        <v>3.5503320215002701E-3</v>
      </c>
      <c r="L57" s="82"/>
      <c r="M57" s="82"/>
      <c r="N57" s="328">
        <f t="shared" si="0"/>
        <v>0.99999999999999989</v>
      </c>
    </row>
    <row r="58" spans="1:19">
      <c r="A58" s="4" t="s">
        <v>111</v>
      </c>
      <c r="B58" s="71" t="s">
        <v>112</v>
      </c>
      <c r="C58" s="77">
        <v>2.4810842402893836E-2</v>
      </c>
      <c r="D58" s="77">
        <v>0.30444869182449547</v>
      </c>
      <c r="E58" s="77">
        <v>6.9521011367884536E-2</v>
      </c>
      <c r="F58" s="77">
        <v>0</v>
      </c>
      <c r="G58" s="325">
        <v>6.6002179853728651E-2</v>
      </c>
      <c r="H58" s="325">
        <v>0.48812822173430004</v>
      </c>
      <c r="I58" s="77">
        <v>3.85818313930529E-2</v>
      </c>
      <c r="J58" s="325">
        <v>8.5072214236445679E-3</v>
      </c>
      <c r="K58" s="325">
        <v>0</v>
      </c>
      <c r="L58" s="327">
        <v>0</v>
      </c>
      <c r="M58" s="327">
        <v>0</v>
      </c>
      <c r="N58" s="328">
        <f t="shared" si="0"/>
        <v>1</v>
      </c>
    </row>
    <row r="59" spans="1:19">
      <c r="A59" s="4" t="s">
        <v>113</v>
      </c>
      <c r="B59" s="71" t="s">
        <v>114</v>
      </c>
      <c r="C59" s="77">
        <v>5.3381593257205005E-2</v>
      </c>
      <c r="D59" s="77">
        <v>0.65503443900670655</v>
      </c>
      <c r="E59" s="77">
        <v>0.14957744245060722</v>
      </c>
      <c r="F59" s="77">
        <v>0</v>
      </c>
      <c r="G59" s="325">
        <v>0.14200652528548124</v>
      </c>
      <c r="H59" s="325">
        <v>0</v>
      </c>
      <c r="I59" s="77">
        <v>0</v>
      </c>
      <c r="J59" s="325">
        <v>0</v>
      </c>
      <c r="K59" s="325">
        <v>0</v>
      </c>
      <c r="L59" s="327">
        <v>0</v>
      </c>
      <c r="M59" s="327">
        <v>0</v>
      </c>
      <c r="N59" s="328">
        <f t="shared" si="0"/>
        <v>1</v>
      </c>
    </row>
    <row r="60" spans="1:19">
      <c r="A60" s="4" t="s">
        <v>115</v>
      </c>
      <c r="B60" s="80" t="s">
        <v>116</v>
      </c>
      <c r="C60" s="77">
        <v>0</v>
      </c>
      <c r="D60" s="77">
        <v>0</v>
      </c>
      <c r="E60" s="77">
        <v>0</v>
      </c>
      <c r="F60" s="77">
        <v>0</v>
      </c>
      <c r="G60" s="325">
        <v>0</v>
      </c>
      <c r="H60" s="325">
        <v>0.91201880982596972</v>
      </c>
      <c r="I60" s="77">
        <v>7.2086296963078833E-2</v>
      </c>
      <c r="J60" s="325">
        <v>1.5894893210951413E-2</v>
      </c>
      <c r="K60" s="325">
        <v>0</v>
      </c>
      <c r="L60" s="327">
        <v>0</v>
      </c>
      <c r="M60" s="327">
        <v>0</v>
      </c>
      <c r="N60" s="328">
        <f t="shared" si="0"/>
        <v>0.99999999999999989</v>
      </c>
      <c r="S60" s="66"/>
    </row>
    <row r="61" spans="1:19">
      <c r="A61" s="4" t="s">
        <v>117</v>
      </c>
      <c r="B61" s="71" t="s">
        <v>118</v>
      </c>
      <c r="C61" s="77">
        <v>0</v>
      </c>
      <c r="D61" s="77">
        <v>0</v>
      </c>
      <c r="E61" s="77">
        <v>1</v>
      </c>
      <c r="F61" s="77">
        <v>0</v>
      </c>
      <c r="G61" s="325">
        <v>0</v>
      </c>
      <c r="H61" s="325">
        <v>0</v>
      </c>
      <c r="I61" s="77">
        <v>0</v>
      </c>
      <c r="J61" s="325">
        <v>0</v>
      </c>
      <c r="K61" s="325">
        <v>0</v>
      </c>
      <c r="L61" s="327">
        <v>0</v>
      </c>
      <c r="M61" s="327">
        <v>0</v>
      </c>
      <c r="N61" s="328">
        <f t="shared" si="0"/>
        <v>1</v>
      </c>
    </row>
    <row r="62" spans="1:19">
      <c r="A62" s="4" t="s">
        <v>119</v>
      </c>
      <c r="B62" s="71" t="s">
        <v>120</v>
      </c>
      <c r="C62" s="77">
        <v>0</v>
      </c>
      <c r="D62" s="77">
        <v>0</v>
      </c>
      <c r="E62" s="77">
        <v>0</v>
      </c>
      <c r="F62" s="77">
        <v>0</v>
      </c>
      <c r="G62" s="325">
        <v>0</v>
      </c>
      <c r="H62" s="325">
        <v>0</v>
      </c>
      <c r="I62" s="77">
        <v>0</v>
      </c>
      <c r="J62" s="325">
        <v>0</v>
      </c>
      <c r="K62" s="325">
        <v>0</v>
      </c>
      <c r="L62" s="82"/>
      <c r="M62" s="82"/>
      <c r="N62" s="328">
        <f t="shared" si="0"/>
        <v>0</v>
      </c>
    </row>
    <row r="63" spans="1:19">
      <c r="A63" s="4" t="s">
        <v>121</v>
      </c>
      <c r="B63" s="71" t="s">
        <v>122</v>
      </c>
      <c r="C63" s="77">
        <v>0</v>
      </c>
      <c r="D63" s="77">
        <v>0</v>
      </c>
      <c r="E63" s="77">
        <v>0</v>
      </c>
      <c r="F63" s="77">
        <v>0</v>
      </c>
      <c r="G63" s="325">
        <v>0</v>
      </c>
      <c r="H63" s="325">
        <v>0</v>
      </c>
      <c r="I63" s="77">
        <v>0</v>
      </c>
      <c r="J63" s="325">
        <v>0</v>
      </c>
      <c r="K63" s="325">
        <v>0</v>
      </c>
      <c r="L63" s="82"/>
      <c r="M63" s="82"/>
      <c r="N63" s="328">
        <f t="shared" si="0"/>
        <v>0</v>
      </c>
    </row>
    <row r="64" spans="1:19">
      <c r="A64" s="4" t="s">
        <v>123</v>
      </c>
      <c r="B64" s="71" t="s">
        <v>124</v>
      </c>
      <c r="C64" s="77">
        <v>-1.3824866384400085E-2</v>
      </c>
      <c r="D64" s="77">
        <v>9.3556300845442003E-2</v>
      </c>
      <c r="E64" s="77">
        <v>2.568736366454796E-2</v>
      </c>
      <c r="F64" s="77">
        <v>0</v>
      </c>
      <c r="G64" s="325">
        <v>0.14415464120867838</v>
      </c>
      <c r="H64" s="325">
        <v>0.41272375177070247</v>
      </c>
      <c r="I64" s="77">
        <v>5.7264053527166993E-2</v>
      </c>
      <c r="J64" s="325">
        <v>2.8746424851709307E-2</v>
      </c>
      <c r="K64" s="325">
        <v>7.3105524654570424E-3</v>
      </c>
      <c r="L64" s="325">
        <v>0.16126629790446911</v>
      </c>
      <c r="M64" s="325">
        <v>8.3115480146227133E-2</v>
      </c>
      <c r="N64" s="328">
        <f t="shared" si="0"/>
        <v>1.0000000000000004</v>
      </c>
    </row>
    <row r="65" spans="1:14">
      <c r="A65" s="4" t="s">
        <v>125</v>
      </c>
      <c r="B65" s="71" t="s">
        <v>126</v>
      </c>
      <c r="C65" s="77">
        <v>2.1043759629716337E-2</v>
      </c>
      <c r="D65" s="77">
        <v>0.26785399748606153</v>
      </c>
      <c r="E65" s="77">
        <v>7.6186716417694672E-2</v>
      </c>
      <c r="F65" s="77">
        <v>0</v>
      </c>
      <c r="G65" s="325">
        <v>0.1200919367988255</v>
      </c>
      <c r="H65" s="325">
        <v>0.43179290815492866</v>
      </c>
      <c r="I65" s="77">
        <v>5.4581402726683811E-2</v>
      </c>
      <c r="J65" s="325">
        <v>2.5836798437217322E-2</v>
      </c>
      <c r="K65" s="325">
        <v>2.6124803488725445E-3</v>
      </c>
      <c r="L65" s="82"/>
      <c r="M65" s="325">
        <v>0</v>
      </c>
      <c r="N65" s="328">
        <f t="shared" si="0"/>
        <v>1.0000000000000004</v>
      </c>
    </row>
    <row r="66" spans="1:14">
      <c r="A66" s="4" t="s">
        <v>127</v>
      </c>
      <c r="B66" s="71" t="s">
        <v>127</v>
      </c>
      <c r="C66" s="77">
        <v>3.5277808099028772E-2</v>
      </c>
      <c r="D66" s="77">
        <v>0.27644805680822698</v>
      </c>
      <c r="E66" s="77">
        <v>6.5620827279235475E-2</v>
      </c>
      <c r="F66" s="77">
        <v>0</v>
      </c>
      <c r="G66" s="325">
        <v>8.4291985213034451E-2</v>
      </c>
      <c r="H66" s="325">
        <v>0.4743162158429613</v>
      </c>
      <c r="I66" s="77">
        <v>4.6494693675692381E-2</v>
      </c>
      <c r="J66" s="325">
        <v>1.7550413081820808E-2</v>
      </c>
      <c r="K66" s="325">
        <v>0</v>
      </c>
      <c r="L66" s="82"/>
      <c r="M66" s="82"/>
      <c r="N66" s="328">
        <f t="shared" si="0"/>
        <v>1</v>
      </c>
    </row>
    <row r="67" spans="1:14">
      <c r="A67" s="4" t="s">
        <v>128</v>
      </c>
      <c r="B67" s="71" t="s">
        <v>129</v>
      </c>
      <c r="C67" s="77">
        <v>0</v>
      </c>
      <c r="D67" s="77">
        <v>0</v>
      </c>
      <c r="E67" s="77">
        <v>0</v>
      </c>
      <c r="F67" s="77">
        <v>0</v>
      </c>
      <c r="G67" s="325">
        <v>0</v>
      </c>
      <c r="H67" s="325">
        <v>0</v>
      </c>
      <c r="I67" s="77">
        <v>1</v>
      </c>
      <c r="J67" s="325">
        <v>0</v>
      </c>
      <c r="K67" s="325">
        <v>0</v>
      </c>
      <c r="L67" s="82"/>
      <c r="M67" s="327">
        <v>0</v>
      </c>
      <c r="N67" s="328">
        <f t="shared" si="0"/>
        <v>1</v>
      </c>
    </row>
    <row r="68" spans="1:14">
      <c r="A68" s="5" t="s">
        <v>130</v>
      </c>
      <c r="B68" s="71" t="s">
        <v>131</v>
      </c>
      <c r="C68" s="77">
        <v>0</v>
      </c>
      <c r="D68" s="77">
        <v>0</v>
      </c>
      <c r="E68" s="77">
        <v>0</v>
      </c>
      <c r="F68" s="77">
        <v>0</v>
      </c>
      <c r="G68" s="325">
        <v>0</v>
      </c>
      <c r="H68" s="325">
        <v>0</v>
      </c>
      <c r="I68" s="77">
        <v>0</v>
      </c>
      <c r="J68" s="325">
        <v>0</v>
      </c>
      <c r="K68" s="325">
        <v>0</v>
      </c>
      <c r="L68" s="325"/>
      <c r="M68" s="325"/>
      <c r="N68" s="328">
        <f t="shared" si="0"/>
        <v>0</v>
      </c>
    </row>
    <row r="69" spans="1:14">
      <c r="A69" s="4" t="s">
        <v>132</v>
      </c>
      <c r="B69" s="71" t="s">
        <v>133</v>
      </c>
      <c r="C69" s="78">
        <v>3.1879665876691964E-2</v>
      </c>
      <c r="D69" s="78">
        <v>0.49674295466411439</v>
      </c>
      <c r="E69" s="78">
        <v>0.14189083634447555</v>
      </c>
      <c r="F69" s="78">
        <v>0</v>
      </c>
      <c r="G69" s="326">
        <v>5.4206175508683348E-2</v>
      </c>
      <c r="H69" s="326">
        <v>0.2530278512872815</v>
      </c>
      <c r="I69" s="78">
        <v>2.1872937839038788E-2</v>
      </c>
      <c r="J69" s="326">
        <v>3.7957847971431606E-4</v>
      </c>
      <c r="K69" s="326">
        <v>0</v>
      </c>
      <c r="L69" s="325">
        <v>0</v>
      </c>
      <c r="M69" s="325">
        <v>0</v>
      </c>
      <c r="N69" s="398">
        <f t="shared" ref="N69:N100" si="1">SUM(C69:M69)</f>
        <v>0.99999999999999989</v>
      </c>
    </row>
    <row r="70" spans="1:14">
      <c r="A70" s="5" t="s">
        <v>130</v>
      </c>
      <c r="B70" s="71" t="s">
        <v>131</v>
      </c>
      <c r="C70" s="77">
        <v>0</v>
      </c>
      <c r="D70" s="77">
        <v>0</v>
      </c>
      <c r="E70" s="77">
        <v>0</v>
      </c>
      <c r="F70" s="77">
        <v>0</v>
      </c>
      <c r="G70" s="325">
        <v>0</v>
      </c>
      <c r="H70" s="325">
        <v>0</v>
      </c>
      <c r="I70" s="77">
        <v>0</v>
      </c>
      <c r="J70" s="325">
        <v>0</v>
      </c>
      <c r="K70" s="325">
        <v>0</v>
      </c>
      <c r="L70" s="325">
        <v>0</v>
      </c>
      <c r="M70" s="325">
        <v>0</v>
      </c>
      <c r="N70" s="328">
        <f t="shared" si="1"/>
        <v>0</v>
      </c>
    </row>
    <row r="71" spans="1:14">
      <c r="A71" s="5" t="s">
        <v>130</v>
      </c>
      <c r="B71" s="71" t="s">
        <v>131</v>
      </c>
      <c r="C71" s="77">
        <v>0</v>
      </c>
      <c r="D71" s="77">
        <v>0</v>
      </c>
      <c r="E71" s="77">
        <v>0</v>
      </c>
      <c r="F71" s="77">
        <v>0</v>
      </c>
      <c r="G71" s="325">
        <v>0</v>
      </c>
      <c r="H71" s="325">
        <v>0</v>
      </c>
      <c r="I71" s="77">
        <v>0</v>
      </c>
      <c r="J71" s="325">
        <v>0</v>
      </c>
      <c r="K71" s="325">
        <v>0</v>
      </c>
      <c r="L71" s="325">
        <v>0</v>
      </c>
      <c r="M71" s="325">
        <v>0</v>
      </c>
      <c r="N71" s="328">
        <f t="shared" si="1"/>
        <v>0</v>
      </c>
    </row>
    <row r="72" spans="1:14">
      <c r="A72" s="4" t="s">
        <v>135</v>
      </c>
      <c r="B72" s="71" t="s">
        <v>136</v>
      </c>
      <c r="C72" s="79">
        <v>3.2870000000000003E-2</v>
      </c>
      <c r="D72" s="79">
        <v>0.70975999999999995</v>
      </c>
      <c r="E72" s="79">
        <v>0.14180000000000001</v>
      </c>
      <c r="F72" s="79">
        <v>0</v>
      </c>
      <c r="G72" s="327">
        <v>0.10946</v>
      </c>
      <c r="H72" s="82"/>
      <c r="I72" s="71"/>
      <c r="J72" s="82"/>
      <c r="K72" s="82"/>
      <c r="L72" s="327"/>
      <c r="M72" s="327">
        <v>6.11E-3</v>
      </c>
      <c r="N72" s="398">
        <f t="shared" si="1"/>
        <v>0.99999999999999989</v>
      </c>
    </row>
    <row r="73" spans="1:14">
      <c r="A73" s="4" t="s">
        <v>137</v>
      </c>
      <c r="B73" s="71" t="s">
        <v>138</v>
      </c>
      <c r="C73" s="79">
        <v>5.4199999999999998E-2</v>
      </c>
      <c r="D73" s="79">
        <v>0.67689999999999995</v>
      </c>
      <c r="E73" s="79">
        <v>0.1336</v>
      </c>
      <c r="F73" s="79">
        <v>0</v>
      </c>
      <c r="G73" s="327">
        <v>0.11609999999999999</v>
      </c>
      <c r="H73" s="82"/>
      <c r="I73" s="71"/>
      <c r="J73" s="82"/>
      <c r="K73" s="82"/>
      <c r="L73" s="327"/>
      <c r="M73" s="327">
        <v>1.9199999999999998E-2</v>
      </c>
      <c r="N73" s="398">
        <f t="shared" si="1"/>
        <v>1</v>
      </c>
    </row>
    <row r="74" spans="1:14">
      <c r="A74" s="4" t="s">
        <v>139</v>
      </c>
      <c r="B74" s="71" t="s">
        <v>140</v>
      </c>
      <c r="C74" s="79">
        <v>4.7890000000000002E-2</v>
      </c>
      <c r="D74" s="79">
        <v>0.64607999999999999</v>
      </c>
      <c r="E74" s="79">
        <v>0.13125999999999999</v>
      </c>
      <c r="F74" s="79">
        <v>0</v>
      </c>
      <c r="G74" s="327">
        <v>0.155</v>
      </c>
      <c r="H74" s="82"/>
      <c r="I74" s="71"/>
      <c r="J74" s="82"/>
      <c r="K74" s="82"/>
      <c r="L74" s="327"/>
      <c r="M74" s="327">
        <v>1.9769999999999999E-2</v>
      </c>
      <c r="N74" s="398">
        <f t="shared" si="1"/>
        <v>0.99999999999999989</v>
      </c>
    </row>
    <row r="75" spans="1:14">
      <c r="A75" s="4" t="s">
        <v>141</v>
      </c>
      <c r="B75" s="71" t="s">
        <v>142</v>
      </c>
      <c r="C75" s="79">
        <v>4.2700000000000002E-2</v>
      </c>
      <c r="D75" s="79">
        <v>0.61199999999999999</v>
      </c>
      <c r="E75" s="79">
        <v>0.14960000000000001</v>
      </c>
      <c r="F75" s="79">
        <v>0</v>
      </c>
      <c r="G75" s="327">
        <v>0.1671</v>
      </c>
      <c r="H75" s="82"/>
      <c r="I75" s="71"/>
      <c r="J75" s="82"/>
      <c r="K75" s="82"/>
      <c r="L75" s="327"/>
      <c r="M75" s="327">
        <v>2.86E-2</v>
      </c>
      <c r="N75" s="398">
        <f t="shared" si="1"/>
        <v>1</v>
      </c>
    </row>
    <row r="76" spans="1:14">
      <c r="A76" s="4" t="s">
        <v>143</v>
      </c>
      <c r="B76" s="71" t="s">
        <v>144</v>
      </c>
      <c r="C76" s="79">
        <v>4.8806000000000002E-2</v>
      </c>
      <c r="D76" s="79">
        <v>0.563558</v>
      </c>
      <c r="E76" s="79">
        <v>0.15268799999999999</v>
      </c>
      <c r="F76" s="79">
        <v>0</v>
      </c>
      <c r="G76" s="327">
        <v>0.20677599999999999</v>
      </c>
      <c r="H76" s="82"/>
      <c r="I76" s="71"/>
      <c r="J76" s="82"/>
      <c r="K76" s="82"/>
      <c r="L76" s="327"/>
      <c r="M76" s="327">
        <v>2.8171999999999999E-2</v>
      </c>
      <c r="N76" s="398">
        <f t="shared" si="1"/>
        <v>1</v>
      </c>
    </row>
    <row r="77" spans="1:14">
      <c r="A77" s="4" t="s">
        <v>145</v>
      </c>
      <c r="B77" s="71" t="s">
        <v>146</v>
      </c>
      <c r="C77" s="79">
        <v>1.5047E-2</v>
      </c>
      <c r="D77" s="79">
        <v>0.159356</v>
      </c>
      <c r="E77" s="79">
        <v>3.9132E-2</v>
      </c>
      <c r="F77" s="79">
        <v>0</v>
      </c>
      <c r="G77" s="327">
        <v>3.8051000000000001E-2</v>
      </c>
      <c r="H77" s="327">
        <v>0.46935500000000002</v>
      </c>
      <c r="I77" s="79">
        <v>0.13981499999999999</v>
      </c>
      <c r="J77" s="327">
        <v>0.135384</v>
      </c>
      <c r="K77" s="82"/>
      <c r="L77" s="327"/>
      <c r="M77" s="327">
        <v>3.8600000000000001E-3</v>
      </c>
      <c r="N77" s="398">
        <f t="shared" si="1"/>
        <v>1</v>
      </c>
    </row>
    <row r="78" spans="1:14">
      <c r="A78" s="4" t="s">
        <v>147</v>
      </c>
      <c r="B78" s="71" t="s">
        <v>24</v>
      </c>
      <c r="C78" s="79">
        <v>0</v>
      </c>
      <c r="D78" s="79">
        <v>0</v>
      </c>
      <c r="E78" s="79">
        <v>0</v>
      </c>
      <c r="F78" s="79">
        <v>0</v>
      </c>
      <c r="G78" s="327">
        <v>0</v>
      </c>
      <c r="H78" s="327">
        <v>0</v>
      </c>
      <c r="I78" s="79">
        <v>0</v>
      </c>
      <c r="J78" s="327">
        <v>0</v>
      </c>
      <c r="K78" s="327">
        <v>0</v>
      </c>
      <c r="L78" s="327">
        <v>1</v>
      </c>
      <c r="M78" s="327">
        <v>0</v>
      </c>
      <c r="N78" s="328">
        <f t="shared" si="1"/>
        <v>1</v>
      </c>
    </row>
    <row r="79" spans="1:14">
      <c r="A79" s="4" t="s">
        <v>148</v>
      </c>
      <c r="B79" s="71" t="s">
        <v>149</v>
      </c>
      <c r="C79" s="79">
        <v>0</v>
      </c>
      <c r="D79" s="79">
        <v>0</v>
      </c>
      <c r="E79" s="79">
        <v>0</v>
      </c>
      <c r="F79" s="79">
        <v>0</v>
      </c>
      <c r="G79" s="327">
        <v>0</v>
      </c>
      <c r="H79" s="327">
        <v>0</v>
      </c>
      <c r="I79" s="79">
        <v>0</v>
      </c>
      <c r="J79" s="327">
        <v>0</v>
      </c>
      <c r="K79" s="327">
        <v>0</v>
      </c>
      <c r="L79" s="327">
        <v>0</v>
      </c>
      <c r="M79" s="327">
        <v>1</v>
      </c>
      <c r="N79" s="328">
        <f t="shared" si="1"/>
        <v>1</v>
      </c>
    </row>
    <row r="80" spans="1:14">
      <c r="A80" s="4" t="s">
        <v>150</v>
      </c>
      <c r="B80" s="71" t="s">
        <v>151</v>
      </c>
      <c r="C80" s="77">
        <v>1.6315425792500775E-2</v>
      </c>
      <c r="D80" s="77">
        <v>0.26386387507761094</v>
      </c>
      <c r="E80" s="77">
        <v>7.963970591277296E-2</v>
      </c>
      <c r="F80" s="77">
        <v>0</v>
      </c>
      <c r="G80" s="325">
        <v>0.13166009756641892</v>
      </c>
      <c r="H80" s="325">
        <v>0.42002745400230634</v>
      </c>
      <c r="I80" s="77">
        <v>5.6448799242850914E-2</v>
      </c>
      <c r="J80" s="325">
        <v>2.8494310384039219E-2</v>
      </c>
      <c r="K80" s="325">
        <v>3.5503320215002753E-3</v>
      </c>
      <c r="L80" s="82"/>
      <c r="M80" s="82"/>
      <c r="N80" s="328">
        <f t="shared" si="1"/>
        <v>1.0000000000000004</v>
      </c>
    </row>
    <row r="81" spans="1:19">
      <c r="A81" s="4" t="s">
        <v>152</v>
      </c>
      <c r="B81" s="71" t="s">
        <v>153</v>
      </c>
      <c r="C81" s="77">
        <v>1.6315425792500747E-2</v>
      </c>
      <c r="D81" s="77">
        <v>0.26386387507761094</v>
      </c>
      <c r="E81" s="77">
        <v>7.9639705912772932E-2</v>
      </c>
      <c r="F81" s="77">
        <v>0</v>
      </c>
      <c r="G81" s="325">
        <v>0.13166009756641872</v>
      </c>
      <c r="H81" s="325">
        <v>0.42002745400230607</v>
      </c>
      <c r="I81" s="77">
        <v>5.6448799242850879E-2</v>
      </c>
      <c r="J81" s="325">
        <v>2.8494310384039184E-2</v>
      </c>
      <c r="K81" s="325">
        <v>3.5503320215002705E-3</v>
      </c>
      <c r="L81" s="82"/>
      <c r="M81" s="82"/>
      <c r="N81" s="328">
        <f t="shared" si="1"/>
        <v>0.99999999999999956</v>
      </c>
    </row>
    <row r="82" spans="1:19">
      <c r="A82" s="4" t="s">
        <v>154</v>
      </c>
      <c r="B82" s="71" t="s">
        <v>155</v>
      </c>
      <c r="C82" s="77">
        <v>1.6315425792500764E-2</v>
      </c>
      <c r="D82" s="77">
        <v>0.26386387507761094</v>
      </c>
      <c r="E82" s="77">
        <v>7.963970591277296E-2</v>
      </c>
      <c r="F82" s="77">
        <v>0</v>
      </c>
      <c r="G82" s="325">
        <v>0.13166009756641889</v>
      </c>
      <c r="H82" s="325">
        <v>0.42002745400230634</v>
      </c>
      <c r="I82" s="77">
        <v>5.6448799242850914E-2</v>
      </c>
      <c r="J82" s="325">
        <v>2.8494310384039205E-2</v>
      </c>
      <c r="K82" s="325">
        <v>3.550332021500274E-3</v>
      </c>
      <c r="L82" s="82"/>
      <c r="M82" s="82"/>
      <c r="N82" s="328">
        <f t="shared" si="1"/>
        <v>1.0000000000000004</v>
      </c>
    </row>
    <row r="83" spans="1:19">
      <c r="A83" s="4" t="s">
        <v>156</v>
      </c>
      <c r="B83" s="71" t="s">
        <v>157</v>
      </c>
      <c r="C83" s="77">
        <v>1.6315425792500754E-2</v>
      </c>
      <c r="D83" s="77">
        <v>0.26386387507761094</v>
      </c>
      <c r="E83" s="77">
        <v>7.963970591277296E-2</v>
      </c>
      <c r="F83" s="77">
        <v>0</v>
      </c>
      <c r="G83" s="325">
        <v>0.13166009756641886</v>
      </c>
      <c r="H83" s="325">
        <v>0.42002745400230607</v>
      </c>
      <c r="I83" s="77">
        <v>5.6448799242850914E-2</v>
      </c>
      <c r="J83" s="325">
        <v>2.8494310384039209E-2</v>
      </c>
      <c r="K83" s="325">
        <v>3.5503320215002701E-3</v>
      </c>
      <c r="L83" s="82"/>
      <c r="M83" s="82"/>
      <c r="N83" s="328">
        <f t="shared" si="1"/>
        <v>0.99999999999999989</v>
      </c>
    </row>
    <row r="84" spans="1:19">
      <c r="A84" s="4" t="s">
        <v>158</v>
      </c>
      <c r="B84" s="71" t="s">
        <v>159</v>
      </c>
      <c r="C84" s="77">
        <v>1.6315425792500754E-2</v>
      </c>
      <c r="D84" s="77">
        <v>0.26386387507761089</v>
      </c>
      <c r="E84" s="77">
        <v>7.9639705912772918E-2</v>
      </c>
      <c r="F84" s="77">
        <v>0</v>
      </c>
      <c r="G84" s="325">
        <v>0.1316600975664188</v>
      </c>
      <c r="H84" s="325">
        <v>0.42002745400230629</v>
      </c>
      <c r="I84" s="77">
        <v>5.6448799242850886E-2</v>
      </c>
      <c r="J84" s="325">
        <v>2.8494310384039188E-2</v>
      </c>
      <c r="K84" s="325">
        <v>3.5503320215002718E-3</v>
      </c>
      <c r="L84" s="82"/>
      <c r="M84" s="82"/>
      <c r="N84" s="328">
        <f t="shared" si="1"/>
        <v>1</v>
      </c>
    </row>
    <row r="85" spans="1:19">
      <c r="A85" s="4" t="s">
        <v>160</v>
      </c>
      <c r="B85" s="71" t="s">
        <v>161</v>
      </c>
      <c r="C85" s="77">
        <v>1.6315425792500751E-2</v>
      </c>
      <c r="D85" s="77">
        <v>0.26386387507761089</v>
      </c>
      <c r="E85" s="77">
        <v>7.9639705912772932E-2</v>
      </c>
      <c r="F85" s="77">
        <v>0</v>
      </c>
      <c r="G85" s="325">
        <v>0.13166009756641878</v>
      </c>
      <c r="H85" s="325">
        <v>0.42002745400230634</v>
      </c>
      <c r="I85" s="77">
        <v>5.6448799242850886E-2</v>
      </c>
      <c r="J85" s="325">
        <v>2.8494310384039188E-2</v>
      </c>
      <c r="K85" s="325">
        <v>3.5503320215002718E-3</v>
      </c>
      <c r="L85" s="82"/>
      <c r="M85" s="82"/>
      <c r="N85" s="328">
        <f t="shared" si="1"/>
        <v>0.99999999999999989</v>
      </c>
    </row>
    <row r="86" spans="1:19">
      <c r="A86" s="4" t="s">
        <v>162</v>
      </c>
      <c r="B86" s="71" t="s">
        <v>163</v>
      </c>
      <c r="C86" s="77">
        <v>2.2528812198666627E-2</v>
      </c>
      <c r="D86" s="77">
        <v>0.2951265641956074</v>
      </c>
      <c r="E86" s="77">
        <v>7.7812478693404255E-2</v>
      </c>
      <c r="F86" s="77">
        <v>0</v>
      </c>
      <c r="G86" s="325">
        <v>0.11611539657974058</v>
      </c>
      <c r="H86" s="325">
        <v>0.39738574417781736</v>
      </c>
      <c r="I86" s="77">
        <v>6.4240234749006711E-2</v>
      </c>
      <c r="J86" s="325">
        <v>2.5362532440568845E-2</v>
      </c>
      <c r="K86" s="325">
        <v>1.4282369651881486E-3</v>
      </c>
      <c r="L86" s="82"/>
      <c r="M86" s="82"/>
      <c r="N86" s="328">
        <f t="shared" si="1"/>
        <v>1</v>
      </c>
    </row>
    <row r="87" spans="1:19">
      <c r="A87" s="4" t="s">
        <v>164</v>
      </c>
      <c r="B87" s="71" t="s">
        <v>165</v>
      </c>
      <c r="C87" s="77">
        <v>1.9395612856580702E-2</v>
      </c>
      <c r="D87" s="77">
        <v>0.27063094350513173</v>
      </c>
      <c r="E87" s="77">
        <v>7.8338613457861958E-2</v>
      </c>
      <c r="F87" s="77">
        <v>0</v>
      </c>
      <c r="G87" s="325">
        <v>0.12336304781865985</v>
      </c>
      <c r="H87" s="325">
        <v>0.42453813300638116</v>
      </c>
      <c r="I87" s="77">
        <v>5.5505590041557341E-2</v>
      </c>
      <c r="J87" s="325">
        <v>2.5373359091802401E-2</v>
      </c>
      <c r="K87" s="325">
        <v>2.8547002220248589E-3</v>
      </c>
      <c r="L87" s="82"/>
      <c r="M87" s="82"/>
      <c r="N87" s="328">
        <f t="shared" si="1"/>
        <v>0.99999999999999989</v>
      </c>
    </row>
    <row r="88" spans="1:19">
      <c r="A88" s="4" t="s">
        <v>166</v>
      </c>
      <c r="B88" s="71" t="s">
        <v>167</v>
      </c>
      <c r="C88" s="77">
        <v>1.6255713974408888E-2</v>
      </c>
      <c r="D88" s="77">
        <v>0.26096926788864599</v>
      </c>
      <c r="E88" s="77">
        <v>7.9004297433054385E-2</v>
      </c>
      <c r="F88" s="77">
        <v>0</v>
      </c>
      <c r="G88" s="325">
        <v>0.13363303636049653</v>
      </c>
      <c r="H88" s="325">
        <v>0.42013494708854632</v>
      </c>
      <c r="I88" s="77">
        <v>5.7405047175035098E-2</v>
      </c>
      <c r="J88" s="325">
        <v>2.9101876415664977E-2</v>
      </c>
      <c r="K88" s="325">
        <v>3.4958136641477558E-3</v>
      </c>
      <c r="L88" s="82"/>
      <c r="M88" s="82"/>
      <c r="N88" s="328">
        <f t="shared" si="1"/>
        <v>0.99999999999999989</v>
      </c>
    </row>
    <row r="89" spans="1:19">
      <c r="A89" s="4" t="s">
        <v>168</v>
      </c>
      <c r="B89" s="71" t="s">
        <v>169</v>
      </c>
      <c r="C89" s="77">
        <v>1.6245167660554564E-2</v>
      </c>
      <c r="D89" s="77">
        <v>0.26045802175889593</v>
      </c>
      <c r="E89" s="77">
        <v>7.889207145389393E-2</v>
      </c>
      <c r="F89" s="77">
        <v>0</v>
      </c>
      <c r="G89" s="325">
        <v>0.13398149722473793</v>
      </c>
      <c r="H89" s="325">
        <v>0.42015393254001793</v>
      </c>
      <c r="I89" s="77">
        <v>5.7573939885684912E-2</v>
      </c>
      <c r="J89" s="325">
        <v>2.9209184855794764E-2</v>
      </c>
      <c r="K89" s="325">
        <v>3.4861846204201435E-3</v>
      </c>
      <c r="L89" s="82"/>
      <c r="M89" s="82"/>
      <c r="N89" s="328">
        <f t="shared" si="1"/>
        <v>1</v>
      </c>
    </row>
    <row r="90" spans="1:19">
      <c r="A90" s="4" t="s">
        <v>170</v>
      </c>
      <c r="B90" s="71" t="s">
        <v>171</v>
      </c>
      <c r="C90" s="77">
        <v>-1.3491553188021232E-2</v>
      </c>
      <c r="D90" s="77">
        <v>9.4983435199618327E-2</v>
      </c>
      <c r="E90" s="77">
        <v>2.6105660283864594E-2</v>
      </c>
      <c r="F90" s="77">
        <v>0</v>
      </c>
      <c r="G90" s="325">
        <v>0.14372229889170751</v>
      </c>
      <c r="H90" s="325">
        <v>0.41225431736688284</v>
      </c>
      <c r="I90" s="77">
        <v>5.7152820366434237E-2</v>
      </c>
      <c r="J90" s="325">
        <v>2.8677459483517975E-2</v>
      </c>
      <c r="K90" s="325">
        <v>7.2574348243193924E-3</v>
      </c>
      <c r="L90" s="325">
        <v>0.16110501232632404</v>
      </c>
      <c r="M90" s="325">
        <v>8.2233114445353014E-2</v>
      </c>
      <c r="N90" s="328">
        <f t="shared" si="1"/>
        <v>1.0000000000000007</v>
      </c>
    </row>
    <row r="91" spans="1:19">
      <c r="A91" s="4" t="s">
        <v>11</v>
      </c>
      <c r="B91" s="71" t="s">
        <v>172</v>
      </c>
      <c r="C91" s="77">
        <v>1.9141955588282758E-2</v>
      </c>
      <c r="D91" s="77">
        <v>0.27398036455512026</v>
      </c>
      <c r="E91" s="77">
        <v>3.2100059840287035E-2</v>
      </c>
      <c r="F91" s="77">
        <v>0</v>
      </c>
      <c r="G91" s="325">
        <v>0.12117948257707835</v>
      </c>
      <c r="H91" s="325">
        <v>0.41769949533400635</v>
      </c>
      <c r="I91" s="77">
        <v>4.9355006141802826E-2</v>
      </c>
      <c r="J91" s="325">
        <v>2.6508898015263672E-2</v>
      </c>
      <c r="K91" s="325">
        <v>3.2247311804357438E-3</v>
      </c>
      <c r="L91" s="325">
        <v>0</v>
      </c>
      <c r="M91" s="325">
        <v>5.6810006767722993E-2</v>
      </c>
      <c r="N91" s="328">
        <f t="shared" si="1"/>
        <v>1</v>
      </c>
    </row>
    <row r="92" spans="1:19">
      <c r="A92" s="4" t="s">
        <v>173</v>
      </c>
      <c r="B92" s="71" t="s">
        <v>174</v>
      </c>
      <c r="C92" s="77">
        <v>2.2669828708624634E-2</v>
      </c>
      <c r="D92" s="77">
        <v>0.27442633826101487</v>
      </c>
      <c r="E92" s="77">
        <v>6.2028765801155954E-2</v>
      </c>
      <c r="F92" s="77">
        <v>0</v>
      </c>
      <c r="G92" s="325">
        <v>0.11448021857710469</v>
      </c>
      <c r="H92" s="325">
        <v>0.42903841690328953</v>
      </c>
      <c r="I92" s="77">
        <v>5.6471764427834338E-2</v>
      </c>
      <c r="J92" s="325">
        <v>2.3997872586686671E-2</v>
      </c>
      <c r="K92" s="325">
        <v>2.8151223152341541E-3</v>
      </c>
      <c r="L92" s="325">
        <v>0</v>
      </c>
      <c r="M92" s="325">
        <v>1.4071672419055162E-2</v>
      </c>
      <c r="N92" s="328">
        <f t="shared" si="1"/>
        <v>1</v>
      </c>
    </row>
    <row r="93" spans="1:19">
      <c r="A93" s="4" t="s">
        <v>175</v>
      </c>
      <c r="B93" s="71" t="s">
        <v>176</v>
      </c>
      <c r="C93" s="77">
        <v>2.1437534095258986E-2</v>
      </c>
      <c r="D93" s="77">
        <v>0.26438304916327005</v>
      </c>
      <c r="E93" s="77">
        <v>5.7470851403864646E-2</v>
      </c>
      <c r="F93" s="77">
        <v>0</v>
      </c>
      <c r="G93" s="325">
        <v>0.11895862122316664</v>
      </c>
      <c r="H93" s="325">
        <v>0.4271442349752308</v>
      </c>
      <c r="I93" s="77">
        <v>5.4448269564300614E-2</v>
      </c>
      <c r="J93" s="325">
        <v>2.5769835517010824E-2</v>
      </c>
      <c r="K93" s="325">
        <v>2.8565814141287382E-3</v>
      </c>
      <c r="L93" s="325">
        <v>0</v>
      </c>
      <c r="M93" s="325">
        <v>2.7531022643768693E-2</v>
      </c>
      <c r="N93" s="328">
        <f t="shared" si="1"/>
        <v>1</v>
      </c>
    </row>
    <row r="94" spans="1:19">
      <c r="A94" s="4" t="s">
        <v>130</v>
      </c>
      <c r="B94" s="81" t="s">
        <v>131</v>
      </c>
      <c r="C94" s="77">
        <v>0</v>
      </c>
      <c r="D94" s="77">
        <v>0</v>
      </c>
      <c r="E94" s="77">
        <v>0</v>
      </c>
      <c r="F94" s="77">
        <v>0</v>
      </c>
      <c r="G94" s="325">
        <v>0</v>
      </c>
      <c r="H94" s="325">
        <v>0</v>
      </c>
      <c r="I94" s="77">
        <v>0</v>
      </c>
      <c r="J94" s="325">
        <v>0</v>
      </c>
      <c r="K94" s="325">
        <v>0</v>
      </c>
      <c r="L94" s="325">
        <v>0</v>
      </c>
      <c r="M94" s="325">
        <v>0</v>
      </c>
      <c r="N94" s="328">
        <f t="shared" si="1"/>
        <v>0</v>
      </c>
      <c r="S94" s="5"/>
    </row>
    <row r="95" spans="1:19">
      <c r="A95" s="4" t="s">
        <v>130</v>
      </c>
      <c r="B95" s="71" t="s">
        <v>131</v>
      </c>
      <c r="C95" s="77">
        <v>0</v>
      </c>
      <c r="D95" s="77">
        <v>0</v>
      </c>
      <c r="E95" s="77">
        <v>0</v>
      </c>
      <c r="F95" s="77">
        <v>0</v>
      </c>
      <c r="G95" s="325">
        <v>0</v>
      </c>
      <c r="H95" s="325">
        <v>0</v>
      </c>
      <c r="I95" s="77">
        <v>0</v>
      </c>
      <c r="J95" s="325">
        <v>0</v>
      </c>
      <c r="K95" s="325">
        <v>0</v>
      </c>
      <c r="L95" s="325">
        <v>0</v>
      </c>
      <c r="M95" s="325">
        <v>0</v>
      </c>
      <c r="N95" s="328">
        <f t="shared" si="1"/>
        <v>0</v>
      </c>
    </row>
    <row r="96" spans="1:19">
      <c r="A96" s="4" t="s">
        <v>130</v>
      </c>
      <c r="B96" s="71" t="s">
        <v>131</v>
      </c>
      <c r="C96" s="77">
        <v>0</v>
      </c>
      <c r="D96" s="77">
        <v>0</v>
      </c>
      <c r="E96" s="77">
        <v>0</v>
      </c>
      <c r="F96" s="77">
        <v>0</v>
      </c>
      <c r="G96" s="325">
        <v>0</v>
      </c>
      <c r="H96" s="325">
        <v>0</v>
      </c>
      <c r="I96" s="77">
        <v>0</v>
      </c>
      <c r="J96" s="325">
        <v>0</v>
      </c>
      <c r="K96" s="325">
        <v>0</v>
      </c>
      <c r="L96" s="325">
        <v>0</v>
      </c>
      <c r="M96" s="325">
        <v>0</v>
      </c>
      <c r="N96" s="328">
        <f t="shared" si="1"/>
        <v>0</v>
      </c>
    </row>
    <row r="97" spans="1:14">
      <c r="A97" s="4" t="s">
        <v>177</v>
      </c>
      <c r="B97" s="71" t="s">
        <v>178</v>
      </c>
      <c r="C97" s="77">
        <v>2.3938729290064228E-2</v>
      </c>
      <c r="D97" s="77">
        <v>0.28307258283218301</v>
      </c>
      <c r="E97" s="77">
        <v>8.1286288749471886E-2</v>
      </c>
      <c r="F97" s="77">
        <v>0</v>
      </c>
      <c r="G97" s="325">
        <v>0.12038755097184799</v>
      </c>
      <c r="H97" s="325">
        <v>0.40936823442654957</v>
      </c>
      <c r="I97" s="77">
        <v>5.3997237165183884E-2</v>
      </c>
      <c r="J97" s="325">
        <v>2.552173358130895E-2</v>
      </c>
      <c r="K97" s="325">
        <v>2.4276429833903746E-3</v>
      </c>
      <c r="L97" s="325">
        <v>0</v>
      </c>
      <c r="M97" s="325">
        <v>0</v>
      </c>
      <c r="N97" s="328">
        <f t="shared" si="1"/>
        <v>0.99999999999999989</v>
      </c>
    </row>
    <row r="98" spans="1:14">
      <c r="A98" s="4" t="s">
        <v>179</v>
      </c>
      <c r="B98" s="71" t="s">
        <v>180</v>
      </c>
      <c r="C98" s="77">
        <v>2.5074275424769674E-2</v>
      </c>
      <c r="D98" s="77">
        <v>0.278784465835058</v>
      </c>
      <c r="E98" s="77">
        <v>7.6277407130215871E-2</v>
      </c>
      <c r="F98" s="77">
        <v>0</v>
      </c>
      <c r="G98" s="325">
        <v>0.12879486075156318</v>
      </c>
      <c r="H98" s="325">
        <v>0.40864134621180392</v>
      </c>
      <c r="I98" s="77">
        <v>5.1060767883867389E-2</v>
      </c>
      <c r="J98" s="325">
        <v>2.3200259144871123E-2</v>
      </c>
      <c r="K98" s="325">
        <v>2.4722555524069093E-3</v>
      </c>
      <c r="L98" s="325">
        <v>5.6943620654439355E-3</v>
      </c>
      <c r="M98" s="325">
        <v>0</v>
      </c>
      <c r="N98" s="328">
        <f t="shared" si="1"/>
        <v>1</v>
      </c>
    </row>
    <row r="99" spans="1:14">
      <c r="A99" s="4" t="s">
        <v>181</v>
      </c>
      <c r="B99" s="71" t="s">
        <v>182</v>
      </c>
      <c r="C99" s="77">
        <v>1.6373557357492931E-2</v>
      </c>
      <c r="D99" s="77">
        <v>0.26480401725950925</v>
      </c>
      <c r="E99" s="77">
        <v>7.9923460734688409E-2</v>
      </c>
      <c r="F99" s="77">
        <v>0</v>
      </c>
      <c r="G99" s="325">
        <v>0.13212920009649662</v>
      </c>
      <c r="H99" s="325">
        <v>0.42152400417214969</v>
      </c>
      <c r="I99" s="77">
        <v>5.6649925286611537E-2</v>
      </c>
      <c r="J99" s="325">
        <v>2.8595835093051591E-2</v>
      </c>
      <c r="K99" s="325"/>
      <c r="L99" s="325"/>
      <c r="M99" s="325"/>
      <c r="N99" s="328">
        <f t="shared" si="1"/>
        <v>1</v>
      </c>
    </row>
    <row r="100" spans="1:14">
      <c r="B100" s="71" t="s">
        <v>274</v>
      </c>
      <c r="C100" s="323">
        <f>C15</f>
        <v>1.6315425792500754E-2</v>
      </c>
      <c r="D100" s="323">
        <f t="shared" ref="D100:M100" si="2">D15</f>
        <v>0.26386387507761089</v>
      </c>
      <c r="E100" s="323">
        <f t="shared" si="2"/>
        <v>7.9639705912772932E-2</v>
      </c>
      <c r="F100" s="323">
        <f t="shared" si="2"/>
        <v>0</v>
      </c>
      <c r="G100" s="328">
        <f t="shared" si="2"/>
        <v>0.1316600975664188</v>
      </c>
      <c r="H100" s="328">
        <f t="shared" si="2"/>
        <v>0.42002745400230629</v>
      </c>
      <c r="I100" s="323">
        <f t="shared" si="2"/>
        <v>5.6448799242850886E-2</v>
      </c>
      <c r="J100" s="328">
        <f t="shared" si="2"/>
        <v>2.8494310384039191E-2</v>
      </c>
      <c r="K100" s="328">
        <f t="shared" si="2"/>
        <v>3.5503320215002714E-3</v>
      </c>
      <c r="L100" s="328">
        <f t="shared" si="2"/>
        <v>0</v>
      </c>
      <c r="M100" s="328">
        <f t="shared" si="2"/>
        <v>0</v>
      </c>
      <c r="N100" s="328">
        <f t="shared" si="1"/>
        <v>1</v>
      </c>
    </row>
    <row r="101" spans="1:14">
      <c r="B101" s="71"/>
      <c r="C101" s="77"/>
      <c r="D101" s="77"/>
      <c r="E101" s="77"/>
      <c r="F101" s="77"/>
      <c r="G101" s="325"/>
      <c r="H101" s="325"/>
      <c r="I101" s="77"/>
      <c r="J101" s="325"/>
      <c r="K101" s="325"/>
      <c r="L101" s="325"/>
      <c r="M101" s="325"/>
      <c r="N101" s="328"/>
    </row>
    <row r="102" spans="1:14">
      <c r="B102" s="71"/>
      <c r="C102" s="77"/>
      <c r="D102" s="77"/>
      <c r="E102" s="77"/>
      <c r="F102" s="77"/>
      <c r="G102" s="325"/>
      <c r="H102" s="325"/>
      <c r="I102" s="77"/>
      <c r="J102" s="325"/>
      <c r="K102" s="325"/>
      <c r="L102" s="325"/>
      <c r="M102" s="325"/>
      <c r="N102" s="328"/>
    </row>
    <row r="103" spans="1:14">
      <c r="B103" s="71"/>
      <c r="C103" s="77"/>
      <c r="D103" s="77"/>
      <c r="E103" s="77"/>
      <c r="F103" s="77"/>
      <c r="G103" s="325"/>
      <c r="H103" s="325"/>
      <c r="I103" s="77"/>
      <c r="J103" s="325"/>
      <c r="K103" s="325"/>
      <c r="L103" s="325"/>
      <c r="M103" s="325"/>
      <c r="N103" s="328"/>
    </row>
    <row r="104" spans="1:14">
      <c r="B104" s="71"/>
      <c r="C104" s="77"/>
      <c r="D104" s="77"/>
      <c r="E104" s="77"/>
      <c r="F104" s="77"/>
      <c r="G104" s="77"/>
      <c r="H104" s="325"/>
      <c r="I104" s="77"/>
      <c r="J104" s="325"/>
      <c r="K104" s="325"/>
      <c r="L104" s="325"/>
      <c r="M104" s="325"/>
      <c r="N104" s="328"/>
    </row>
    <row r="105" spans="1:14">
      <c r="B105" s="71"/>
      <c r="C105" s="77"/>
      <c r="D105" s="77"/>
      <c r="E105" s="77"/>
      <c r="F105" s="77"/>
      <c r="G105" s="77"/>
      <c r="H105" s="325"/>
      <c r="I105" s="77"/>
      <c r="J105" s="325"/>
      <c r="K105" s="325"/>
      <c r="L105" s="325"/>
      <c r="M105" s="325"/>
      <c r="N105" s="328"/>
    </row>
    <row r="106" spans="1:14">
      <c r="B106" s="71"/>
      <c r="C106" s="77"/>
      <c r="D106" s="77"/>
      <c r="E106" s="77"/>
      <c r="F106" s="77"/>
      <c r="G106" s="77"/>
      <c r="H106" s="325"/>
      <c r="I106" s="77"/>
      <c r="J106" s="325"/>
      <c r="K106" s="325"/>
      <c r="L106" s="325"/>
      <c r="M106" s="325"/>
      <c r="N106" s="328"/>
    </row>
    <row r="107" spans="1:14">
      <c r="B107" s="71"/>
      <c r="C107" s="77"/>
      <c r="D107" s="77"/>
      <c r="E107" s="77"/>
      <c r="F107" s="77"/>
      <c r="G107" s="77"/>
      <c r="H107" s="325"/>
      <c r="I107" s="77"/>
      <c r="J107" s="325"/>
      <c r="K107" s="325"/>
      <c r="L107" s="325"/>
      <c r="M107" s="325"/>
      <c r="N107" s="328"/>
    </row>
    <row r="108" spans="1:14">
      <c r="B108" s="71"/>
      <c r="C108" s="77"/>
      <c r="D108" s="77"/>
      <c r="E108" s="77"/>
      <c r="F108" s="77"/>
      <c r="G108" s="77"/>
      <c r="H108" s="325"/>
      <c r="I108" s="77"/>
      <c r="J108" s="325"/>
      <c r="K108" s="325"/>
      <c r="L108" s="325"/>
      <c r="M108" s="325"/>
      <c r="N108" s="328"/>
    </row>
    <row r="109" spans="1:14">
      <c r="B109" s="71"/>
      <c r="C109" s="77"/>
      <c r="D109" s="77"/>
      <c r="E109" s="77"/>
      <c r="F109" s="77"/>
      <c r="G109" s="77"/>
      <c r="H109" s="325"/>
      <c r="I109" s="77"/>
      <c r="J109" s="325"/>
      <c r="K109" s="82"/>
      <c r="L109" s="82"/>
      <c r="M109" s="82"/>
      <c r="N109" s="72" t="s">
        <v>13</v>
      </c>
    </row>
    <row r="110" spans="1:14">
      <c r="J110" s="38"/>
      <c r="K110" s="38"/>
      <c r="L110" s="38"/>
      <c r="M110" s="38"/>
      <c r="N110" s="72"/>
    </row>
    <row r="111" spans="1:14">
      <c r="B111" s="74" t="s">
        <v>13</v>
      </c>
      <c r="J111" s="38"/>
      <c r="K111" s="38"/>
      <c r="L111" s="38"/>
      <c r="M111" s="38"/>
      <c r="N111" s="72"/>
    </row>
    <row r="112" spans="1:14">
      <c r="J112" s="38"/>
      <c r="K112" s="38"/>
      <c r="L112" s="38"/>
      <c r="M112" s="38"/>
      <c r="N112" s="72"/>
    </row>
    <row r="113" spans="10:14">
      <c r="J113" s="38"/>
      <c r="K113" s="38"/>
      <c r="L113" s="38"/>
      <c r="M113" s="38"/>
      <c r="N113" s="72"/>
    </row>
  </sheetData>
  <phoneticPr fontId="2" type="noConversion"/>
  <pageMargins left="0.75" right="0.75" top="1" bottom="1" header="0.5" footer="0.5"/>
  <pageSetup scale="50"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10"/>
  <dimension ref="A1:U9"/>
  <sheetViews>
    <sheetView zoomScale="75" workbookViewId="0">
      <selection activeCell="C10" sqref="C10"/>
    </sheetView>
  </sheetViews>
  <sheetFormatPr defaultRowHeight="12.75"/>
  <cols>
    <col min="1" max="2" width="9.140625" style="4"/>
    <col min="3" max="5" width="20.7109375" style="4" customWidth="1"/>
    <col min="6" max="16384" width="9.140625" style="4"/>
  </cols>
  <sheetData>
    <row r="1" spans="1:21">
      <c r="C1" s="38"/>
      <c r="D1" s="38"/>
      <c r="E1" s="38"/>
    </row>
    <row r="2" spans="1:21">
      <c r="A2" s="1" t="s">
        <v>195</v>
      </c>
      <c r="C2" s="399" t="s">
        <v>184</v>
      </c>
      <c r="D2" s="399"/>
      <c r="E2" s="399"/>
      <c r="G2" s="4" t="s">
        <v>184</v>
      </c>
    </row>
    <row r="3" spans="1:21">
      <c r="A3" s="1" t="s">
        <v>196</v>
      </c>
      <c r="C3" s="37" t="s">
        <v>336</v>
      </c>
      <c r="D3" s="37"/>
      <c r="E3" s="37"/>
      <c r="G3" s="4" t="s">
        <v>183</v>
      </c>
    </row>
    <row r="4" spans="1:21">
      <c r="C4" s="38"/>
      <c r="D4" s="38"/>
      <c r="E4" s="38"/>
      <c r="G4" s="4" t="s">
        <v>266</v>
      </c>
    </row>
    <row r="5" spans="1:21">
      <c r="C5" s="38"/>
      <c r="D5" s="38"/>
      <c r="E5" s="38"/>
    </row>
    <row r="6" spans="1:21">
      <c r="A6" s="74" t="s">
        <v>309</v>
      </c>
      <c r="C6" s="37" t="s">
        <v>308</v>
      </c>
      <c r="D6" s="38"/>
      <c r="E6" s="38"/>
    </row>
    <row r="7" spans="1:21">
      <c r="C7" s="38" t="s">
        <v>13</v>
      </c>
      <c r="D7" s="38"/>
      <c r="E7" s="38"/>
    </row>
    <row r="8" spans="1:21">
      <c r="C8" s="38"/>
      <c r="D8" s="38"/>
      <c r="E8" s="38"/>
      <c r="R8" s="70"/>
      <c r="S8" s="70"/>
      <c r="T8" s="70"/>
      <c r="U8" s="70"/>
    </row>
    <row r="9" spans="1:21">
      <c r="C9" s="38"/>
      <c r="D9" s="38"/>
      <c r="E9" s="38"/>
    </row>
  </sheetData>
  <mergeCells count="1">
    <mergeCell ref="C2:E2"/>
  </mergeCells>
  <phoneticPr fontId="2" type="noConversion"/>
  <dataValidations disablePrompts="1" count="1">
    <dataValidation type="list" allowBlank="1" showInputMessage="1" showErrorMessage="1" sqref="C2:E2">
      <formula1>$Q$4:$Q$6</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 3</vt:lpstr>
      <vt:lpstr>Tab 4</vt:lpstr>
      <vt:lpstr>Tab 5</vt:lpstr>
      <vt:lpstr>Tab7</vt:lpstr>
      <vt:lpstr>Tab 8</vt:lpstr>
      <vt:lpstr>Alloc. Factors</vt:lpstr>
      <vt:lpstr>Inputs</vt:lpstr>
      <vt:lpstr>'Alloc. Factors'!Print_Area</vt:lpstr>
      <vt:lpstr>'Tab 3'!Print_Area</vt:lpstr>
      <vt:lpstr>'Tab 4'!Print_Area</vt:lpstr>
      <vt:lpstr>'Tab 5'!Print_Area</vt:lpstr>
      <vt:lpstr>'Tab 8'!Print_Area</vt:lpstr>
      <vt:lpstr>'Tab7'!Print_Area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p21027</dc:creator>
  <cp:lastModifiedBy>Melissa Robyn Paschal</cp:lastModifiedBy>
  <cp:lastPrinted>2012-04-24T14:35:16Z</cp:lastPrinted>
  <dcterms:created xsi:type="dcterms:W3CDTF">2007-11-12T21:16:46Z</dcterms:created>
  <dcterms:modified xsi:type="dcterms:W3CDTF">2012-05-01T17:19:16Z</dcterms:modified>
</cp:coreProperties>
</file>