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7740"/>
  </bookViews>
  <sheets>
    <sheet name="Manti Payback" sheetId="7" r:id="rId1"/>
  </sheets>
  <definedNames>
    <definedName name="_xlnm.Print_Area" localSheetId="0">'Manti Payback'!$A$1:$G$51</definedName>
  </definedNames>
  <calcPr calcId="125725"/>
</workbook>
</file>

<file path=xl/calcChain.xml><?xml version="1.0" encoding="utf-8"?>
<calcChain xmlns="http://schemas.openxmlformats.org/spreadsheetml/2006/main">
  <c r="D4" i="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G50" s="1"/>
  <c r="D6"/>
  <c r="G6" s="1"/>
  <c r="D7"/>
  <c r="D8"/>
  <c r="D5"/>
  <c r="G5" s="1"/>
  <c r="D51" l="1"/>
  <c r="G4"/>
  <c r="G51" s="1"/>
  <c r="G48"/>
  <c r="G8"/>
  <c r="G16"/>
  <c r="G24"/>
  <c r="G19"/>
  <c r="G32"/>
  <c r="G35"/>
  <c r="G11"/>
  <c r="G27"/>
  <c r="G43"/>
  <c r="G40"/>
  <c r="G13"/>
  <c r="G21"/>
  <c r="G29"/>
  <c r="G42"/>
  <c r="G45"/>
  <c r="G9"/>
  <c r="G14"/>
  <c r="G17"/>
  <c r="G22"/>
  <c r="G25"/>
  <c r="G30"/>
  <c r="G33"/>
  <c r="G38"/>
  <c r="G41"/>
  <c r="G46"/>
  <c r="G49"/>
  <c r="G10"/>
  <c r="G18"/>
  <c r="G26"/>
  <c r="G34"/>
  <c r="G37"/>
  <c r="G7"/>
  <c r="G12"/>
  <c r="G15"/>
  <c r="G20"/>
  <c r="G23"/>
  <c r="G28"/>
  <c r="G31"/>
  <c r="G36"/>
  <c r="G39"/>
  <c r="G44"/>
  <c r="G47"/>
</calcChain>
</file>

<file path=xl/sharedStrings.xml><?xml version="1.0" encoding="utf-8"?>
<sst xmlns="http://schemas.openxmlformats.org/spreadsheetml/2006/main" count="8" uniqueCount="8">
  <si>
    <t>Date</t>
  </si>
  <si>
    <t>Previously Aurthorized</t>
  </si>
  <si>
    <t>Actual UUSF Received</t>
  </si>
  <si>
    <t>Monthly Rate</t>
  </si>
  <si>
    <t>Future Value of Investment</t>
  </si>
  <si>
    <t>Interim UUSF Above Previously Authorized</t>
  </si>
  <si>
    <t xml:space="preserve">Investment Calculation </t>
  </si>
  <si>
    <t>PTIF                          360 Day Rate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</si>
</sst>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00%"/>
    <numFmt numFmtId="166" formatCode="_(&quot;$&quot;* #,##0.00_);_(&quot;$&quot;* \(#,##0.00\);_(&quot;$&quot;* &quot;-&quot;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7" fontId="0" fillId="4" borderId="0" xfId="0" applyNumberFormat="1" applyFill="1" applyAlignment="1">
      <alignment horizontal="center" wrapText="1"/>
    </xf>
    <xf numFmtId="166" fontId="0" fillId="4" borderId="0" xfId="0" applyNumberFormat="1" applyFill="1" applyAlignment="1">
      <alignment horizontal="center"/>
    </xf>
    <xf numFmtId="44" fontId="0" fillId="4" borderId="0" xfId="1" applyFont="1" applyFill="1" applyAlignment="1">
      <alignment wrapText="1"/>
    </xf>
    <xf numFmtId="44" fontId="0" fillId="4" borderId="0" xfId="1" applyNumberFormat="1" applyFont="1" applyFill="1"/>
    <xf numFmtId="165" fontId="0" fillId="4" borderId="0" xfId="2" applyNumberFormat="1" applyFont="1" applyFill="1"/>
    <xf numFmtId="165" fontId="0" fillId="4" borderId="0" xfId="2" applyNumberFormat="1" applyFont="1" applyFill="1" applyAlignment="1">
      <alignment wrapText="1"/>
    </xf>
    <xf numFmtId="39" fontId="0" fillId="4" borderId="0" xfId="1" applyNumberFormat="1" applyFont="1" applyFill="1"/>
    <xf numFmtId="17" fontId="0" fillId="4" borderId="0" xfId="0" applyNumberFormat="1" applyFill="1" applyAlignment="1">
      <alignment horizontal="center"/>
    </xf>
    <xf numFmtId="165" fontId="0" fillId="4" borderId="0" xfId="0" applyNumberFormat="1" applyFill="1"/>
    <xf numFmtId="44" fontId="0" fillId="4" borderId="1" xfId="1" applyNumberFormat="1" applyFont="1" applyFill="1" applyBorder="1"/>
    <xf numFmtId="39" fontId="0" fillId="4" borderId="1" xfId="1" applyNumberFormat="1" applyFont="1" applyFill="1" applyBorder="1"/>
    <xf numFmtId="0" fontId="0" fillId="4" borderId="0" xfId="0" applyFill="1"/>
    <xf numFmtId="164" fontId="2" fillId="4" borderId="0" xfId="0" applyNumberFormat="1" applyFont="1" applyFill="1"/>
    <xf numFmtId="39" fontId="2" fillId="4" borderId="0" xfId="0" applyNumberFormat="1" applyFont="1" applyFill="1"/>
    <xf numFmtId="164" fontId="0" fillId="4" borderId="0" xfId="0" applyNumberFormat="1" applyFill="1"/>
    <xf numFmtId="0" fontId="2" fillId="2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>
      <selection activeCell="E14" sqref="E14"/>
    </sheetView>
  </sheetViews>
  <sheetFormatPr defaultRowHeight="15"/>
  <cols>
    <col min="1" max="7" width="14.7109375" customWidth="1"/>
    <col min="10" max="10" width="23.85546875" customWidth="1"/>
  </cols>
  <sheetData>
    <row r="1" spans="1:10" s="1" customFormat="1" ht="15" customHeight="1">
      <c r="A1" s="3"/>
      <c r="B1" s="3"/>
      <c r="C1" s="3"/>
      <c r="D1" s="3"/>
      <c r="E1" s="22" t="s">
        <v>6</v>
      </c>
      <c r="F1" s="22"/>
      <c r="G1" s="22"/>
    </row>
    <row r="2" spans="1:10" s="1" customFormat="1" ht="60">
      <c r="A2" s="4" t="s">
        <v>0</v>
      </c>
      <c r="B2" s="4" t="s">
        <v>1</v>
      </c>
      <c r="C2" s="4" t="s">
        <v>2</v>
      </c>
      <c r="D2" s="4" t="s">
        <v>5</v>
      </c>
      <c r="E2" s="6" t="s">
        <v>7</v>
      </c>
      <c r="F2" s="5" t="s">
        <v>3</v>
      </c>
      <c r="G2" s="6" t="s">
        <v>4</v>
      </c>
    </row>
    <row r="3" spans="1:10" s="1" customFormat="1" ht="6.6" customHeight="1">
      <c r="A3" s="3"/>
      <c r="B3" s="3"/>
      <c r="C3" s="3"/>
      <c r="D3" s="3"/>
      <c r="E3" s="2"/>
      <c r="F3" s="2"/>
      <c r="G3" s="2"/>
    </row>
    <row r="4" spans="1:10" s="1" customFormat="1" ht="15.75" customHeight="1">
      <c r="A4" s="7">
        <v>39845</v>
      </c>
      <c r="B4" s="8">
        <v>24685.5</v>
      </c>
      <c r="C4" s="9">
        <v>403336.75</v>
      </c>
      <c r="D4" s="10">
        <f>C4-B4</f>
        <v>378651.25</v>
      </c>
      <c r="E4" s="11">
        <v>1.3604939147172781E-2</v>
      </c>
      <c r="F4" s="12">
        <v>1.133744928931065E-3</v>
      </c>
      <c r="G4" s="13">
        <f>FVSCHEDULE(D4,F$4:F$50)</f>
        <v>389125.83085388213</v>
      </c>
      <c r="J4"/>
    </row>
    <row r="5" spans="1:10">
      <c r="A5" s="14">
        <v>39873</v>
      </c>
      <c r="B5" s="8">
        <v>24685.5</v>
      </c>
      <c r="C5" s="10">
        <v>100415.75</v>
      </c>
      <c r="D5" s="10">
        <f>C5-B5</f>
        <v>75730.25</v>
      </c>
      <c r="E5" s="11">
        <v>1.2460308345118069E-2</v>
      </c>
      <c r="F5" s="15">
        <v>1.0383590287598391E-3</v>
      </c>
      <c r="G5" s="13">
        <f>FVSCHEDULE(D5,F$5:F$50)</f>
        <v>77737.032204724121</v>
      </c>
    </row>
    <row r="6" spans="1:10">
      <c r="A6" s="14">
        <v>39904</v>
      </c>
      <c r="B6" s="8">
        <v>24685.5</v>
      </c>
      <c r="C6" s="10">
        <v>100415.75</v>
      </c>
      <c r="D6" s="10">
        <f t="shared" ref="D6:D50" si="0">C6-B6</f>
        <v>75730.25</v>
      </c>
      <c r="E6" s="11">
        <v>1.158496122044745E-2</v>
      </c>
      <c r="F6" s="15">
        <v>9.6541343503728748E-4</v>
      </c>
      <c r="G6" s="13">
        <f>FVSCHEDULE(D6,F6:F$50)</f>
        <v>77656.396983775077</v>
      </c>
    </row>
    <row r="7" spans="1:10">
      <c r="A7" s="14">
        <v>39934</v>
      </c>
      <c r="B7" s="8">
        <v>24685.5</v>
      </c>
      <c r="C7" s="10">
        <v>100415.75</v>
      </c>
      <c r="D7" s="10">
        <f t="shared" si="0"/>
        <v>75730.25</v>
      </c>
      <c r="E7" s="11">
        <v>1.1017036736000359E-2</v>
      </c>
      <c r="F7" s="15">
        <v>9.180863946666966E-4</v>
      </c>
      <c r="G7" s="13">
        <f>FVSCHEDULE(D7,F7:F$50)</f>
        <v>77581.498762559437</v>
      </c>
    </row>
    <row r="8" spans="1:10">
      <c r="A8" s="14">
        <v>39965</v>
      </c>
      <c r="B8" s="8">
        <v>24685.5</v>
      </c>
      <c r="C8" s="10">
        <v>100415.75</v>
      </c>
      <c r="D8" s="10">
        <f t="shared" si="0"/>
        <v>75730.25</v>
      </c>
      <c r="E8" s="11">
        <v>9.9687044613966623E-3</v>
      </c>
      <c r="F8" s="15">
        <v>8.3072537178305523E-4</v>
      </c>
      <c r="G8" s="13">
        <f>FVSCHEDULE(D8,F8:F$50)</f>
        <v>77510.337576184655</v>
      </c>
    </row>
    <row r="9" spans="1:10">
      <c r="A9" s="14">
        <v>39995</v>
      </c>
      <c r="B9" s="8">
        <v>24685.5</v>
      </c>
      <c r="C9" s="10">
        <v>100415.75</v>
      </c>
      <c r="D9" s="10">
        <f t="shared" si="0"/>
        <v>75730.25</v>
      </c>
      <c r="E9" s="11">
        <v>9.1685126783146546E-3</v>
      </c>
      <c r="F9" s="15">
        <v>7.6404272319288789E-4</v>
      </c>
      <c r="G9" s="13">
        <f>FVSCHEDULE(D9,F9:F$50)</f>
        <v>77446.00121802972</v>
      </c>
    </row>
    <row r="10" spans="1:10">
      <c r="A10" s="14">
        <v>40026</v>
      </c>
      <c r="B10" s="8">
        <v>24685.5</v>
      </c>
      <c r="C10" s="10">
        <v>100415.75</v>
      </c>
      <c r="D10" s="10">
        <f t="shared" si="0"/>
        <v>75730.25</v>
      </c>
      <c r="E10" s="11">
        <v>8.3723496660287229E-3</v>
      </c>
      <c r="F10" s="15">
        <v>6.9769580550239354E-4</v>
      </c>
      <c r="G10" s="13">
        <f>FVSCHEDULE(D10,F10:F$50)</f>
        <v>77386.874339819682</v>
      </c>
    </row>
    <row r="11" spans="1:10">
      <c r="A11" s="14">
        <v>40057</v>
      </c>
      <c r="B11" s="8">
        <v>24685.5</v>
      </c>
      <c r="C11" s="10">
        <v>100415.75</v>
      </c>
      <c r="D11" s="10">
        <f t="shared" si="0"/>
        <v>75730.25</v>
      </c>
      <c r="E11" s="11">
        <v>7.4874857441105782E-3</v>
      </c>
      <c r="F11" s="15">
        <v>6.2395714534254818E-4</v>
      </c>
      <c r="G11" s="13">
        <f>FVSCHEDULE(D11,F11:F$50)</f>
        <v>77332.919486266896</v>
      </c>
    </row>
    <row r="12" spans="1:10">
      <c r="A12" s="14">
        <v>40087</v>
      </c>
      <c r="B12" s="8">
        <v>24685.5</v>
      </c>
      <c r="C12" s="10">
        <v>100415.75</v>
      </c>
      <c r="D12" s="10">
        <f t="shared" si="0"/>
        <v>75730.25</v>
      </c>
      <c r="E12" s="11">
        <v>6.8726028347638676E-3</v>
      </c>
      <c r="F12" s="15">
        <v>5.7271690289698897E-4</v>
      </c>
      <c r="G12" s="13">
        <f>FVSCHEDULE(D12,F12:F$50)</f>
        <v>77284.697147256215</v>
      </c>
    </row>
    <row r="13" spans="1:10">
      <c r="A13" s="14">
        <v>40118</v>
      </c>
      <c r="B13" s="8">
        <v>24685.5</v>
      </c>
      <c r="C13" s="10">
        <v>100415.75</v>
      </c>
      <c r="D13" s="10">
        <f t="shared" si="0"/>
        <v>75730.25</v>
      </c>
      <c r="E13" s="11">
        <v>6.3086053635073606E-3</v>
      </c>
      <c r="F13" s="15">
        <v>5.2571711362561335E-4</v>
      </c>
      <c r="G13" s="13">
        <f>FVSCHEDULE(D13,F13:F$50)</f>
        <v>77240.460230094919</v>
      </c>
    </row>
    <row r="14" spans="1:10">
      <c r="A14" s="14">
        <v>40148</v>
      </c>
      <c r="B14" s="8">
        <v>24685.5</v>
      </c>
      <c r="C14" s="10">
        <v>100415.75</v>
      </c>
      <c r="D14" s="10">
        <f t="shared" si="0"/>
        <v>75730.25</v>
      </c>
      <c r="E14" s="11">
        <v>6.1700387031762005E-3</v>
      </c>
      <c r="F14" s="15">
        <v>5.1416989193135004E-4</v>
      </c>
      <c r="G14" s="13">
        <f>FVSCHEDULE(D14,F14:F$50)</f>
        <v>77199.874934672014</v>
      </c>
    </row>
    <row r="15" spans="1:10">
      <c r="A15" s="14">
        <v>40179</v>
      </c>
      <c r="B15" s="8">
        <v>24685.5</v>
      </c>
      <c r="C15" s="10">
        <v>100415.75</v>
      </c>
      <c r="D15" s="10">
        <f t="shared" si="0"/>
        <v>75730.25</v>
      </c>
      <c r="E15" s="11">
        <v>5.8733713143614714E-3</v>
      </c>
      <c r="F15" s="15">
        <v>4.8944760953012261E-4</v>
      </c>
      <c r="G15" s="13">
        <f>FVSCHEDULE(D15,F15:F$50)</f>
        <v>77160.201482214514</v>
      </c>
    </row>
    <row r="16" spans="1:10">
      <c r="A16" s="14">
        <v>40210</v>
      </c>
      <c r="B16" s="8">
        <v>24685.5</v>
      </c>
      <c r="C16" s="10">
        <v>100415.75</v>
      </c>
      <c r="D16" s="10">
        <f t="shared" si="0"/>
        <v>75730.25</v>
      </c>
      <c r="E16" s="11">
        <v>5.4426563859230935E-3</v>
      </c>
      <c r="F16" s="15">
        <v>4.5355469882692444E-4</v>
      </c>
      <c r="G16" s="13">
        <f>FVSCHEDULE(D16,F16:F$50)</f>
        <v>77122.454081423246</v>
      </c>
    </row>
    <row r="17" spans="1:7">
      <c r="A17" s="14">
        <v>40238</v>
      </c>
      <c r="B17" s="8">
        <v>24685.5</v>
      </c>
      <c r="C17" s="10">
        <v>100415.75</v>
      </c>
      <c r="D17" s="10">
        <f t="shared" si="0"/>
        <v>75730.25</v>
      </c>
      <c r="E17" s="11">
        <v>5.527829676290388E-3</v>
      </c>
      <c r="F17" s="15">
        <v>4.60652473024199E-4</v>
      </c>
      <c r="G17" s="13">
        <f>FVSCHEDULE(D17,F17:F$50)</f>
        <v>77087.490687801052</v>
      </c>
    </row>
    <row r="18" spans="1:7">
      <c r="A18" s="14">
        <v>40269</v>
      </c>
      <c r="B18" s="8">
        <v>24685.5</v>
      </c>
      <c r="C18" s="10">
        <v>100415.75</v>
      </c>
      <c r="D18" s="10">
        <f t="shared" si="0"/>
        <v>75730.25</v>
      </c>
      <c r="E18" s="11">
        <v>5.5715585562421859E-3</v>
      </c>
      <c r="F18" s="15">
        <v>4.6429654635351549E-4</v>
      </c>
      <c r="G18" s="13">
        <f>FVSCHEDULE(D18,F18:F$50)</f>
        <v>77051.996495064071</v>
      </c>
    </row>
    <row r="19" spans="1:7">
      <c r="A19" s="14">
        <v>40299</v>
      </c>
      <c r="B19" s="8">
        <v>24685.5</v>
      </c>
      <c r="C19" s="10">
        <v>100415.75</v>
      </c>
      <c r="D19" s="10">
        <f t="shared" si="0"/>
        <v>75730.25</v>
      </c>
      <c r="E19" s="11">
        <v>5.7535602536114014E-3</v>
      </c>
      <c r="F19" s="15">
        <v>4.7946335446761679E-4</v>
      </c>
      <c r="G19" s="13">
        <f>FVSCHEDULE(D19,F19:F$50)</f>
        <v>77016.238121691058</v>
      </c>
    </row>
    <row r="20" spans="1:7">
      <c r="A20" s="14">
        <v>40330</v>
      </c>
      <c r="B20" s="8">
        <v>24685.5</v>
      </c>
      <c r="C20" s="10">
        <v>100415.75</v>
      </c>
      <c r="D20" s="10">
        <f t="shared" si="0"/>
        <v>75730.25</v>
      </c>
      <c r="E20" s="11">
        <v>5.8833526404351516E-3</v>
      </c>
      <c r="F20" s="15">
        <v>4.9027938670292927E-4</v>
      </c>
      <c r="G20" s="13">
        <f>FVSCHEDULE(D20,F20:F$50)</f>
        <v>76979.329354214206</v>
      </c>
    </row>
    <row r="21" spans="1:7">
      <c r="A21" s="14">
        <v>40360</v>
      </c>
      <c r="B21" s="8">
        <v>24685.5</v>
      </c>
      <c r="C21" s="10">
        <v>100415.75</v>
      </c>
      <c r="D21" s="10">
        <f t="shared" si="0"/>
        <v>75730.25</v>
      </c>
      <c r="E21" s="11">
        <v>5.9074029868225976E-3</v>
      </c>
      <c r="F21" s="15">
        <v>4.9228358223521646E-4</v>
      </c>
      <c r="G21" s="13">
        <f>FVSCHEDULE(D21,F21:F$50)</f>
        <v>76941.606470581886</v>
      </c>
    </row>
    <row r="22" spans="1:7">
      <c r="A22" s="14">
        <v>40391</v>
      </c>
      <c r="B22" s="8">
        <v>24685.5</v>
      </c>
      <c r="C22" s="10">
        <v>100415.75</v>
      </c>
      <c r="D22" s="10">
        <f t="shared" si="0"/>
        <v>75730.25</v>
      </c>
      <c r="E22" s="11">
        <v>5.770872554721254E-3</v>
      </c>
      <c r="F22" s="15">
        <v>4.8090604622677118E-4</v>
      </c>
      <c r="G22" s="13">
        <f>FVSCHEDULE(D22,F22:F$50)</f>
        <v>76903.748018020269</v>
      </c>
    </row>
    <row r="23" spans="1:7">
      <c r="A23" s="14">
        <v>40422</v>
      </c>
      <c r="B23" s="8">
        <v>24685.5</v>
      </c>
      <c r="C23" s="10">
        <v>100415.75</v>
      </c>
      <c r="D23" s="10">
        <f t="shared" si="0"/>
        <v>75730.25</v>
      </c>
      <c r="E23" s="11">
        <v>5.5450622874314388E-3</v>
      </c>
      <c r="F23" s="15">
        <v>4.6208852395261988E-4</v>
      </c>
      <c r="G23" s="13">
        <f>FVSCHEDULE(D23,F23:F$50)</f>
        <v>76866.782317649719</v>
      </c>
    </row>
    <row r="24" spans="1:7">
      <c r="A24" s="14">
        <v>40452</v>
      </c>
      <c r="B24" s="8">
        <v>24685.5</v>
      </c>
      <c r="C24" s="10">
        <v>100415.75</v>
      </c>
      <c r="D24" s="10">
        <f t="shared" si="0"/>
        <v>75730.25</v>
      </c>
      <c r="E24" s="11">
        <v>5.095583359741529E-3</v>
      </c>
      <c r="F24" s="15">
        <v>4.2463194664512743E-4</v>
      </c>
      <c r="G24" s="13">
        <f>FVSCHEDULE(D24,F24:F$50)</f>
        <v>76831.27946512826</v>
      </c>
    </row>
    <row r="25" spans="1:7">
      <c r="A25" s="14">
        <v>40483</v>
      </c>
      <c r="B25" s="8">
        <v>24685.5</v>
      </c>
      <c r="C25" s="10">
        <v>100415.75</v>
      </c>
      <c r="D25" s="10">
        <f t="shared" si="0"/>
        <v>75730.25</v>
      </c>
      <c r="E25" s="11">
        <v>4.877857699709426E-3</v>
      </c>
      <c r="F25" s="15">
        <v>4.0648814164245215E-4</v>
      </c>
      <c r="G25" s="13">
        <f>FVSCHEDULE(D25,F25:F$50)</f>
        <v>76798.668297109529</v>
      </c>
    </row>
    <row r="26" spans="1:7">
      <c r="A26" s="14">
        <v>40513</v>
      </c>
      <c r="B26" s="8">
        <v>24685.5</v>
      </c>
      <c r="C26" s="10">
        <v>100415.75</v>
      </c>
      <c r="D26" s="10">
        <f t="shared" si="0"/>
        <v>75730.25</v>
      </c>
      <c r="E26" s="11">
        <v>4.8134684692739144E-3</v>
      </c>
      <c r="F26" s="15">
        <v>4.0112237243949289E-4</v>
      </c>
      <c r="G26" s="13">
        <f>FVSCHEDULE(D26,F26:F$50)</f>
        <v>76767.463233641101</v>
      </c>
    </row>
    <row r="27" spans="1:7">
      <c r="A27" s="14">
        <v>40544</v>
      </c>
      <c r="B27" s="8">
        <v>24685.5</v>
      </c>
      <c r="C27" s="10">
        <v>100415.75</v>
      </c>
      <c r="D27" s="10">
        <f t="shared" si="0"/>
        <v>75730.25</v>
      </c>
      <c r="E27" s="11">
        <v>4.8115372912715063E-3</v>
      </c>
      <c r="F27" s="15">
        <v>4.0096144093929221E-4</v>
      </c>
      <c r="G27" s="13">
        <f>FVSCHEDULE(D27,F27:F$50)</f>
        <v>76736.682433530252</v>
      </c>
    </row>
    <row r="28" spans="1:7">
      <c r="A28" s="14">
        <v>40575</v>
      </c>
      <c r="B28" s="8">
        <v>24685.5</v>
      </c>
      <c r="C28" s="10">
        <v>100415.75</v>
      </c>
      <c r="D28" s="10">
        <f t="shared" si="0"/>
        <v>75730.25</v>
      </c>
      <c r="E28" s="11">
        <v>4.8328446995013858E-3</v>
      </c>
      <c r="F28" s="15">
        <v>4.0273705829178217E-4</v>
      </c>
      <c r="G28" s="13">
        <f>FVSCHEDULE(D28,F28:F$50)</f>
        <v>76705.926314786455</v>
      </c>
    </row>
    <row r="29" spans="1:7">
      <c r="A29" s="14">
        <v>40603</v>
      </c>
      <c r="B29" s="8">
        <v>24685.5</v>
      </c>
      <c r="C29" s="10">
        <v>100415.75</v>
      </c>
      <c r="D29" s="10">
        <f t="shared" si="0"/>
        <v>75730.25</v>
      </c>
      <c r="E29" s="11">
        <v>5.1023188676150863E-3</v>
      </c>
      <c r="F29" s="15">
        <v>4.2519323896792388E-4</v>
      </c>
      <c r="G29" s="13">
        <f>FVSCHEDULE(D29,F29:F$50)</f>
        <v>76675.046432141971</v>
      </c>
    </row>
    <row r="30" spans="1:7">
      <c r="A30" s="14">
        <v>40634</v>
      </c>
      <c r="B30" s="8">
        <v>24685.5</v>
      </c>
      <c r="C30" s="10">
        <v>100415.75</v>
      </c>
      <c r="D30" s="10">
        <f t="shared" si="0"/>
        <v>75730.25</v>
      </c>
      <c r="E30" s="11">
        <v>5.288289944234313E-3</v>
      </c>
      <c r="F30" s="15">
        <v>4.4069082868619273E-4</v>
      </c>
      <c r="G30" s="13">
        <f>FVSCHEDULE(D30,F30:F$50)</f>
        <v>76642.458576937206</v>
      </c>
    </row>
    <row r="31" spans="1:7">
      <c r="A31" s="14">
        <v>40664</v>
      </c>
      <c r="B31" s="8">
        <v>24685.5</v>
      </c>
      <c r="C31" s="10">
        <v>65571.42</v>
      </c>
      <c r="D31" s="10">
        <f t="shared" si="0"/>
        <v>40885.919999999998</v>
      </c>
      <c r="E31" s="11">
        <v>5.3001044127244388E-3</v>
      </c>
      <c r="F31" s="15">
        <v>4.4167536772703658E-4</v>
      </c>
      <c r="G31" s="13">
        <f>FVSCHEDULE(D31,F31:F$50)</f>
        <v>41360.184214823945</v>
      </c>
    </row>
    <row r="32" spans="1:7">
      <c r="A32" s="14">
        <v>40695</v>
      </c>
      <c r="B32" s="8">
        <v>24685.5</v>
      </c>
      <c r="C32" s="10">
        <v>65571.42</v>
      </c>
      <c r="D32" s="10">
        <f t="shared" si="0"/>
        <v>40885.919999999998</v>
      </c>
      <c r="E32" s="11">
        <v>5.3878855295530379E-3</v>
      </c>
      <c r="F32" s="15">
        <v>4.4899046079608648E-4</v>
      </c>
      <c r="G32" s="13">
        <f>FVSCHEDULE(D32,F32:F$50)</f>
        <v>41341.924505115603</v>
      </c>
    </row>
    <row r="33" spans="1:7">
      <c r="A33" s="14">
        <v>40725</v>
      </c>
      <c r="B33" s="8">
        <v>24685.5</v>
      </c>
      <c r="C33" s="10">
        <v>65571.42</v>
      </c>
      <c r="D33" s="10">
        <f t="shared" si="0"/>
        <v>40885.919999999998</v>
      </c>
      <c r="E33" s="11">
        <v>5.3801856614627708E-3</v>
      </c>
      <c r="F33" s="15">
        <v>4.4834880512189759E-4</v>
      </c>
      <c r="G33" s="13">
        <f>FVSCHEDULE(D33,F33:F$50)</f>
        <v>41323.37070586074</v>
      </c>
    </row>
    <row r="34" spans="1:7">
      <c r="A34" s="14">
        <v>40756</v>
      </c>
      <c r="B34" s="8">
        <v>24685.5</v>
      </c>
      <c r="C34" s="10">
        <v>65571.42</v>
      </c>
      <c r="D34" s="10">
        <f t="shared" si="0"/>
        <v>40885.919999999998</v>
      </c>
      <c r="E34" s="11">
        <v>5.5009210573257143E-3</v>
      </c>
      <c r="F34" s="15">
        <v>4.5841008811047619E-4</v>
      </c>
      <c r="G34" s="13">
        <f>FVSCHEDULE(D34,F34:F$50)</f>
        <v>41304.851724944136</v>
      </c>
    </row>
    <row r="35" spans="1:7">
      <c r="A35" s="14">
        <v>40787</v>
      </c>
      <c r="B35" s="8">
        <v>24685.5</v>
      </c>
      <c r="C35" s="10">
        <v>65571.42</v>
      </c>
      <c r="D35" s="10">
        <f t="shared" si="0"/>
        <v>40885.919999999998</v>
      </c>
      <c r="E35" s="11">
        <v>5.8794094709387337E-3</v>
      </c>
      <c r="F35" s="15">
        <v>4.8995078924489444E-4</v>
      </c>
      <c r="G35" s="13">
        <f>FVSCHEDULE(D35,F35:F$50)</f>
        <v>41285.92584004208</v>
      </c>
    </row>
    <row r="36" spans="1:7">
      <c r="A36" s="14">
        <v>40817</v>
      </c>
      <c r="B36" s="8">
        <v>24685.5</v>
      </c>
      <c r="C36" s="10">
        <v>65571.42</v>
      </c>
      <c r="D36" s="10">
        <f t="shared" si="0"/>
        <v>40885.919999999998</v>
      </c>
      <c r="E36" s="11">
        <v>6.2491500840632678E-3</v>
      </c>
      <c r="F36" s="15">
        <v>5.2076250700527232E-4</v>
      </c>
      <c r="G36" s="13">
        <f>FVSCHEDULE(D36,F36:F$50)</f>
        <v>41265.70767399844</v>
      </c>
    </row>
    <row r="37" spans="1:7">
      <c r="A37" s="14">
        <v>40848</v>
      </c>
      <c r="B37" s="8">
        <v>24685.5</v>
      </c>
      <c r="C37" s="10">
        <v>65571.42</v>
      </c>
      <c r="D37" s="10">
        <f t="shared" si="0"/>
        <v>40885.919999999998</v>
      </c>
      <c r="E37" s="11">
        <v>6.6965144069059202E-3</v>
      </c>
      <c r="F37" s="15">
        <v>5.5804286724216005E-4</v>
      </c>
      <c r="G37" s="13">
        <f>FVSCHEDULE(D37,F37:F$50)</f>
        <v>41244.229225787334</v>
      </c>
    </row>
    <row r="38" spans="1:7">
      <c r="A38" s="14">
        <v>40878</v>
      </c>
      <c r="B38" s="8">
        <v>24685.5</v>
      </c>
      <c r="C38" s="10">
        <v>65571.42</v>
      </c>
      <c r="D38" s="10">
        <f t="shared" si="0"/>
        <v>40885.919999999998</v>
      </c>
      <c r="E38" s="11">
        <v>7.0919484466299256E-3</v>
      </c>
      <c r="F38" s="15">
        <v>5.909957038858271E-4</v>
      </c>
      <c r="G38" s="13">
        <f>FVSCHEDULE(D38,F38:F$50)</f>
        <v>41221.226014630884</v>
      </c>
    </row>
    <row r="39" spans="1:7">
      <c r="A39" s="14">
        <v>40909</v>
      </c>
      <c r="B39" s="8">
        <v>24685.5</v>
      </c>
      <c r="C39" s="10">
        <v>65571.42</v>
      </c>
      <c r="D39" s="10">
        <f t="shared" si="0"/>
        <v>40885.919999999998</v>
      </c>
      <c r="E39" s="11">
        <v>7.393017946785721E-3</v>
      </c>
      <c r="F39" s="15">
        <v>6.1608482889881008E-4</v>
      </c>
      <c r="G39" s="13">
        <f>FVSCHEDULE(D39,F39:F$50)</f>
        <v>41196.878836225165</v>
      </c>
    </row>
    <row r="40" spans="1:7">
      <c r="A40" s="14">
        <v>40940</v>
      </c>
      <c r="B40" s="8">
        <v>24685.5</v>
      </c>
      <c r="C40" s="10">
        <v>65571.42</v>
      </c>
      <c r="D40" s="10">
        <f t="shared" si="0"/>
        <v>40885.919999999998</v>
      </c>
      <c r="E40" s="11">
        <v>7.8406493860643245E-3</v>
      </c>
      <c r="F40" s="15">
        <v>6.5338744883869371E-4</v>
      </c>
      <c r="G40" s="13">
        <f>FVSCHEDULE(D40,F40:F$50)</f>
        <v>41171.513691257191</v>
      </c>
    </row>
    <row r="41" spans="1:7">
      <c r="A41" s="14">
        <v>40969</v>
      </c>
      <c r="B41" s="8">
        <v>24685.5</v>
      </c>
      <c r="C41" s="10">
        <v>65571.42</v>
      </c>
      <c r="D41" s="10">
        <f t="shared" si="0"/>
        <v>40885.919999999998</v>
      </c>
      <c r="E41" s="11">
        <v>7.8287019686508509E-3</v>
      </c>
      <c r="F41" s="15">
        <v>6.5239183072090428E-4</v>
      </c>
      <c r="G41" s="13">
        <f>FVSCHEDULE(D41,F41:F$50)</f>
        <v>41144.630306227999</v>
      </c>
    </row>
    <row r="42" spans="1:7">
      <c r="A42" s="14">
        <v>41000</v>
      </c>
      <c r="B42" s="8">
        <v>24685.5</v>
      </c>
      <c r="C42" s="10">
        <v>65571.42</v>
      </c>
      <c r="D42" s="10">
        <f t="shared" si="0"/>
        <v>40885.919999999998</v>
      </c>
      <c r="E42" s="11">
        <v>7.8319893952241443E-3</v>
      </c>
      <c r="F42" s="15">
        <v>6.5266578293534533E-4</v>
      </c>
      <c r="G42" s="13">
        <f>FVSCHEDULE(D42,F42:F$50)</f>
        <v>41117.805385897052</v>
      </c>
    </row>
    <row r="43" spans="1:7">
      <c r="A43" s="14">
        <v>41030</v>
      </c>
      <c r="B43" s="8">
        <v>24685.5</v>
      </c>
      <c r="C43" s="10">
        <v>65571.42</v>
      </c>
      <c r="D43" s="10">
        <f t="shared" si="0"/>
        <v>40885.919999999998</v>
      </c>
      <c r="E43" s="11">
        <v>7.8084230334484689E-3</v>
      </c>
      <c r="F43" s="15">
        <v>6.5070191945403911E-4</v>
      </c>
      <c r="G43" s="13">
        <f>FVSCHEDULE(D43,F43:F$50)</f>
        <v>41090.986704887742</v>
      </c>
    </row>
    <row r="44" spans="1:7">
      <c r="A44" s="14">
        <v>41061</v>
      </c>
      <c r="B44" s="8">
        <v>24685.5</v>
      </c>
      <c r="C44" s="10">
        <v>65571.42</v>
      </c>
      <c r="D44" s="10">
        <f t="shared" si="0"/>
        <v>40885.919999999998</v>
      </c>
      <c r="E44" s="11">
        <v>7.7858145785480014E-3</v>
      </c>
      <c r="F44" s="15">
        <v>6.4881788154566675E-4</v>
      </c>
      <c r="G44" s="13">
        <f>FVSCHEDULE(D44,F44:F$50)</f>
        <v>41064.26610811022</v>
      </c>
    </row>
    <row r="45" spans="1:7">
      <c r="A45" s="14">
        <v>41091</v>
      </c>
      <c r="B45" s="8">
        <v>24685.5</v>
      </c>
      <c r="C45" s="10">
        <v>65571.42</v>
      </c>
      <c r="D45" s="10">
        <f t="shared" si="0"/>
        <v>40885.919999999998</v>
      </c>
      <c r="E45" s="11">
        <v>7.7686690625526043E-3</v>
      </c>
      <c r="F45" s="15">
        <v>6.4738908854605033E-4</v>
      </c>
      <c r="G45" s="13">
        <f>FVSCHEDULE(D45,F45:F$50)</f>
        <v>41037.640153362285</v>
      </c>
    </row>
    <row r="46" spans="1:7">
      <c r="A46" s="14">
        <v>41122</v>
      </c>
      <c r="B46" s="8">
        <v>24685.5</v>
      </c>
      <c r="C46" s="10">
        <v>65571.42</v>
      </c>
      <c r="D46" s="10">
        <f t="shared" si="0"/>
        <v>40885.919999999998</v>
      </c>
      <c r="E46" s="11">
        <v>7.6844497404006083E-3</v>
      </c>
      <c r="F46" s="15">
        <v>6.4037081170005073E-4</v>
      </c>
      <c r="G46" s="13">
        <f>FVSCHEDULE(D46,F46:F$50)</f>
        <v>41011.090021173193</v>
      </c>
    </row>
    <row r="47" spans="1:7">
      <c r="A47" s="14">
        <v>41153</v>
      </c>
      <c r="B47" s="8">
        <v>24685.5</v>
      </c>
      <c r="C47" s="10">
        <v>65571.42</v>
      </c>
      <c r="D47" s="10">
        <f t="shared" si="0"/>
        <v>40885.919999999998</v>
      </c>
      <c r="E47" s="11">
        <v>7.6772993723189338E-3</v>
      </c>
      <c r="F47" s="15">
        <v>6.3977494769324448E-4</v>
      </c>
      <c r="G47" s="13">
        <f>FVSCHEDULE(D47,F47:F$50)</f>
        <v>40984.84452301859</v>
      </c>
    </row>
    <row r="48" spans="1:7">
      <c r="A48" s="14">
        <v>41183</v>
      </c>
      <c r="B48" s="8">
        <v>24685.5</v>
      </c>
      <c r="C48" s="10">
        <v>65571.42</v>
      </c>
      <c r="D48" s="10">
        <f t="shared" si="0"/>
        <v>40885.919999999998</v>
      </c>
      <c r="E48" s="11">
        <v>7.3817604765635189E-3</v>
      </c>
      <c r="F48" s="15">
        <v>6.1514670638029324E-4</v>
      </c>
      <c r="G48" s="13">
        <f>FVSCHEDULE(D48,F48:F$50)</f>
        <v>40958.640211119942</v>
      </c>
    </row>
    <row r="49" spans="1:7">
      <c r="A49" s="14">
        <v>41214</v>
      </c>
      <c r="B49" s="8">
        <v>24685.5</v>
      </c>
      <c r="C49" s="10">
        <v>65571.42</v>
      </c>
      <c r="D49" s="10">
        <f t="shared" si="0"/>
        <v>40885.919999999998</v>
      </c>
      <c r="E49" s="11">
        <v>7.1359375801456739E-3</v>
      </c>
      <c r="F49" s="15">
        <v>5.9466146501213949E-4</v>
      </c>
      <c r="G49" s="13">
        <f>FVSCHEDULE(D49,F49:F$50)</f>
        <v>40933.460127941493</v>
      </c>
    </row>
    <row r="50" spans="1:7">
      <c r="A50" s="14">
        <v>41244</v>
      </c>
      <c r="B50" s="8">
        <v>24685.5</v>
      </c>
      <c r="C50" s="10">
        <v>65571.42</v>
      </c>
      <c r="D50" s="16">
        <f t="shared" si="0"/>
        <v>40885.919999999998</v>
      </c>
      <c r="E50" s="11">
        <v>6.8130181599334776E-3</v>
      </c>
      <c r="F50" s="15">
        <v>5.677515133277898E-4</v>
      </c>
      <c r="G50" s="17">
        <f>FVSCHEDULE(D50,F50:F$50)</f>
        <v>40909.133042953799</v>
      </c>
    </row>
    <row r="51" spans="1:7">
      <c r="A51" s="18"/>
      <c r="B51" s="18"/>
      <c r="C51" s="18"/>
      <c r="D51" s="19">
        <f>SUM(D4:D50)</f>
        <v>3165356.1499999985</v>
      </c>
      <c r="E51" s="18"/>
      <c r="F51" s="18"/>
      <c r="G51" s="20">
        <f>SUM(G4:G50)</f>
        <v>3216757.6045365776</v>
      </c>
    </row>
    <row r="52" spans="1:7">
      <c r="A52" s="18"/>
      <c r="B52" s="18"/>
      <c r="C52" s="18"/>
      <c r="D52" s="18"/>
      <c r="E52" s="18"/>
      <c r="F52" s="18"/>
      <c r="G52" s="21"/>
    </row>
    <row r="53" spans="1:7">
      <c r="A53" s="18"/>
      <c r="B53" s="18"/>
      <c r="C53" s="18"/>
      <c r="D53" s="18"/>
      <c r="E53" s="18"/>
      <c r="F53" s="18"/>
      <c r="G53" s="18"/>
    </row>
  </sheetData>
  <sheetProtection password="F003" sheet="1" objects="1" scenarios="1"/>
  <mergeCells count="1">
    <mergeCell ref="E1:G1"/>
  </mergeCells>
  <pageMargins left="0.2" right="0.2" top="0.75" bottom="0.75" header="0.3" footer="0.3"/>
  <pageSetup scale="88" orientation="portrait" r:id="rId1"/>
  <headerFooter scaleWithDoc="0">
    <oddFooter>&amp;C&amp;"-,Bold""Confidential-Subject to Utah Administrative Code Rule 746-100-16"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Manti Payback</vt:lpstr>
      <vt:lpstr>'Manti Payback'!Print_Area</vt:lpstr>
    </vt:vector>
  </TitlesOfParts>
  <Company>State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Melissa Robyn Paschal</cp:lastModifiedBy>
  <cp:lastPrinted>2013-01-15T21:52:46Z</cp:lastPrinted>
  <dcterms:created xsi:type="dcterms:W3CDTF">2012-08-23T14:10:29Z</dcterms:created>
  <dcterms:modified xsi:type="dcterms:W3CDTF">2013-01-16T18:23:34Z</dcterms:modified>
</cp:coreProperties>
</file>