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4525"/>
</workbook>
</file>

<file path=xl/calcChain.xml><?xml version="1.0" encoding="utf-8"?>
<calcChain xmlns="http://schemas.openxmlformats.org/spreadsheetml/2006/main">
  <c r="N48" i="1"/>
  <c r="O48"/>
  <c r="O46" l="1"/>
  <c r="O7"/>
  <c r="O47" l="1"/>
  <c r="N12" l="1"/>
  <c r="N7"/>
  <c r="N4"/>
  <c r="N63" l="1"/>
  <c r="M63"/>
  <c r="N62"/>
  <c r="M62"/>
  <c r="N61"/>
  <c r="M61"/>
  <c r="N60"/>
  <c r="M60"/>
  <c r="N59"/>
  <c r="M59"/>
  <c r="N58"/>
  <c r="M58"/>
  <c r="N57"/>
  <c r="M57"/>
  <c r="N56"/>
  <c r="M56"/>
  <c r="N55"/>
  <c r="M55"/>
  <c r="N54"/>
  <c r="M54"/>
  <c r="N53"/>
  <c r="M53"/>
  <c r="N52"/>
  <c r="M52"/>
  <c r="N51"/>
  <c r="M51"/>
  <c r="N50"/>
  <c r="M50"/>
  <c r="N49"/>
  <c r="M49"/>
  <c r="N41"/>
  <c r="M41"/>
  <c r="N40"/>
  <c r="M40"/>
  <c r="N37"/>
  <c r="M37"/>
  <c r="N36"/>
  <c r="M36"/>
  <c r="N34"/>
  <c r="M34"/>
  <c r="N33"/>
  <c r="M33"/>
  <c r="N31"/>
  <c r="M31"/>
  <c r="N30"/>
  <c r="M30"/>
  <c r="N26"/>
  <c r="M26"/>
  <c r="N25"/>
  <c r="M25"/>
  <c r="N24"/>
  <c r="M24"/>
  <c r="N20"/>
  <c r="M20"/>
  <c r="N19"/>
  <c r="M19"/>
  <c r="N17"/>
  <c r="M17"/>
  <c r="N16"/>
  <c r="M16"/>
  <c r="N15"/>
  <c r="M15"/>
  <c r="N14"/>
  <c r="M14"/>
  <c r="N13"/>
  <c r="M13"/>
  <c r="N9"/>
  <c r="M9"/>
  <c r="N8"/>
  <c r="M8"/>
  <c r="L63" l="1"/>
  <c r="K63"/>
  <c r="L62"/>
  <c r="K62"/>
  <c r="L61"/>
  <c r="K61"/>
  <c r="L60"/>
  <c r="K60"/>
  <c r="L59"/>
  <c r="K59"/>
  <c r="L58"/>
  <c r="K58"/>
  <c r="L57"/>
  <c r="K57"/>
  <c r="L56"/>
  <c r="K56"/>
  <c r="L55"/>
  <c r="K55"/>
  <c r="L54"/>
  <c r="K54"/>
  <c r="L53"/>
  <c r="K53"/>
  <c r="L52"/>
  <c r="K52"/>
  <c r="L51"/>
  <c r="K51"/>
  <c r="L50"/>
  <c r="K50"/>
  <c r="L49"/>
  <c r="K49"/>
  <c r="L48"/>
  <c r="K48"/>
  <c r="L47"/>
  <c r="K47"/>
  <c r="L46"/>
  <c r="K46"/>
  <c r="K41"/>
  <c r="L41"/>
  <c r="L40"/>
  <c r="K40"/>
  <c r="L37"/>
  <c r="K37"/>
  <c r="L36"/>
  <c r="K36"/>
  <c r="L34"/>
  <c r="K34"/>
  <c r="L33"/>
  <c r="K33"/>
  <c r="L31"/>
  <c r="K31"/>
  <c r="L30"/>
  <c r="K30"/>
  <c r="L26"/>
  <c r="K26"/>
  <c r="L25"/>
  <c r="K25"/>
  <c r="L24"/>
  <c r="K24"/>
  <c r="L20"/>
  <c r="K20"/>
  <c r="L19"/>
  <c r="K19"/>
  <c r="L17"/>
  <c r="K17"/>
  <c r="L16"/>
  <c r="K16"/>
  <c r="L15"/>
  <c r="K15"/>
  <c r="L14"/>
  <c r="K14"/>
  <c r="L13"/>
  <c r="K13"/>
  <c r="L12"/>
  <c r="M12" s="1"/>
  <c r="K12"/>
  <c r="L9"/>
  <c r="K9"/>
  <c r="L8"/>
  <c r="K8"/>
  <c r="L7"/>
  <c r="M7" s="1"/>
  <c r="K7"/>
  <c r="L4"/>
  <c r="M4" s="1"/>
  <c r="K4"/>
  <c r="M48" l="1"/>
  <c r="M47"/>
  <c r="N47" s="1"/>
  <c r="M46"/>
  <c r="N46" s="1"/>
  <c r="L43"/>
  <c r="M43"/>
  <c r="K43"/>
</calcChain>
</file>

<file path=xl/sharedStrings.xml><?xml version="1.0" encoding="utf-8"?>
<sst xmlns="http://schemas.openxmlformats.org/spreadsheetml/2006/main" count="60" uniqueCount="51">
  <si>
    <t>Carrier Common Line Charge</t>
  </si>
  <si>
    <t>Terminating Local Switching</t>
  </si>
  <si>
    <t>Terminating Tandem Transport</t>
  </si>
  <si>
    <t>Direct Trunk Transport</t>
  </si>
  <si>
    <t>Intrastate Access Element</t>
  </si>
  <si>
    <t>Entrance Facilities</t>
  </si>
  <si>
    <t>Direct Trunk</t>
  </si>
  <si>
    <t>Voice Grade</t>
  </si>
  <si>
    <t>DS1</t>
  </si>
  <si>
    <t>DS3</t>
  </si>
  <si>
    <t>Multiplexor</t>
  </si>
  <si>
    <t>Other Elements and Rates (Please List)</t>
  </si>
  <si>
    <t>If the Interstate Access Element does not match to the Intrastate Element, provide the interstate tariff section(s)</t>
  </si>
  <si>
    <t>Equivalent or Interstate Access Element</t>
  </si>
  <si>
    <t>Intrastate Transport Mileage (e.g., number of miles)</t>
  </si>
  <si>
    <t>Current Interstate Rate</t>
  </si>
  <si>
    <t>Current Intrastate Rate</t>
  </si>
  <si>
    <t>2011 Demand (Terminating, where applicable)</t>
  </si>
  <si>
    <t>2011 Intrastate Revenues at Interstate Rates (Step 1 (2) (i))</t>
  </si>
  <si>
    <t>2011 Intrastate Revenues at Intrastate Rates (Step 1 (2) (ii))</t>
  </si>
  <si>
    <t>Access Reduction*50% (Step 1 (2) (iii))</t>
  </si>
  <si>
    <t>New Intrastate Rate</t>
  </si>
  <si>
    <t>Terminating</t>
  </si>
  <si>
    <t>(A)</t>
  </si>
  <si>
    <t>(B)</t>
  </si>
  <si>
    <t>(C )</t>
  </si>
  <si>
    <t>(D)</t>
  </si>
  <si>
    <t>(E)</t>
  </si>
  <si>
    <t>(F=C*E)</t>
  </si>
  <si>
    <t>(G=D*E)</t>
  </si>
  <si>
    <t>(H=(F-G)*.50)</t>
  </si>
  <si>
    <t>(I=H/E)</t>
  </si>
  <si>
    <t>Switching</t>
  </si>
  <si>
    <t>Shared Port</t>
  </si>
  <si>
    <t>Dedicated Port</t>
  </si>
  <si>
    <t>Tandem Switching</t>
  </si>
  <si>
    <t>Common Multiplexor</t>
  </si>
  <si>
    <t>Tandem Switching Port</t>
  </si>
  <si>
    <t>Tandem Transmission</t>
  </si>
  <si>
    <t>Fixed</t>
  </si>
  <si>
    <t>Per Mile</t>
  </si>
  <si>
    <t>Tandem Transport Per MOU Per Mile</t>
  </si>
  <si>
    <t>Tandem Transport Per MOU</t>
  </si>
  <si>
    <t>DS0/DS1</t>
  </si>
  <si>
    <t>DS1/DS3</t>
  </si>
  <si>
    <t>TOTAL</t>
  </si>
  <si>
    <t>800 Database Query Basic</t>
  </si>
  <si>
    <t>800 Database Query Vertical</t>
  </si>
  <si>
    <t>Rate Decrease</t>
  </si>
  <si>
    <t>(J=D-I)</t>
  </si>
  <si>
    <t>Equal Access Recovery Charge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</si>
</sst>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0_);_(&quot;$&quot;* \(#,##0.000000\);_(&quot;$&quot;* &quot;-&quot;??_);_(@_)"/>
    <numFmt numFmtId="165" formatCode="_(* #,##0_);_(* \(#,##0\);_(* &quot;-&quot;??_);_(@_)"/>
    <numFmt numFmtId="166" formatCode="_(&quot;$&quot;* #,##0.00000_);_(&quot;$&quot;* \(#,##0.0000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2" borderId="1" xfId="0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5" xfId="0" applyBorder="1"/>
    <xf numFmtId="44" fontId="0" fillId="0" borderId="6" xfId="1" applyFont="1" applyBorder="1"/>
    <xf numFmtId="44" fontId="0" fillId="0" borderId="7" xfId="1" applyFont="1" applyBorder="1"/>
    <xf numFmtId="44" fontId="2" fillId="0" borderId="6" xfId="0" applyNumberFormat="1" applyFont="1" applyBorder="1"/>
    <xf numFmtId="0" fontId="0" fillId="0" borderId="8" xfId="0" applyBorder="1"/>
    <xf numFmtId="0" fontId="0" fillId="0" borderId="9" xfId="0" applyBorder="1"/>
    <xf numFmtId="44" fontId="0" fillId="0" borderId="9" xfId="1" applyFont="1" applyBorder="1"/>
    <xf numFmtId="44" fontId="0" fillId="0" borderId="10" xfId="1" applyFont="1" applyBorder="1"/>
    <xf numFmtId="164" fontId="0" fillId="0" borderId="6" xfId="1" applyNumberFormat="1" applyFont="1" applyBorder="1"/>
    <xf numFmtId="164" fontId="0" fillId="0" borderId="6" xfId="0" applyNumberFormat="1" applyBorder="1"/>
    <xf numFmtId="164" fontId="0" fillId="0" borderId="9" xfId="1" applyNumberFormat="1" applyFont="1" applyBorder="1"/>
    <xf numFmtId="165" fontId="0" fillId="0" borderId="6" xfId="2" applyNumberFormat="1" applyFont="1" applyBorder="1"/>
    <xf numFmtId="165" fontId="0" fillId="0" borderId="9" xfId="2" applyNumberFormat="1" applyFont="1" applyBorder="1"/>
    <xf numFmtId="166" fontId="0" fillId="0" borderId="7" xfId="1" applyNumberFormat="1" applyFont="1" applyBorder="1"/>
    <xf numFmtId="164" fontId="0" fillId="0" borderId="0" xfId="0" applyNumberFormat="1"/>
    <xf numFmtId="166" fontId="0" fillId="0" borderId="6" xfId="1" applyNumberFormat="1" applyFont="1" applyBorder="1"/>
    <xf numFmtId="0" fontId="0" fillId="0" borderId="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2" borderId="1" xfId="0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showGridLines="0" tabSelected="1" zoomScaleNormal="100" workbookViewId="0">
      <pane ySplit="2" topLeftCell="A3" activePane="bottomLeft" state="frozen"/>
      <selection pane="bottomLeft" activeCell="G8" sqref="G8"/>
    </sheetView>
  </sheetViews>
  <sheetFormatPr defaultRowHeight="15"/>
  <cols>
    <col min="4" max="4" width="15.42578125" customWidth="1"/>
    <col min="5" max="5" width="20.28515625" customWidth="1"/>
    <col min="6" max="6" width="13.85546875" customWidth="1"/>
    <col min="7" max="7" width="14.7109375" customWidth="1"/>
    <col min="8" max="8" width="11" bestFit="1" customWidth="1"/>
    <col min="9" max="9" width="11.85546875" customWidth="1"/>
    <col min="10" max="10" width="14.28515625" customWidth="1"/>
    <col min="11" max="11" width="16.28515625" customWidth="1"/>
    <col min="12" max="12" width="17.140625" customWidth="1"/>
    <col min="13" max="14" width="16.5703125" customWidth="1"/>
    <col min="15" max="15" width="13.42578125" customWidth="1"/>
    <col min="16" max="16" width="11" bestFit="1" customWidth="1"/>
  </cols>
  <sheetData>
    <row r="1" spans="1:16" ht="105.75" thickBot="1">
      <c r="A1" s="29" t="s">
        <v>4</v>
      </c>
      <c r="B1" s="29"/>
      <c r="C1" s="29"/>
      <c r="D1" s="29"/>
      <c r="E1" s="1" t="s">
        <v>12</v>
      </c>
      <c r="F1" s="1" t="s">
        <v>13</v>
      </c>
      <c r="G1" s="1" t="s">
        <v>14</v>
      </c>
      <c r="H1" s="1" t="s">
        <v>15</v>
      </c>
      <c r="I1" s="1" t="s">
        <v>16</v>
      </c>
      <c r="J1" s="1" t="s">
        <v>17</v>
      </c>
      <c r="K1" s="1" t="s">
        <v>18</v>
      </c>
      <c r="L1" s="1" t="s">
        <v>19</v>
      </c>
      <c r="M1" s="1" t="s">
        <v>20</v>
      </c>
      <c r="N1" s="1" t="s">
        <v>48</v>
      </c>
      <c r="O1" s="1" t="s">
        <v>21</v>
      </c>
    </row>
    <row r="2" spans="1:16">
      <c r="A2" s="2"/>
      <c r="B2" s="3"/>
      <c r="C2" s="3"/>
      <c r="D2" s="3"/>
      <c r="E2" s="3"/>
      <c r="F2" s="4" t="s">
        <v>23</v>
      </c>
      <c r="G2" s="4" t="s">
        <v>24</v>
      </c>
      <c r="H2" s="4" t="s">
        <v>25</v>
      </c>
      <c r="I2" s="4" t="s">
        <v>26</v>
      </c>
      <c r="J2" s="4" t="s">
        <v>27</v>
      </c>
      <c r="K2" s="4" t="s">
        <v>28</v>
      </c>
      <c r="L2" s="4" t="s">
        <v>29</v>
      </c>
      <c r="M2" s="4" t="s">
        <v>30</v>
      </c>
      <c r="N2" s="4" t="s">
        <v>31</v>
      </c>
      <c r="O2" s="5" t="s">
        <v>49</v>
      </c>
    </row>
    <row r="3" spans="1:16">
      <c r="A3" s="28" t="s">
        <v>0</v>
      </c>
      <c r="B3" s="24"/>
      <c r="C3" s="24"/>
      <c r="D3" s="24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1:16">
      <c r="A4" s="8"/>
      <c r="B4" s="24" t="s">
        <v>22</v>
      </c>
      <c r="C4" s="24"/>
      <c r="D4" s="6"/>
      <c r="E4" s="6"/>
      <c r="F4" s="6"/>
      <c r="G4" s="6"/>
      <c r="H4" s="16">
        <v>0</v>
      </c>
      <c r="I4" s="16">
        <v>0</v>
      </c>
      <c r="J4" s="19">
        <v>0</v>
      </c>
      <c r="K4" s="9">
        <f>H4*J4</f>
        <v>0</v>
      </c>
      <c r="L4" s="9">
        <f>I4*J4</f>
        <v>0</v>
      </c>
      <c r="M4" s="9" t="str">
        <f>IF(I4&gt;H4,(K4-L4)*0.5,"N/A")</f>
        <v>N/A</v>
      </c>
      <c r="N4" s="23" t="str">
        <f>IF(I4&gt;H4,M4/J4,"N/A")</f>
        <v>N/A</v>
      </c>
      <c r="O4" s="21"/>
    </row>
    <row r="5" spans="1:16">
      <c r="A5" s="8"/>
      <c r="B5" s="6"/>
      <c r="C5" s="6"/>
      <c r="D5" s="6"/>
      <c r="E5" s="6"/>
      <c r="F5" s="6"/>
      <c r="G5" s="6"/>
      <c r="H5" s="17"/>
      <c r="I5" s="17"/>
      <c r="J5" s="19"/>
      <c r="K5" s="6"/>
      <c r="L5" s="6"/>
      <c r="M5" s="6"/>
      <c r="N5" s="6"/>
      <c r="O5" s="7"/>
    </row>
    <row r="6" spans="1:16">
      <c r="A6" s="28" t="s">
        <v>1</v>
      </c>
      <c r="B6" s="24"/>
      <c r="C6" s="24"/>
      <c r="D6" s="24"/>
      <c r="E6" s="6"/>
      <c r="F6" s="6"/>
      <c r="G6" s="6"/>
      <c r="H6" s="17"/>
      <c r="I6" s="17"/>
      <c r="J6" s="19"/>
      <c r="K6" s="6"/>
      <c r="L6" s="6"/>
      <c r="M6" s="6"/>
      <c r="N6" s="6"/>
      <c r="O6" s="7"/>
    </row>
    <row r="7" spans="1:16">
      <c r="A7" s="8"/>
      <c r="B7" s="24" t="s">
        <v>32</v>
      </c>
      <c r="C7" s="24"/>
      <c r="D7" s="6"/>
      <c r="E7" s="6"/>
      <c r="F7" s="6"/>
      <c r="G7" s="6"/>
      <c r="H7" s="16">
        <v>4.2622E-2</v>
      </c>
      <c r="I7" s="16">
        <v>6.8940000000000001E-2</v>
      </c>
      <c r="J7" s="19">
        <v>771329</v>
      </c>
      <c r="K7" s="9">
        <f t="shared" ref="K7:K9" si="0">H7*J7</f>
        <v>32875.584638</v>
      </c>
      <c r="L7" s="9">
        <f t="shared" ref="L7:L9" si="1">I7*J7</f>
        <v>53175.421260000003</v>
      </c>
      <c r="M7" s="9">
        <f>IF(I7&gt;H7,(K7-L7)*0.5,"N/A")</f>
        <v>-10149.918311000001</v>
      </c>
      <c r="N7" s="23">
        <f>ABS(IF(I7&gt;H7,M7/J7,"N/A"))</f>
        <v>1.3159000000000002E-2</v>
      </c>
      <c r="O7" s="21">
        <f>I7-N7</f>
        <v>5.5780999999999997E-2</v>
      </c>
      <c r="P7" s="22"/>
    </row>
    <row r="8" spans="1:16">
      <c r="A8" s="8"/>
      <c r="B8" s="24" t="s">
        <v>33</v>
      </c>
      <c r="C8" s="24"/>
      <c r="D8" s="6"/>
      <c r="E8" s="6"/>
      <c r="F8" s="6"/>
      <c r="G8" s="6"/>
      <c r="H8" s="16">
        <v>0</v>
      </c>
      <c r="I8" s="16">
        <v>0</v>
      </c>
      <c r="J8" s="19">
        <v>0</v>
      </c>
      <c r="K8" s="9">
        <f t="shared" si="0"/>
        <v>0</v>
      </c>
      <c r="L8" s="9">
        <f t="shared" si="1"/>
        <v>0</v>
      </c>
      <c r="M8" s="9" t="str">
        <f t="shared" ref="M8:M9" si="2">IF(I8&gt;H8,(K8-L8)*0.5,"N/A")</f>
        <v>N/A</v>
      </c>
      <c r="N8" s="9" t="str">
        <f t="shared" ref="N8:N9" si="3">IF(I8&gt;H8,M8/J8,"N/A")</f>
        <v>N/A</v>
      </c>
      <c r="O8" s="10"/>
      <c r="P8" s="22"/>
    </row>
    <row r="9" spans="1:16">
      <c r="A9" s="8"/>
      <c r="B9" s="24" t="s">
        <v>34</v>
      </c>
      <c r="C9" s="24"/>
      <c r="D9" s="6"/>
      <c r="E9" s="6"/>
      <c r="F9" s="6"/>
      <c r="G9" s="6"/>
      <c r="H9" s="16">
        <v>0</v>
      </c>
      <c r="I9" s="16">
        <v>0</v>
      </c>
      <c r="J9" s="19">
        <v>0</v>
      </c>
      <c r="K9" s="9">
        <f t="shared" si="0"/>
        <v>0</v>
      </c>
      <c r="L9" s="9">
        <f t="shared" si="1"/>
        <v>0</v>
      </c>
      <c r="M9" s="9" t="str">
        <f t="shared" si="2"/>
        <v>N/A</v>
      </c>
      <c r="N9" s="9" t="str">
        <f t="shared" si="3"/>
        <v>N/A</v>
      </c>
      <c r="O9" s="10"/>
    </row>
    <row r="10" spans="1:16">
      <c r="A10" s="8"/>
      <c r="B10" s="6"/>
      <c r="C10" s="6"/>
      <c r="D10" s="6"/>
      <c r="E10" s="6"/>
      <c r="F10" s="6"/>
      <c r="G10" s="6"/>
      <c r="H10" s="17"/>
      <c r="I10" s="17"/>
      <c r="J10" s="19"/>
      <c r="K10" s="6"/>
      <c r="L10" s="6"/>
      <c r="M10" s="6"/>
      <c r="N10" s="6"/>
      <c r="O10" s="7"/>
    </row>
    <row r="11" spans="1:16">
      <c r="A11" s="28" t="s">
        <v>2</v>
      </c>
      <c r="B11" s="24"/>
      <c r="C11" s="24"/>
      <c r="D11" s="24"/>
      <c r="E11" s="6"/>
      <c r="F11" s="6"/>
      <c r="G11" s="6"/>
      <c r="H11" s="17"/>
      <c r="I11" s="17"/>
      <c r="J11" s="19"/>
      <c r="K11" s="6"/>
      <c r="L11" s="6"/>
      <c r="M11" s="6"/>
      <c r="N11" s="6"/>
      <c r="O11" s="7"/>
    </row>
    <row r="12" spans="1:16">
      <c r="A12" s="8"/>
      <c r="B12" s="24" t="s">
        <v>35</v>
      </c>
      <c r="C12" s="24"/>
      <c r="D12" s="6"/>
      <c r="E12" s="6"/>
      <c r="F12" s="6"/>
      <c r="G12" s="6"/>
      <c r="H12" s="16">
        <v>0</v>
      </c>
      <c r="I12" s="16">
        <v>0</v>
      </c>
      <c r="J12" s="19">
        <v>0</v>
      </c>
      <c r="K12" s="9">
        <f t="shared" ref="K12:K17" si="4">H12*J12</f>
        <v>0</v>
      </c>
      <c r="L12" s="9">
        <f t="shared" ref="L12:L17" si="5">I12*J12</f>
        <v>0</v>
      </c>
      <c r="M12" s="9" t="str">
        <f t="shared" ref="M12:M17" si="6">IF(I12&gt;H12,(K12-L12)*0.5,"N/A")</f>
        <v>N/A</v>
      </c>
      <c r="N12" s="23" t="str">
        <f t="shared" ref="N12:N17" si="7">IF(I12&gt;H12,M12/J12,"N/A")</f>
        <v>N/A</v>
      </c>
      <c r="O12" s="21"/>
    </row>
    <row r="13" spans="1:16">
      <c r="A13" s="8"/>
      <c r="B13" s="24" t="s">
        <v>36</v>
      </c>
      <c r="C13" s="24"/>
      <c r="D13" s="24"/>
      <c r="E13" s="6"/>
      <c r="F13" s="6"/>
      <c r="G13" s="6"/>
      <c r="H13" s="16">
        <v>0</v>
      </c>
      <c r="I13" s="16">
        <v>0</v>
      </c>
      <c r="J13" s="19">
        <v>0</v>
      </c>
      <c r="K13" s="9">
        <f t="shared" si="4"/>
        <v>0</v>
      </c>
      <c r="L13" s="9">
        <f t="shared" si="5"/>
        <v>0</v>
      </c>
      <c r="M13" s="9" t="str">
        <f t="shared" si="6"/>
        <v>N/A</v>
      </c>
      <c r="N13" s="9" t="str">
        <f t="shared" si="7"/>
        <v>N/A</v>
      </c>
      <c r="O13" s="10"/>
    </row>
    <row r="14" spans="1:16">
      <c r="A14" s="8"/>
      <c r="B14" s="24" t="s">
        <v>37</v>
      </c>
      <c r="C14" s="24"/>
      <c r="D14" s="24"/>
      <c r="E14" s="6"/>
      <c r="F14" s="6"/>
      <c r="G14" s="6"/>
      <c r="H14" s="16">
        <v>0</v>
      </c>
      <c r="I14" s="16">
        <v>0</v>
      </c>
      <c r="J14" s="19">
        <v>0</v>
      </c>
      <c r="K14" s="9">
        <f t="shared" si="4"/>
        <v>0</v>
      </c>
      <c r="L14" s="9">
        <f t="shared" si="5"/>
        <v>0</v>
      </c>
      <c r="M14" s="9" t="str">
        <f t="shared" si="6"/>
        <v>N/A</v>
      </c>
      <c r="N14" s="9" t="str">
        <f t="shared" si="7"/>
        <v>N/A</v>
      </c>
      <c r="O14" s="10"/>
    </row>
    <row r="15" spans="1:16">
      <c r="A15" s="8"/>
      <c r="B15" s="24" t="s">
        <v>38</v>
      </c>
      <c r="C15" s="24"/>
      <c r="D15" s="24"/>
      <c r="E15" s="6"/>
      <c r="F15" s="6"/>
      <c r="G15" s="6"/>
      <c r="H15" s="16">
        <v>0</v>
      </c>
      <c r="I15" s="16">
        <v>0</v>
      </c>
      <c r="J15" s="19">
        <v>0</v>
      </c>
      <c r="K15" s="9">
        <f t="shared" si="4"/>
        <v>0</v>
      </c>
      <c r="L15" s="9">
        <f t="shared" si="5"/>
        <v>0</v>
      </c>
      <c r="M15" s="9" t="str">
        <f t="shared" si="6"/>
        <v>N/A</v>
      </c>
      <c r="N15" s="9" t="str">
        <f t="shared" si="7"/>
        <v>N/A</v>
      </c>
      <c r="O15" s="10"/>
    </row>
    <row r="16" spans="1:16">
      <c r="A16" s="8"/>
      <c r="B16" s="6"/>
      <c r="C16" s="6" t="s">
        <v>39</v>
      </c>
      <c r="D16" s="6"/>
      <c r="E16" s="6"/>
      <c r="F16" s="6"/>
      <c r="G16" s="6"/>
      <c r="H16" s="16">
        <v>0</v>
      </c>
      <c r="I16" s="16">
        <v>0</v>
      </c>
      <c r="J16" s="19">
        <v>0</v>
      </c>
      <c r="K16" s="9">
        <f t="shared" si="4"/>
        <v>0</v>
      </c>
      <c r="L16" s="9">
        <f t="shared" si="5"/>
        <v>0</v>
      </c>
      <c r="M16" s="9" t="str">
        <f t="shared" si="6"/>
        <v>N/A</v>
      </c>
      <c r="N16" s="9" t="str">
        <f t="shared" si="7"/>
        <v>N/A</v>
      </c>
      <c r="O16" s="10"/>
    </row>
    <row r="17" spans="1:15">
      <c r="A17" s="8"/>
      <c r="B17" s="6"/>
      <c r="C17" s="6" t="s">
        <v>40</v>
      </c>
      <c r="D17" s="6"/>
      <c r="E17" s="6"/>
      <c r="F17" s="6"/>
      <c r="G17" s="6"/>
      <c r="H17" s="16">
        <v>0</v>
      </c>
      <c r="I17" s="16">
        <v>0</v>
      </c>
      <c r="J17" s="19">
        <v>0</v>
      </c>
      <c r="K17" s="9">
        <f t="shared" si="4"/>
        <v>0</v>
      </c>
      <c r="L17" s="9">
        <f t="shared" si="5"/>
        <v>0</v>
      </c>
      <c r="M17" s="9" t="str">
        <f t="shared" si="6"/>
        <v>N/A</v>
      </c>
      <c r="N17" s="9" t="str">
        <f t="shared" si="7"/>
        <v>N/A</v>
      </c>
      <c r="O17" s="10"/>
    </row>
    <row r="18" spans="1:15">
      <c r="A18" s="8"/>
      <c r="B18" s="6"/>
      <c r="C18" s="6"/>
      <c r="D18" s="6"/>
      <c r="E18" s="6"/>
      <c r="F18" s="6"/>
      <c r="G18" s="6"/>
      <c r="H18" s="17"/>
      <c r="I18" s="17"/>
      <c r="J18" s="19"/>
      <c r="K18" s="6"/>
      <c r="L18" s="6"/>
      <c r="M18" s="6"/>
      <c r="N18" s="6"/>
      <c r="O18" s="7"/>
    </row>
    <row r="19" spans="1:15">
      <c r="A19" s="8"/>
      <c r="B19" s="24" t="s">
        <v>41</v>
      </c>
      <c r="C19" s="24"/>
      <c r="D19" s="24"/>
      <c r="E19" s="6"/>
      <c r="F19" s="6"/>
      <c r="G19" s="6"/>
      <c r="H19" s="16">
        <v>0</v>
      </c>
      <c r="I19" s="16">
        <v>0</v>
      </c>
      <c r="J19" s="19">
        <v>0</v>
      </c>
      <c r="K19" s="9">
        <f t="shared" ref="K19:K20" si="8">H19*J19</f>
        <v>0</v>
      </c>
      <c r="L19" s="9">
        <f t="shared" ref="L19:L20" si="9">I19*J19</f>
        <v>0</v>
      </c>
      <c r="M19" s="9" t="str">
        <f t="shared" ref="M19:M20" si="10">IF(I19&gt;H19,(K19-L19)*0.5,"N/A")</f>
        <v>N/A</v>
      </c>
      <c r="N19" s="9" t="str">
        <f t="shared" ref="N19:N20" si="11">IF(I19&gt;H19,M19/J19,"N/A")</f>
        <v>N/A</v>
      </c>
      <c r="O19" s="10"/>
    </row>
    <row r="20" spans="1:15">
      <c r="A20" s="8"/>
      <c r="B20" s="24" t="s">
        <v>42</v>
      </c>
      <c r="C20" s="24"/>
      <c r="D20" s="24"/>
      <c r="E20" s="6"/>
      <c r="F20" s="6"/>
      <c r="G20" s="6"/>
      <c r="H20" s="16">
        <v>0</v>
      </c>
      <c r="I20" s="16">
        <v>0</v>
      </c>
      <c r="J20" s="19">
        <v>0</v>
      </c>
      <c r="K20" s="9">
        <f t="shared" si="8"/>
        <v>0</v>
      </c>
      <c r="L20" s="9">
        <f t="shared" si="9"/>
        <v>0</v>
      </c>
      <c r="M20" s="9" t="str">
        <f t="shared" si="10"/>
        <v>N/A</v>
      </c>
      <c r="N20" s="9" t="str">
        <f t="shared" si="11"/>
        <v>N/A</v>
      </c>
      <c r="O20" s="10"/>
    </row>
    <row r="21" spans="1:15">
      <c r="A21" s="8"/>
      <c r="B21" s="6"/>
      <c r="C21" s="6"/>
      <c r="D21" s="6"/>
      <c r="E21" s="6"/>
      <c r="F21" s="6"/>
      <c r="G21" s="6"/>
      <c r="H21" s="17"/>
      <c r="I21" s="17"/>
      <c r="J21" s="19"/>
      <c r="K21" s="6"/>
      <c r="L21" s="6"/>
      <c r="M21" s="6"/>
      <c r="N21" s="6"/>
      <c r="O21" s="7"/>
    </row>
    <row r="22" spans="1:15">
      <c r="A22" s="28" t="s">
        <v>3</v>
      </c>
      <c r="B22" s="24"/>
      <c r="C22" s="24"/>
      <c r="D22" s="24"/>
      <c r="E22" s="6"/>
      <c r="F22" s="6"/>
      <c r="G22" s="6"/>
      <c r="H22" s="17"/>
      <c r="I22" s="17"/>
      <c r="J22" s="19"/>
      <c r="K22" s="6"/>
      <c r="L22" s="6"/>
      <c r="M22" s="6"/>
      <c r="N22" s="6"/>
      <c r="O22" s="7"/>
    </row>
    <row r="23" spans="1:15">
      <c r="A23" s="8"/>
      <c r="B23" s="24" t="s">
        <v>5</v>
      </c>
      <c r="C23" s="24"/>
      <c r="D23" s="24"/>
      <c r="E23" s="6"/>
      <c r="F23" s="6"/>
      <c r="G23" s="6"/>
      <c r="H23" s="17"/>
      <c r="I23" s="17"/>
      <c r="J23" s="19"/>
      <c r="K23" s="6"/>
      <c r="L23" s="6"/>
      <c r="M23" s="6"/>
      <c r="N23" s="6"/>
      <c r="O23" s="7"/>
    </row>
    <row r="24" spans="1:15">
      <c r="A24" s="8"/>
      <c r="B24" s="6"/>
      <c r="C24" s="24" t="s">
        <v>7</v>
      </c>
      <c r="D24" s="24"/>
      <c r="E24" s="6"/>
      <c r="F24" s="6"/>
      <c r="G24" s="6"/>
      <c r="H24" s="16">
        <v>0</v>
      </c>
      <c r="I24" s="16">
        <v>0</v>
      </c>
      <c r="J24" s="19">
        <v>0</v>
      </c>
      <c r="K24" s="9">
        <f t="shared" ref="K24:K26" si="12">H24*J24</f>
        <v>0</v>
      </c>
      <c r="L24" s="9">
        <f t="shared" ref="L24:L26" si="13">I24*J24</f>
        <v>0</v>
      </c>
      <c r="M24" s="9" t="str">
        <f t="shared" ref="M24:M26" si="14">IF(I24&gt;H24,(K24-L24)*0.5,"N/A")</f>
        <v>N/A</v>
      </c>
      <c r="N24" s="9" t="str">
        <f t="shared" ref="N24:N26" si="15">IF(I24&gt;H24,M24/J24,"N/A")</f>
        <v>N/A</v>
      </c>
      <c r="O24" s="10"/>
    </row>
    <row r="25" spans="1:15">
      <c r="A25" s="8"/>
      <c r="B25" s="6"/>
      <c r="C25" s="6" t="s">
        <v>8</v>
      </c>
      <c r="D25" s="6"/>
      <c r="E25" s="6"/>
      <c r="F25" s="6"/>
      <c r="G25" s="6"/>
      <c r="H25" s="16">
        <v>0</v>
      </c>
      <c r="I25" s="16">
        <v>0</v>
      </c>
      <c r="J25" s="19">
        <v>0</v>
      </c>
      <c r="K25" s="9">
        <f t="shared" si="12"/>
        <v>0</v>
      </c>
      <c r="L25" s="9">
        <f t="shared" si="13"/>
        <v>0</v>
      </c>
      <c r="M25" s="9" t="str">
        <f t="shared" si="14"/>
        <v>N/A</v>
      </c>
      <c r="N25" s="9" t="str">
        <f t="shared" si="15"/>
        <v>N/A</v>
      </c>
      <c r="O25" s="10"/>
    </row>
    <row r="26" spans="1:15">
      <c r="A26" s="8"/>
      <c r="B26" s="6"/>
      <c r="C26" s="6" t="s">
        <v>9</v>
      </c>
      <c r="D26" s="6"/>
      <c r="E26" s="6"/>
      <c r="F26" s="6"/>
      <c r="G26" s="6"/>
      <c r="H26" s="16">
        <v>0</v>
      </c>
      <c r="I26" s="16">
        <v>0</v>
      </c>
      <c r="J26" s="19">
        <v>0</v>
      </c>
      <c r="K26" s="9">
        <f t="shared" si="12"/>
        <v>0</v>
      </c>
      <c r="L26" s="9">
        <f t="shared" si="13"/>
        <v>0</v>
      </c>
      <c r="M26" s="9" t="str">
        <f t="shared" si="14"/>
        <v>N/A</v>
      </c>
      <c r="N26" s="9" t="str">
        <f t="shared" si="15"/>
        <v>N/A</v>
      </c>
      <c r="O26" s="10"/>
    </row>
    <row r="27" spans="1:15">
      <c r="A27" s="8"/>
      <c r="B27" s="6"/>
      <c r="C27" s="6"/>
      <c r="D27" s="6"/>
      <c r="E27" s="6"/>
      <c r="F27" s="6"/>
      <c r="G27" s="6"/>
      <c r="H27" s="17"/>
      <c r="I27" s="17"/>
      <c r="J27" s="19"/>
      <c r="K27" s="6"/>
      <c r="L27" s="6"/>
      <c r="M27" s="6"/>
      <c r="N27" s="6"/>
      <c r="O27" s="7"/>
    </row>
    <row r="28" spans="1:15">
      <c r="A28" s="8"/>
      <c r="B28" s="24" t="s">
        <v>6</v>
      </c>
      <c r="C28" s="24"/>
      <c r="D28" s="6"/>
      <c r="E28" s="6"/>
      <c r="F28" s="6"/>
      <c r="G28" s="6"/>
      <c r="H28" s="17"/>
      <c r="I28" s="17"/>
      <c r="J28" s="19"/>
      <c r="K28" s="6"/>
      <c r="L28" s="6"/>
      <c r="M28" s="6"/>
      <c r="N28" s="6"/>
      <c r="O28" s="7"/>
    </row>
    <row r="29" spans="1:15">
      <c r="A29" s="8"/>
      <c r="B29" s="6"/>
      <c r="C29" s="24" t="s">
        <v>7</v>
      </c>
      <c r="D29" s="24"/>
      <c r="E29" s="6"/>
      <c r="F29" s="6"/>
      <c r="G29" s="6"/>
      <c r="H29" s="17"/>
      <c r="I29" s="17"/>
      <c r="J29" s="19"/>
      <c r="K29" s="6"/>
      <c r="L29" s="6"/>
      <c r="M29" s="6"/>
      <c r="N29" s="6"/>
      <c r="O29" s="7"/>
    </row>
    <row r="30" spans="1:15">
      <c r="A30" s="8"/>
      <c r="B30" s="6"/>
      <c r="C30" s="6"/>
      <c r="D30" s="6" t="s">
        <v>39</v>
      </c>
      <c r="E30" s="6"/>
      <c r="F30" s="6"/>
      <c r="G30" s="6"/>
      <c r="H30" s="16">
        <v>0</v>
      </c>
      <c r="I30" s="16">
        <v>0</v>
      </c>
      <c r="J30" s="19">
        <v>0</v>
      </c>
      <c r="K30" s="9">
        <f t="shared" ref="K30:K31" si="16">H30*J30</f>
        <v>0</v>
      </c>
      <c r="L30" s="9">
        <f t="shared" ref="L30:L31" si="17">I30*J30</f>
        <v>0</v>
      </c>
      <c r="M30" s="9" t="str">
        <f t="shared" ref="M30:M31" si="18">IF(I30&gt;H30,(K30-L30)*0.5,"N/A")</f>
        <v>N/A</v>
      </c>
      <c r="N30" s="9" t="str">
        <f t="shared" ref="N30:N31" si="19">IF(I30&gt;H30,M30/J30,"N/A")</f>
        <v>N/A</v>
      </c>
      <c r="O30" s="10"/>
    </row>
    <row r="31" spans="1:15">
      <c r="A31" s="8"/>
      <c r="B31" s="6"/>
      <c r="C31" s="6"/>
      <c r="D31" s="6" t="s">
        <v>40</v>
      </c>
      <c r="E31" s="6"/>
      <c r="F31" s="6"/>
      <c r="G31" s="6"/>
      <c r="H31" s="16">
        <v>0</v>
      </c>
      <c r="I31" s="16">
        <v>0</v>
      </c>
      <c r="J31" s="19">
        <v>0</v>
      </c>
      <c r="K31" s="9">
        <f t="shared" si="16"/>
        <v>0</v>
      </c>
      <c r="L31" s="9">
        <f t="shared" si="17"/>
        <v>0</v>
      </c>
      <c r="M31" s="9" t="str">
        <f t="shared" si="18"/>
        <v>N/A</v>
      </c>
      <c r="N31" s="9" t="str">
        <f t="shared" si="19"/>
        <v>N/A</v>
      </c>
      <c r="O31" s="10"/>
    </row>
    <row r="32" spans="1:15">
      <c r="A32" s="8"/>
      <c r="B32" s="6"/>
      <c r="C32" s="6" t="s">
        <v>8</v>
      </c>
      <c r="D32" s="6"/>
      <c r="E32" s="6"/>
      <c r="F32" s="6"/>
      <c r="G32" s="6"/>
      <c r="H32" s="17"/>
      <c r="I32" s="17"/>
      <c r="J32" s="19"/>
      <c r="K32" s="6"/>
      <c r="L32" s="6"/>
      <c r="M32" s="6"/>
      <c r="N32" s="6"/>
      <c r="O32" s="7"/>
    </row>
    <row r="33" spans="1:15">
      <c r="A33" s="8"/>
      <c r="B33" s="6"/>
      <c r="C33" s="6"/>
      <c r="D33" s="6" t="s">
        <v>39</v>
      </c>
      <c r="E33" s="6"/>
      <c r="F33" s="6"/>
      <c r="G33" s="6"/>
      <c r="H33" s="16">
        <v>0</v>
      </c>
      <c r="I33" s="16">
        <v>0</v>
      </c>
      <c r="J33" s="19">
        <v>0</v>
      </c>
      <c r="K33" s="9">
        <f t="shared" ref="K33:K34" si="20">H33*J33</f>
        <v>0</v>
      </c>
      <c r="L33" s="9">
        <f t="shared" ref="L33:L34" si="21">I33*J33</f>
        <v>0</v>
      </c>
      <c r="M33" s="9" t="str">
        <f t="shared" ref="M33:M34" si="22">IF(I33&gt;H33,(K33-L33)*0.5,"N/A")</f>
        <v>N/A</v>
      </c>
      <c r="N33" s="9" t="str">
        <f t="shared" ref="N33:N34" si="23">IF(I33&gt;H33,M33/J33,"N/A")</f>
        <v>N/A</v>
      </c>
      <c r="O33" s="10"/>
    </row>
    <row r="34" spans="1:15">
      <c r="A34" s="8"/>
      <c r="B34" s="6"/>
      <c r="C34" s="6"/>
      <c r="D34" s="6" t="s">
        <v>40</v>
      </c>
      <c r="E34" s="6"/>
      <c r="F34" s="6"/>
      <c r="G34" s="6"/>
      <c r="H34" s="16">
        <v>0</v>
      </c>
      <c r="I34" s="16">
        <v>0</v>
      </c>
      <c r="J34" s="19">
        <v>0</v>
      </c>
      <c r="K34" s="9">
        <f t="shared" si="20"/>
        <v>0</v>
      </c>
      <c r="L34" s="9">
        <f t="shared" si="21"/>
        <v>0</v>
      </c>
      <c r="M34" s="9" t="str">
        <f t="shared" si="22"/>
        <v>N/A</v>
      </c>
      <c r="N34" s="9" t="str">
        <f t="shared" si="23"/>
        <v>N/A</v>
      </c>
      <c r="O34" s="10"/>
    </row>
    <row r="35" spans="1:15">
      <c r="A35" s="8"/>
      <c r="B35" s="6"/>
      <c r="C35" s="6" t="s">
        <v>9</v>
      </c>
      <c r="D35" s="6"/>
      <c r="E35" s="6"/>
      <c r="F35" s="6"/>
      <c r="G35" s="6"/>
      <c r="H35" s="17"/>
      <c r="I35" s="17"/>
      <c r="J35" s="19"/>
      <c r="K35" s="6"/>
      <c r="L35" s="6"/>
      <c r="M35" s="6"/>
      <c r="N35" s="6"/>
      <c r="O35" s="7"/>
    </row>
    <row r="36" spans="1:15">
      <c r="A36" s="8"/>
      <c r="B36" s="6"/>
      <c r="C36" s="6"/>
      <c r="D36" s="6" t="s">
        <v>39</v>
      </c>
      <c r="E36" s="6"/>
      <c r="F36" s="6"/>
      <c r="G36" s="6"/>
      <c r="H36" s="16">
        <v>0</v>
      </c>
      <c r="I36" s="16">
        <v>0</v>
      </c>
      <c r="J36" s="19">
        <v>0</v>
      </c>
      <c r="K36" s="9">
        <f t="shared" ref="K36:K37" si="24">H36*J36</f>
        <v>0</v>
      </c>
      <c r="L36" s="9">
        <f t="shared" ref="L36:L37" si="25">I36*J36</f>
        <v>0</v>
      </c>
      <c r="M36" s="9" t="str">
        <f t="shared" ref="M36:M37" si="26">IF(I36&gt;H36,(K36-L36)*0.5,"N/A")</f>
        <v>N/A</v>
      </c>
      <c r="N36" s="9" t="str">
        <f t="shared" ref="N36:N37" si="27">IF(I36&gt;H36,M36/J36,"N/A")</f>
        <v>N/A</v>
      </c>
      <c r="O36" s="10"/>
    </row>
    <row r="37" spans="1:15">
      <c r="A37" s="8"/>
      <c r="B37" s="6"/>
      <c r="C37" s="6"/>
      <c r="D37" s="6" t="s">
        <v>40</v>
      </c>
      <c r="E37" s="6"/>
      <c r="F37" s="6"/>
      <c r="G37" s="6"/>
      <c r="H37" s="16">
        <v>0</v>
      </c>
      <c r="I37" s="16">
        <v>0</v>
      </c>
      <c r="J37" s="19">
        <v>0</v>
      </c>
      <c r="K37" s="9">
        <f t="shared" si="24"/>
        <v>0</v>
      </c>
      <c r="L37" s="9">
        <f t="shared" si="25"/>
        <v>0</v>
      </c>
      <c r="M37" s="9" t="str">
        <f t="shared" si="26"/>
        <v>N/A</v>
      </c>
      <c r="N37" s="9" t="str">
        <f t="shared" si="27"/>
        <v>N/A</v>
      </c>
      <c r="O37" s="10"/>
    </row>
    <row r="38" spans="1:15">
      <c r="A38" s="8"/>
      <c r="B38" s="6"/>
      <c r="C38" s="6"/>
      <c r="D38" s="6"/>
      <c r="E38" s="6"/>
      <c r="F38" s="6"/>
      <c r="G38" s="6"/>
      <c r="H38" s="17"/>
      <c r="I38" s="17"/>
      <c r="J38" s="19"/>
      <c r="K38" s="6"/>
      <c r="L38" s="6"/>
      <c r="M38" s="6"/>
      <c r="N38" s="6"/>
      <c r="O38" s="7"/>
    </row>
    <row r="39" spans="1:15">
      <c r="A39" s="8"/>
      <c r="B39" s="24" t="s">
        <v>10</v>
      </c>
      <c r="C39" s="24"/>
      <c r="D39" s="6"/>
      <c r="E39" s="6"/>
      <c r="F39" s="6"/>
      <c r="G39" s="6"/>
      <c r="H39" s="17"/>
      <c r="I39" s="17"/>
      <c r="J39" s="19"/>
      <c r="K39" s="6"/>
      <c r="L39" s="6"/>
      <c r="M39" s="6"/>
      <c r="N39" s="6"/>
      <c r="O39" s="7"/>
    </row>
    <row r="40" spans="1:15">
      <c r="A40" s="8"/>
      <c r="B40" s="6"/>
      <c r="C40" s="6" t="s">
        <v>43</v>
      </c>
      <c r="D40" s="6"/>
      <c r="E40" s="6"/>
      <c r="F40" s="6"/>
      <c r="G40" s="6"/>
      <c r="H40" s="16">
        <v>0</v>
      </c>
      <c r="I40" s="16">
        <v>0</v>
      </c>
      <c r="J40" s="19">
        <v>0</v>
      </c>
      <c r="K40" s="9">
        <f t="shared" ref="K40" si="28">H40*J40</f>
        <v>0</v>
      </c>
      <c r="L40" s="9">
        <f t="shared" ref="L40" si="29">I40*J40</f>
        <v>0</v>
      </c>
      <c r="M40" s="9" t="str">
        <f t="shared" ref="M40:M41" si="30">IF(I40&gt;H40,(K40-L40)*0.5,"N/A")</f>
        <v>N/A</v>
      </c>
      <c r="N40" s="9" t="str">
        <f t="shared" ref="N40:N41" si="31">IF(I40&gt;H40,M40/J40,"N/A")</f>
        <v>N/A</v>
      </c>
      <c r="O40" s="10"/>
    </row>
    <row r="41" spans="1:15">
      <c r="A41" s="8"/>
      <c r="B41" s="6"/>
      <c r="C41" s="6" t="s">
        <v>44</v>
      </c>
      <c r="D41" s="6"/>
      <c r="E41" s="6"/>
      <c r="F41" s="6"/>
      <c r="G41" s="6"/>
      <c r="H41" s="16">
        <v>0</v>
      </c>
      <c r="I41" s="16">
        <v>0</v>
      </c>
      <c r="J41" s="19">
        <v>0</v>
      </c>
      <c r="K41" s="9">
        <f t="shared" ref="K41" si="32">H41*J41</f>
        <v>0</v>
      </c>
      <c r="L41" s="9">
        <f t="shared" ref="L41" si="33">I41*J41</f>
        <v>0</v>
      </c>
      <c r="M41" s="9" t="str">
        <f t="shared" si="30"/>
        <v>N/A</v>
      </c>
      <c r="N41" s="9" t="str">
        <f t="shared" si="31"/>
        <v>N/A</v>
      </c>
      <c r="O41" s="10"/>
    </row>
    <row r="42" spans="1:15">
      <c r="A42" s="8"/>
      <c r="B42" s="6"/>
      <c r="C42" s="6"/>
      <c r="D42" s="6"/>
      <c r="E42" s="6"/>
      <c r="F42" s="6"/>
      <c r="G42" s="6"/>
      <c r="H42" s="17"/>
      <c r="I42" s="17"/>
      <c r="J42" s="19"/>
      <c r="K42" s="6"/>
      <c r="L42" s="6"/>
      <c r="M42" s="6"/>
      <c r="N42" s="6"/>
      <c r="O42" s="7"/>
    </row>
    <row r="43" spans="1:15">
      <c r="A43" s="8" t="s">
        <v>45</v>
      </c>
      <c r="B43" s="6"/>
      <c r="C43" s="6"/>
      <c r="D43" s="6"/>
      <c r="E43" s="6"/>
      <c r="F43" s="6"/>
      <c r="G43" s="6"/>
      <c r="H43" s="17"/>
      <c r="I43" s="17"/>
      <c r="J43" s="19"/>
      <c r="K43" s="11">
        <f>SUM(K4,K7:K9,K12:K17,K19:K20,K24:K26,K30:K31,K33:K34,K36:K37,K40:K41)</f>
        <v>32875.584638</v>
      </c>
      <c r="L43" s="11">
        <f t="shared" ref="L43:M43" si="34">SUM(L4,L7:L9,L12:L17,L19:L20,L24:L26,L30:L31,L33:L34,L36:L37,L40:L41)</f>
        <v>53175.421260000003</v>
      </c>
      <c r="M43" s="11">
        <f t="shared" si="34"/>
        <v>-10149.918311000001</v>
      </c>
      <c r="N43" s="11"/>
      <c r="O43" s="7"/>
    </row>
    <row r="44" spans="1:15">
      <c r="A44" s="8"/>
      <c r="B44" s="6"/>
      <c r="C44" s="6"/>
      <c r="D44" s="6"/>
      <c r="E44" s="6"/>
      <c r="F44" s="6"/>
      <c r="G44" s="6"/>
      <c r="H44" s="17"/>
      <c r="I44" s="17"/>
      <c r="J44" s="19"/>
      <c r="K44" s="6"/>
      <c r="L44" s="6"/>
      <c r="M44" s="6"/>
      <c r="N44" s="6"/>
      <c r="O44" s="7"/>
    </row>
    <row r="45" spans="1:15">
      <c r="A45" s="28" t="s">
        <v>11</v>
      </c>
      <c r="B45" s="24"/>
      <c r="C45" s="24"/>
      <c r="D45" s="24"/>
      <c r="E45" s="6"/>
      <c r="F45" s="6"/>
      <c r="G45" s="6"/>
      <c r="H45" s="17"/>
      <c r="I45" s="17"/>
      <c r="J45" s="19"/>
      <c r="K45" s="6"/>
      <c r="L45" s="6"/>
      <c r="M45" s="6"/>
      <c r="N45" s="6"/>
      <c r="O45" s="7"/>
    </row>
    <row r="46" spans="1:15">
      <c r="A46" s="25" t="s">
        <v>46</v>
      </c>
      <c r="B46" s="26"/>
      <c r="C46" s="27"/>
      <c r="D46" s="6"/>
      <c r="E46" s="6"/>
      <c r="F46" s="6"/>
      <c r="G46" s="6"/>
      <c r="H46" s="16">
        <v>6.3299999999999997E-3</v>
      </c>
      <c r="I46" s="16">
        <v>9.2499999999999995E-3</v>
      </c>
      <c r="J46" s="19">
        <v>162</v>
      </c>
      <c r="K46" s="9">
        <f t="shared" ref="K46:K63" si="35">H46*J46</f>
        <v>1.02546</v>
      </c>
      <c r="L46" s="9">
        <f t="shared" ref="L46:L63" si="36">I46*J46</f>
        <v>1.4984999999999999</v>
      </c>
      <c r="M46" s="9">
        <f t="shared" ref="M46:M63" si="37">IF(I46&gt;H46,(K46-L46)*0.5,"N/A")</f>
        <v>-0.23651999999999995</v>
      </c>
      <c r="N46" s="23">
        <f>ABS(IF(I46&gt;H46,M46/J46,"N/A"))</f>
        <v>1.4599999999999997E-3</v>
      </c>
      <c r="O46" s="21">
        <f>I46-N46</f>
        <v>7.79E-3</v>
      </c>
    </row>
    <row r="47" spans="1:15">
      <c r="A47" s="25" t="s">
        <v>47</v>
      </c>
      <c r="B47" s="26"/>
      <c r="C47" s="27"/>
      <c r="D47" s="6"/>
      <c r="E47" s="6"/>
      <c r="F47" s="6"/>
      <c r="G47" s="6"/>
      <c r="H47" s="16">
        <v>6.4669999999999997E-3</v>
      </c>
      <c r="I47" s="16">
        <v>7.1650000000000004E-3</v>
      </c>
      <c r="J47" s="19">
        <v>3</v>
      </c>
      <c r="K47" s="9">
        <f t="shared" si="35"/>
        <v>1.9400999999999998E-2</v>
      </c>
      <c r="L47" s="9">
        <f t="shared" si="36"/>
        <v>2.1495E-2</v>
      </c>
      <c r="M47" s="9">
        <f t="shared" si="37"/>
        <v>-1.0470000000000011E-3</v>
      </c>
      <c r="N47" s="23">
        <f>ABS(IF(I47&gt;H47,M47/J47,"N/A"))</f>
        <v>3.4900000000000035E-4</v>
      </c>
      <c r="O47" s="21">
        <f>I47-N47</f>
        <v>6.816E-3</v>
      </c>
    </row>
    <row r="48" spans="1:15">
      <c r="A48" s="8" t="s">
        <v>50</v>
      </c>
      <c r="B48" s="6"/>
      <c r="C48" s="6"/>
      <c r="D48" s="6"/>
      <c r="E48" s="6"/>
      <c r="F48" s="6"/>
      <c r="G48" s="6"/>
      <c r="H48" s="16">
        <v>0</v>
      </c>
      <c r="I48" s="16">
        <v>6.3200000000000001E-3</v>
      </c>
      <c r="J48" s="19">
        <v>234964</v>
      </c>
      <c r="K48" s="9">
        <f t="shared" si="35"/>
        <v>0</v>
      </c>
      <c r="L48" s="9">
        <f t="shared" si="36"/>
        <v>1484.9724800000001</v>
      </c>
      <c r="M48" s="9">
        <f t="shared" si="37"/>
        <v>-742.48624000000007</v>
      </c>
      <c r="N48" s="23">
        <f>ABS(IF(I48&gt;H48,M48/J48,"N/A"))</f>
        <v>3.1600000000000005E-3</v>
      </c>
      <c r="O48" s="21">
        <f>I48-N48</f>
        <v>3.1599999999999996E-3</v>
      </c>
    </row>
    <row r="49" spans="1:15">
      <c r="A49" s="8"/>
      <c r="B49" s="6"/>
      <c r="C49" s="6"/>
      <c r="D49" s="6"/>
      <c r="E49" s="6"/>
      <c r="F49" s="6"/>
      <c r="G49" s="6"/>
      <c r="H49" s="16">
        <v>0</v>
      </c>
      <c r="I49" s="16">
        <v>0</v>
      </c>
      <c r="J49" s="19">
        <v>0</v>
      </c>
      <c r="K49" s="9">
        <f t="shared" si="35"/>
        <v>0</v>
      </c>
      <c r="L49" s="9">
        <f t="shared" si="36"/>
        <v>0</v>
      </c>
      <c r="M49" s="9" t="str">
        <f t="shared" si="37"/>
        <v>N/A</v>
      </c>
      <c r="N49" s="9" t="str">
        <f t="shared" ref="N49:N63" si="38">IF(I49&gt;H49,M49/J49,"N/A")</f>
        <v>N/A</v>
      </c>
      <c r="O49" s="10"/>
    </row>
    <row r="50" spans="1:15">
      <c r="A50" s="8"/>
      <c r="B50" s="6"/>
      <c r="C50" s="6"/>
      <c r="D50" s="6"/>
      <c r="E50" s="6"/>
      <c r="F50" s="6"/>
      <c r="G50" s="6"/>
      <c r="H50" s="16">
        <v>0</v>
      </c>
      <c r="I50" s="16">
        <v>0</v>
      </c>
      <c r="J50" s="19">
        <v>0</v>
      </c>
      <c r="K50" s="9">
        <f t="shared" si="35"/>
        <v>0</v>
      </c>
      <c r="L50" s="9">
        <f t="shared" si="36"/>
        <v>0</v>
      </c>
      <c r="M50" s="9" t="str">
        <f t="shared" si="37"/>
        <v>N/A</v>
      </c>
      <c r="N50" s="9" t="str">
        <f t="shared" si="38"/>
        <v>N/A</v>
      </c>
      <c r="O50" s="10"/>
    </row>
    <row r="51" spans="1:15">
      <c r="A51" s="8"/>
      <c r="B51" s="6"/>
      <c r="C51" s="6"/>
      <c r="D51" s="6"/>
      <c r="E51" s="6"/>
      <c r="F51" s="6"/>
      <c r="G51" s="6"/>
      <c r="H51" s="16">
        <v>0</v>
      </c>
      <c r="I51" s="16">
        <v>0</v>
      </c>
      <c r="J51" s="19">
        <v>0</v>
      </c>
      <c r="K51" s="9">
        <f t="shared" si="35"/>
        <v>0</v>
      </c>
      <c r="L51" s="9">
        <f t="shared" si="36"/>
        <v>0</v>
      </c>
      <c r="M51" s="9" t="str">
        <f t="shared" si="37"/>
        <v>N/A</v>
      </c>
      <c r="N51" s="9" t="str">
        <f t="shared" si="38"/>
        <v>N/A</v>
      </c>
      <c r="O51" s="10"/>
    </row>
    <row r="52" spans="1:15">
      <c r="A52" s="8"/>
      <c r="B52" s="6"/>
      <c r="C52" s="6"/>
      <c r="D52" s="6"/>
      <c r="E52" s="6"/>
      <c r="F52" s="6"/>
      <c r="G52" s="6"/>
      <c r="H52" s="16">
        <v>0</v>
      </c>
      <c r="I52" s="16">
        <v>0</v>
      </c>
      <c r="J52" s="19">
        <v>0</v>
      </c>
      <c r="K52" s="9">
        <f t="shared" si="35"/>
        <v>0</v>
      </c>
      <c r="L52" s="9">
        <f t="shared" si="36"/>
        <v>0</v>
      </c>
      <c r="M52" s="9" t="str">
        <f t="shared" si="37"/>
        <v>N/A</v>
      </c>
      <c r="N52" s="9" t="str">
        <f t="shared" si="38"/>
        <v>N/A</v>
      </c>
      <c r="O52" s="10"/>
    </row>
    <row r="53" spans="1:15">
      <c r="A53" s="8"/>
      <c r="B53" s="6"/>
      <c r="C53" s="6"/>
      <c r="D53" s="6"/>
      <c r="E53" s="6"/>
      <c r="F53" s="6"/>
      <c r="G53" s="6"/>
      <c r="H53" s="16">
        <v>0</v>
      </c>
      <c r="I53" s="16">
        <v>0</v>
      </c>
      <c r="J53" s="19">
        <v>0</v>
      </c>
      <c r="K53" s="9">
        <f t="shared" si="35"/>
        <v>0</v>
      </c>
      <c r="L53" s="9">
        <f t="shared" si="36"/>
        <v>0</v>
      </c>
      <c r="M53" s="9" t="str">
        <f t="shared" si="37"/>
        <v>N/A</v>
      </c>
      <c r="N53" s="9" t="str">
        <f t="shared" si="38"/>
        <v>N/A</v>
      </c>
      <c r="O53" s="10"/>
    </row>
    <row r="54" spans="1:15">
      <c r="A54" s="8"/>
      <c r="B54" s="6"/>
      <c r="C54" s="6"/>
      <c r="D54" s="6"/>
      <c r="E54" s="6"/>
      <c r="F54" s="6"/>
      <c r="G54" s="6"/>
      <c r="H54" s="16">
        <v>0</v>
      </c>
      <c r="I54" s="16">
        <v>0</v>
      </c>
      <c r="J54" s="19">
        <v>0</v>
      </c>
      <c r="K54" s="9">
        <f t="shared" si="35"/>
        <v>0</v>
      </c>
      <c r="L54" s="9">
        <f t="shared" si="36"/>
        <v>0</v>
      </c>
      <c r="M54" s="9" t="str">
        <f t="shared" si="37"/>
        <v>N/A</v>
      </c>
      <c r="N54" s="9" t="str">
        <f t="shared" si="38"/>
        <v>N/A</v>
      </c>
      <c r="O54" s="10"/>
    </row>
    <row r="55" spans="1:15">
      <c r="A55" s="8"/>
      <c r="B55" s="6"/>
      <c r="C55" s="6"/>
      <c r="D55" s="6"/>
      <c r="E55" s="6"/>
      <c r="F55" s="6"/>
      <c r="G55" s="6"/>
      <c r="H55" s="16">
        <v>0</v>
      </c>
      <c r="I55" s="16">
        <v>0</v>
      </c>
      <c r="J55" s="19">
        <v>0</v>
      </c>
      <c r="K55" s="9">
        <f t="shared" si="35"/>
        <v>0</v>
      </c>
      <c r="L55" s="9">
        <f t="shared" si="36"/>
        <v>0</v>
      </c>
      <c r="M55" s="9" t="str">
        <f t="shared" si="37"/>
        <v>N/A</v>
      </c>
      <c r="N55" s="9" t="str">
        <f t="shared" si="38"/>
        <v>N/A</v>
      </c>
      <c r="O55" s="10"/>
    </row>
    <row r="56" spans="1:15">
      <c r="A56" s="8"/>
      <c r="B56" s="6"/>
      <c r="C56" s="6"/>
      <c r="D56" s="6"/>
      <c r="E56" s="6"/>
      <c r="F56" s="6"/>
      <c r="G56" s="6"/>
      <c r="H56" s="16">
        <v>0</v>
      </c>
      <c r="I56" s="16">
        <v>0</v>
      </c>
      <c r="J56" s="19">
        <v>0</v>
      </c>
      <c r="K56" s="9">
        <f t="shared" si="35"/>
        <v>0</v>
      </c>
      <c r="L56" s="9">
        <f t="shared" si="36"/>
        <v>0</v>
      </c>
      <c r="M56" s="9" t="str">
        <f t="shared" si="37"/>
        <v>N/A</v>
      </c>
      <c r="N56" s="9" t="str">
        <f t="shared" si="38"/>
        <v>N/A</v>
      </c>
      <c r="O56" s="10"/>
    </row>
    <row r="57" spans="1:15">
      <c r="A57" s="8"/>
      <c r="B57" s="6"/>
      <c r="C57" s="6"/>
      <c r="D57" s="6"/>
      <c r="E57" s="6"/>
      <c r="F57" s="6"/>
      <c r="G57" s="6"/>
      <c r="H57" s="16">
        <v>0</v>
      </c>
      <c r="I57" s="16">
        <v>0</v>
      </c>
      <c r="J57" s="19">
        <v>0</v>
      </c>
      <c r="K57" s="9">
        <f t="shared" si="35"/>
        <v>0</v>
      </c>
      <c r="L57" s="9">
        <f t="shared" si="36"/>
        <v>0</v>
      </c>
      <c r="M57" s="9" t="str">
        <f t="shared" si="37"/>
        <v>N/A</v>
      </c>
      <c r="N57" s="9" t="str">
        <f t="shared" si="38"/>
        <v>N/A</v>
      </c>
      <c r="O57" s="10"/>
    </row>
    <row r="58" spans="1:15">
      <c r="A58" s="8"/>
      <c r="B58" s="6"/>
      <c r="C58" s="6"/>
      <c r="D58" s="6"/>
      <c r="E58" s="6"/>
      <c r="F58" s="6"/>
      <c r="G58" s="6"/>
      <c r="H58" s="16">
        <v>0</v>
      </c>
      <c r="I58" s="16">
        <v>0</v>
      </c>
      <c r="J58" s="19">
        <v>0</v>
      </c>
      <c r="K58" s="9">
        <f t="shared" si="35"/>
        <v>0</v>
      </c>
      <c r="L58" s="9">
        <f t="shared" si="36"/>
        <v>0</v>
      </c>
      <c r="M58" s="9" t="str">
        <f t="shared" si="37"/>
        <v>N/A</v>
      </c>
      <c r="N58" s="9" t="str">
        <f t="shared" si="38"/>
        <v>N/A</v>
      </c>
      <c r="O58" s="10"/>
    </row>
    <row r="59" spans="1:15">
      <c r="A59" s="8"/>
      <c r="B59" s="6"/>
      <c r="C59" s="6"/>
      <c r="D59" s="6"/>
      <c r="E59" s="6"/>
      <c r="F59" s="6"/>
      <c r="G59" s="6"/>
      <c r="H59" s="16">
        <v>0</v>
      </c>
      <c r="I59" s="16">
        <v>0</v>
      </c>
      <c r="J59" s="19">
        <v>0</v>
      </c>
      <c r="K59" s="9">
        <f t="shared" si="35"/>
        <v>0</v>
      </c>
      <c r="L59" s="9">
        <f t="shared" si="36"/>
        <v>0</v>
      </c>
      <c r="M59" s="9" t="str">
        <f t="shared" si="37"/>
        <v>N/A</v>
      </c>
      <c r="N59" s="9" t="str">
        <f t="shared" si="38"/>
        <v>N/A</v>
      </c>
      <c r="O59" s="10"/>
    </row>
    <row r="60" spans="1:15">
      <c r="A60" s="8"/>
      <c r="B60" s="6"/>
      <c r="C60" s="6"/>
      <c r="D60" s="6"/>
      <c r="E60" s="6"/>
      <c r="F60" s="6"/>
      <c r="G60" s="6"/>
      <c r="H60" s="16">
        <v>0</v>
      </c>
      <c r="I60" s="16">
        <v>0</v>
      </c>
      <c r="J60" s="19">
        <v>0</v>
      </c>
      <c r="K60" s="9">
        <f t="shared" si="35"/>
        <v>0</v>
      </c>
      <c r="L60" s="9">
        <f t="shared" si="36"/>
        <v>0</v>
      </c>
      <c r="M60" s="9" t="str">
        <f t="shared" si="37"/>
        <v>N/A</v>
      </c>
      <c r="N60" s="9" t="str">
        <f t="shared" si="38"/>
        <v>N/A</v>
      </c>
      <c r="O60" s="10"/>
    </row>
    <row r="61" spans="1:15">
      <c r="A61" s="8"/>
      <c r="B61" s="6"/>
      <c r="C61" s="6"/>
      <c r="D61" s="6"/>
      <c r="E61" s="6"/>
      <c r="F61" s="6"/>
      <c r="G61" s="6"/>
      <c r="H61" s="16">
        <v>0</v>
      </c>
      <c r="I61" s="16">
        <v>0</v>
      </c>
      <c r="J61" s="19">
        <v>0</v>
      </c>
      <c r="K61" s="9">
        <f t="shared" si="35"/>
        <v>0</v>
      </c>
      <c r="L61" s="9">
        <f t="shared" si="36"/>
        <v>0</v>
      </c>
      <c r="M61" s="9" t="str">
        <f t="shared" si="37"/>
        <v>N/A</v>
      </c>
      <c r="N61" s="9" t="str">
        <f t="shared" si="38"/>
        <v>N/A</v>
      </c>
      <c r="O61" s="10"/>
    </row>
    <row r="62" spans="1:15">
      <c r="A62" s="8"/>
      <c r="B62" s="6"/>
      <c r="C62" s="6"/>
      <c r="D62" s="6"/>
      <c r="E62" s="6"/>
      <c r="F62" s="6"/>
      <c r="G62" s="6"/>
      <c r="H62" s="16">
        <v>0</v>
      </c>
      <c r="I62" s="16">
        <v>0</v>
      </c>
      <c r="J62" s="19">
        <v>0</v>
      </c>
      <c r="K62" s="9">
        <f t="shared" si="35"/>
        <v>0</v>
      </c>
      <c r="L62" s="9">
        <f t="shared" si="36"/>
        <v>0</v>
      </c>
      <c r="M62" s="9" t="str">
        <f t="shared" si="37"/>
        <v>N/A</v>
      </c>
      <c r="N62" s="9" t="str">
        <f t="shared" si="38"/>
        <v>N/A</v>
      </c>
      <c r="O62" s="10"/>
    </row>
    <row r="63" spans="1:15" ht="15.75" thickBot="1">
      <c r="A63" s="12"/>
      <c r="B63" s="13"/>
      <c r="C63" s="13"/>
      <c r="D63" s="13"/>
      <c r="E63" s="13"/>
      <c r="F63" s="13"/>
      <c r="G63" s="13"/>
      <c r="H63" s="18">
        <v>0</v>
      </c>
      <c r="I63" s="18">
        <v>0</v>
      </c>
      <c r="J63" s="20">
        <v>0</v>
      </c>
      <c r="K63" s="14">
        <f t="shared" si="35"/>
        <v>0</v>
      </c>
      <c r="L63" s="14">
        <f t="shared" si="36"/>
        <v>0</v>
      </c>
      <c r="M63" s="14" t="str">
        <f t="shared" si="37"/>
        <v>N/A</v>
      </c>
      <c r="N63" s="14" t="str">
        <f t="shared" si="38"/>
        <v>N/A</v>
      </c>
      <c r="O63" s="15"/>
    </row>
  </sheetData>
  <mergeCells count="23">
    <mergeCell ref="B15:D15"/>
    <mergeCell ref="B19:D19"/>
    <mergeCell ref="B20:D20"/>
    <mergeCell ref="A22:D22"/>
    <mergeCell ref="B14:D14"/>
    <mergeCell ref="A1:D1"/>
    <mergeCell ref="A3:D3"/>
    <mergeCell ref="B4:C4"/>
    <mergeCell ref="A6:D6"/>
    <mergeCell ref="B7:C7"/>
    <mergeCell ref="B8:C8"/>
    <mergeCell ref="B9:C9"/>
    <mergeCell ref="A11:D11"/>
    <mergeCell ref="B12:C12"/>
    <mergeCell ref="B13:D13"/>
    <mergeCell ref="B23:D23"/>
    <mergeCell ref="A46:C46"/>
    <mergeCell ref="A47:C47"/>
    <mergeCell ref="B28:C28"/>
    <mergeCell ref="C29:D29"/>
    <mergeCell ref="B39:C39"/>
    <mergeCell ref="A45:D45"/>
    <mergeCell ref="C24:D24"/>
  </mergeCells>
  <pageMargins left="0.7" right="0.7" top="0.89249999999999996" bottom="0.75" header="0.3" footer="0.3"/>
  <pageSetup scale="63" orientation="landscape" r:id="rId1"/>
  <headerFooter>
    <oddHeader>&amp;RAttachment A
Docket No. 11M-1036T
Decision No. C12-0420
&amp;P of &amp;N</oddHeader>
  </headerFooter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chadley</dc:creator>
  <cp:lastModifiedBy> </cp:lastModifiedBy>
  <dcterms:created xsi:type="dcterms:W3CDTF">2012-04-26T14:59:18Z</dcterms:created>
  <dcterms:modified xsi:type="dcterms:W3CDTF">2012-06-18T16:18:10Z</dcterms:modified>
</cp:coreProperties>
</file>