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telecom\15docs\15230201\"/>
    </mc:Choice>
  </mc:AlternateContent>
  <bookViews>
    <workbookView xWindow="0" yWindow="0" windowWidth="21600" windowHeight="9735" activeTab="1"/>
  </bookViews>
  <sheets>
    <sheet name="CJC Exhibit 3.1" sheetId="2" r:id="rId1"/>
    <sheet name="CJC Exhibit 3.2" sheetId="1" r:id="rId2"/>
  </sheets>
  <externalReferences>
    <externalReference r:id="rId3"/>
  </externalReferences>
  <definedNames>
    <definedName name="_xlnm.Print_Area" localSheetId="1">'CJC Exhibit 3.2'!$A$1:$F$36</definedName>
  </definedNames>
  <calcPr calcId="152511" iterate="1" iterateCount="1000"/>
</workbook>
</file>

<file path=xl/calcChain.xml><?xml version="1.0" encoding="utf-8"?>
<calcChain xmlns="http://schemas.openxmlformats.org/spreadsheetml/2006/main">
  <c r="F2" i="2" l="1"/>
  <c r="C34" i="1"/>
  <c r="C33" i="1"/>
  <c r="C32" i="1"/>
  <c r="C31" i="1"/>
  <c r="C21" i="1"/>
  <c r="B21" i="1"/>
  <c r="A21" i="1"/>
  <c r="C20" i="1"/>
  <c r="B20" i="1"/>
  <c r="A20" i="1"/>
  <c r="C19" i="1"/>
  <c r="B19" i="1"/>
  <c r="A19" i="1"/>
  <c r="C18" i="1"/>
  <c r="D18" i="1" s="1"/>
  <c r="B18" i="1"/>
  <c r="A18" i="1"/>
  <c r="C17" i="1"/>
  <c r="B17" i="1"/>
  <c r="A17" i="1"/>
  <c r="C16" i="1"/>
  <c r="B16" i="1"/>
  <c r="A16" i="1"/>
  <c r="C15" i="1"/>
  <c r="B15" i="1"/>
  <c r="A15" i="1"/>
  <c r="C14" i="1"/>
  <c r="D14" i="1" s="1"/>
  <c r="B14" i="1"/>
  <c r="A14" i="1"/>
  <c r="C13" i="1"/>
  <c r="B13" i="1"/>
  <c r="A13" i="1"/>
  <c r="C12" i="1"/>
  <c r="B12" i="1"/>
  <c r="A12" i="1"/>
  <c r="C11" i="1"/>
  <c r="B11" i="1"/>
  <c r="A11" i="1"/>
  <c r="C10" i="1"/>
  <c r="D10" i="1" s="1"/>
  <c r="B10" i="1"/>
  <c r="A10" i="1"/>
  <c r="C9" i="1"/>
  <c r="B9" i="1"/>
  <c r="A9" i="1"/>
  <c r="A5" i="1"/>
  <c r="D15" i="1" l="1"/>
  <c r="D19" i="1"/>
  <c r="D9" i="1"/>
  <c r="D13" i="1"/>
  <c r="D17" i="1"/>
  <c r="D21" i="1"/>
  <c r="D11" i="1"/>
  <c r="E15" i="1"/>
  <c r="D12" i="1"/>
  <c r="D16" i="1"/>
  <c r="D20" i="1"/>
  <c r="E20" i="1"/>
  <c r="E11" i="1"/>
  <c r="E19" i="1"/>
  <c r="E10" i="1"/>
  <c r="E14" i="1"/>
  <c r="E18" i="1"/>
  <c r="C25" i="1"/>
  <c r="E9" i="1"/>
  <c r="E13" i="1"/>
  <c r="E17" i="1"/>
  <c r="E21" i="1"/>
  <c r="C26" i="1"/>
  <c r="E12" i="1"/>
  <c r="E16" i="1"/>
  <c r="D25" i="1" l="1"/>
  <c r="D28" i="1" s="1"/>
  <c r="D26" i="1"/>
  <c r="E25" i="1"/>
  <c r="E28" i="1" s="1"/>
  <c r="D3" i="2" s="1"/>
  <c r="F3" i="2" s="1"/>
  <c r="F4" i="2" s="1"/>
  <c r="E26" i="1"/>
</calcChain>
</file>

<file path=xl/sharedStrings.xml><?xml version="1.0" encoding="utf-8"?>
<sst xmlns="http://schemas.openxmlformats.org/spreadsheetml/2006/main" count="40" uniqueCount="34">
  <si>
    <t>CAPM - Yahoo Beta &amp; 30 MRP</t>
  </si>
  <si>
    <t>Capital Asset Pricing Model</t>
  </si>
  <si>
    <t xml:space="preserve">Yields As Of </t>
  </si>
  <si>
    <t>Sym</t>
  </si>
  <si>
    <t>Company</t>
  </si>
  <si>
    <t>Yahoo</t>
  </si>
  <si>
    <t>T-Bill</t>
  </si>
  <si>
    <t>30-Year</t>
  </si>
  <si>
    <t>Beta</t>
  </si>
  <si>
    <t>CAPM</t>
  </si>
  <si>
    <t>Average</t>
  </si>
  <si>
    <t>Standard Deviation</t>
  </si>
  <si>
    <t>CAPM ROE</t>
  </si>
  <si>
    <t>90 - Day T-Bill</t>
  </si>
  <si>
    <t>20 - Year T-Bond</t>
  </si>
  <si>
    <t>MRP T-Bill</t>
  </si>
  <si>
    <t>MRP T-Bond</t>
  </si>
  <si>
    <t>Sources: Yahoo Finance for Betas.  WSJ for current interest rates, Ibbotson &amp; Assoc. for historical data.</t>
  </si>
  <si>
    <t>Intrastate ROR</t>
  </si>
  <si>
    <t>Cap Structure</t>
  </si>
  <si>
    <t>Cost of Capital</t>
  </si>
  <si>
    <t>Weighted Cost</t>
  </si>
  <si>
    <t xml:space="preserve">   Debt</t>
  </si>
  <si>
    <t xml:space="preserve">   Equity</t>
  </si>
  <si>
    <t xml:space="preserve">Total Intrastate </t>
  </si>
  <si>
    <t>Total ROR</t>
  </si>
  <si>
    <t>Separation</t>
  </si>
  <si>
    <t>Cost</t>
  </si>
  <si>
    <t xml:space="preserve">   Intrastate</t>
  </si>
  <si>
    <t xml:space="preserve">   Interstate</t>
  </si>
  <si>
    <t>Intrastate Plant</t>
  </si>
  <si>
    <t>Interstate Plant</t>
  </si>
  <si>
    <t>Carbon/Emery Telecom Inc's Return on Equity-Intrastate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</si>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</sst>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9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.25"/>
      <color indexed="8"/>
      <name val="Microsoft Sans Serif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Microsoft Sans Serif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4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1" fillId="0" borderId="0" xfId="1" applyNumberFormat="1" applyFill="1" applyAlignment="1">
      <alignment horizontal="center"/>
    </xf>
    <xf numFmtId="0" fontId="0" fillId="0" borderId="0" xfId="0" applyFill="1"/>
    <xf numFmtId="10" fontId="1" fillId="0" borderId="0" xfId="1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0" fontId="1" fillId="0" borderId="0" xfId="1" applyNumberFormat="1" applyAlignment="1">
      <alignment horizontal="center"/>
    </xf>
    <xf numFmtId="0" fontId="0" fillId="0" borderId="2" xfId="0" applyBorder="1"/>
    <xf numFmtId="0" fontId="10" fillId="0" borderId="0" xfId="0" applyFont="1"/>
    <xf numFmtId="10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10" fontId="0" fillId="0" borderId="0" xfId="0" applyNumberFormat="1" applyBorder="1"/>
    <xf numFmtId="0" fontId="7" fillId="0" borderId="0" xfId="0" quotePrefix="1" applyFont="1" applyBorder="1" applyAlignment="1">
      <alignment horizontal="right"/>
    </xf>
    <xf numFmtId="0" fontId="11" fillId="0" borderId="0" xfId="0" quotePrefix="1" applyFont="1" applyAlignment="1">
      <alignment horizontal="left"/>
    </xf>
    <xf numFmtId="0" fontId="11" fillId="0" borderId="0" xfId="0" applyFont="1"/>
    <xf numFmtId="0" fontId="13" fillId="2" borderId="3" xfId="2" applyFont="1" applyFill="1" applyBorder="1"/>
    <xf numFmtId="0" fontId="14" fillId="2" borderId="3" xfId="2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/>
    </xf>
    <xf numFmtId="0" fontId="12" fillId="0" borderId="0" xfId="2" applyNumberFormat="1" applyFont="1" applyFill="1" applyBorder="1" applyAlignment="1" applyProtection="1"/>
    <xf numFmtId="0" fontId="15" fillId="2" borderId="3" xfId="2" applyFont="1" applyFill="1" applyBorder="1"/>
    <xf numFmtId="10" fontId="16" fillId="2" borderId="3" xfId="2" applyNumberFormat="1" applyFont="1" applyFill="1" applyBorder="1"/>
    <xf numFmtId="10" fontId="15" fillId="2" borderId="3" xfId="2" applyNumberFormat="1" applyFont="1" applyFill="1" applyBorder="1"/>
    <xf numFmtId="10" fontId="17" fillId="2" borderId="3" xfId="2" applyNumberFormat="1" applyFont="1" applyFill="1" applyBorder="1"/>
    <xf numFmtId="10" fontId="18" fillId="2" borderId="3" xfId="2" applyNumberFormat="1" applyFont="1" applyFill="1" applyBorder="1"/>
    <xf numFmtId="0" fontId="15" fillId="2" borderId="3" xfId="2" applyNumberFormat="1" applyFont="1" applyFill="1" applyBorder="1" applyAlignment="1" applyProtection="1"/>
    <xf numFmtId="0" fontId="15" fillId="0" borderId="3" xfId="2" applyNumberFormat="1" applyFont="1" applyFill="1" applyBorder="1" applyAlignment="1" applyProtection="1"/>
    <xf numFmtId="10" fontId="15" fillId="2" borderId="3" xfId="2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bonEmeryCOE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Summary 2015"/>
      <sheetName val="Rate Data"/>
      <sheetName val="CAPM 1-VL Beta_30 Yr"/>
      <sheetName val="Hypothetical ROR"/>
    </sheetNames>
    <sheetDataSet>
      <sheetData sheetId="0">
        <row r="4">
          <cell r="A4" t="str">
            <v>Alaska Communications</v>
          </cell>
          <cell r="B4" t="str">
            <v>ALSK</v>
          </cell>
          <cell r="C4">
            <v>0.95</v>
          </cell>
        </row>
        <row r="5">
          <cell r="A5" t="str">
            <v>Atlantic Tele-Network, Inc.</v>
          </cell>
          <cell r="B5" t="str">
            <v>ATNI</v>
          </cell>
          <cell r="C5">
            <v>1.42</v>
          </cell>
        </row>
        <row r="6">
          <cell r="A6" t="str">
            <v>Consolidated Communications</v>
          </cell>
          <cell r="B6" t="str">
            <v>CNSL</v>
          </cell>
          <cell r="C6">
            <v>0.94</v>
          </cell>
        </row>
        <row r="7">
          <cell r="A7" t="str">
            <v>Frontier Communications</v>
          </cell>
          <cell r="B7" t="str">
            <v>FTR</v>
          </cell>
          <cell r="C7">
            <v>1.19</v>
          </cell>
        </row>
        <row r="8">
          <cell r="A8" t="str">
            <v>IDT Corp</v>
          </cell>
          <cell r="B8" t="str">
            <v>IDT</v>
          </cell>
          <cell r="C8">
            <v>1.41</v>
          </cell>
        </row>
        <row r="9">
          <cell r="A9" t="str">
            <v>Hickory Tech Corp</v>
          </cell>
          <cell r="B9" t="str">
            <v>HTCO</v>
          </cell>
          <cell r="C9">
            <v>1.07</v>
          </cell>
        </row>
        <row r="10">
          <cell r="A10" t="str">
            <v>Cincinnati Bell Inc.</v>
          </cell>
          <cell r="B10" t="str">
            <v>CBB</v>
          </cell>
          <cell r="C10">
            <v>1.53</v>
          </cell>
        </row>
        <row r="11">
          <cell r="A11" t="str">
            <v>Otelco</v>
          </cell>
          <cell r="B11" t="str">
            <v>OTEL</v>
          </cell>
          <cell r="C11">
            <v>0.81</v>
          </cell>
        </row>
        <row r="12">
          <cell r="A12" t="str">
            <v xml:space="preserve">Shenandoah Telecom </v>
          </cell>
          <cell r="B12" t="str">
            <v>SHEN</v>
          </cell>
          <cell r="C12">
            <v>1.56</v>
          </cell>
        </row>
        <row r="13">
          <cell r="A13" t="str">
            <v>Windstream Corp</v>
          </cell>
          <cell r="B13" t="str">
            <v>WIN</v>
          </cell>
          <cell r="C13">
            <v>1.42</v>
          </cell>
        </row>
        <row r="14">
          <cell r="A14" t="str">
            <v>Alteva, Inc</v>
          </cell>
          <cell r="B14" t="str">
            <v>ALTV</v>
          </cell>
          <cell r="C14">
            <v>1.18</v>
          </cell>
        </row>
        <row r="15">
          <cell r="A15" t="str">
            <v>Earthlink Holdings Corp.</v>
          </cell>
          <cell r="B15" t="str">
            <v>ELNK</v>
          </cell>
          <cell r="C15">
            <v>1.2</v>
          </cell>
        </row>
        <row r="16">
          <cell r="A16" t="str">
            <v>Fairpoint Communications, Inc.</v>
          </cell>
          <cell r="B16" t="str">
            <v>FRP</v>
          </cell>
          <cell r="C16">
            <v>0.63</v>
          </cell>
        </row>
      </sheetData>
      <sheetData sheetId="1">
        <row r="1">
          <cell r="B1">
            <v>2.0000000000000001E-4</v>
          </cell>
        </row>
        <row r="2">
          <cell r="B2">
            <v>2.7300000000000001E-2</v>
          </cell>
        </row>
        <row r="3">
          <cell r="B3">
            <v>6.0400000000000002E-2</v>
          </cell>
        </row>
        <row r="4">
          <cell r="B4">
            <v>6.8099999999999994E-2</v>
          </cell>
        </row>
        <row r="5">
          <cell r="B5">
            <v>42214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Normal="100" workbookViewId="0">
      <selection activeCell="H23" sqref="H23"/>
    </sheetView>
  </sheetViews>
  <sheetFormatPr defaultRowHeight="10.5" x14ac:dyDescent="0.15"/>
  <cols>
    <col min="1" max="1" width="19.7109375" style="33" bestFit="1" customWidth="1"/>
    <col min="2" max="2" width="16.85546875" style="33" bestFit="1" customWidth="1"/>
    <col min="3" max="3" width="9.140625" style="33"/>
    <col min="4" max="4" width="13.85546875" style="33" bestFit="1" customWidth="1"/>
    <col min="5" max="5" width="9.140625" style="33"/>
    <col min="6" max="6" width="18.28515625" style="33" bestFit="1" customWidth="1"/>
    <col min="7" max="16384" width="9.140625" style="33"/>
  </cols>
  <sheetData>
    <row r="1" spans="1:6" ht="18.75" x14ac:dyDescent="0.3">
      <c r="A1" s="30" t="s">
        <v>18</v>
      </c>
      <c r="B1" s="31" t="s">
        <v>19</v>
      </c>
      <c r="C1" s="32"/>
      <c r="D1" s="32" t="s">
        <v>20</v>
      </c>
      <c r="E1" s="32"/>
      <c r="F1" s="32" t="s">
        <v>21</v>
      </c>
    </row>
    <row r="2" spans="1:6" ht="18.75" x14ac:dyDescent="0.3">
      <c r="A2" s="34" t="s">
        <v>22</v>
      </c>
      <c r="B2" s="35">
        <v>0.35</v>
      </c>
      <c r="C2" s="36"/>
      <c r="D2" s="35">
        <v>5.636E-2</v>
      </c>
      <c r="E2" s="36"/>
      <c r="F2" s="36">
        <f>B2*D2</f>
        <v>1.9726E-2</v>
      </c>
    </row>
    <row r="3" spans="1:6" ht="18.75" x14ac:dyDescent="0.3">
      <c r="A3" s="34" t="s">
        <v>23</v>
      </c>
      <c r="B3" s="35">
        <v>0.65</v>
      </c>
      <c r="C3" s="36"/>
      <c r="D3" s="36">
        <f>'CJC Exhibit 3.2'!E28</f>
        <v>0.10750084615384616</v>
      </c>
      <c r="E3" s="36"/>
      <c r="F3" s="36">
        <f>D3*B3</f>
        <v>6.9875550000000008E-2</v>
      </c>
    </row>
    <row r="4" spans="1:6" ht="18.75" x14ac:dyDescent="0.3">
      <c r="A4" s="32" t="s">
        <v>24</v>
      </c>
      <c r="B4" s="36"/>
      <c r="C4" s="36"/>
      <c r="D4" s="36"/>
      <c r="E4" s="36"/>
      <c r="F4" s="37">
        <f>F3+F2</f>
        <v>8.9601550000000002E-2</v>
      </c>
    </row>
    <row r="5" spans="1:6" ht="18.75" x14ac:dyDescent="0.3">
      <c r="A5" s="34"/>
      <c r="B5" s="34"/>
      <c r="C5" s="34"/>
      <c r="D5" s="34"/>
      <c r="E5" s="34"/>
      <c r="F5" s="34"/>
    </row>
    <row r="6" spans="1:6" ht="18.75" x14ac:dyDescent="0.3">
      <c r="A6" s="30" t="s">
        <v>25</v>
      </c>
      <c r="B6" s="32" t="s">
        <v>26</v>
      </c>
      <c r="C6" s="32"/>
      <c r="D6" s="31" t="s">
        <v>27</v>
      </c>
      <c r="E6" s="32"/>
      <c r="F6" s="32" t="s">
        <v>21</v>
      </c>
    </row>
    <row r="7" spans="1:6" ht="18.75" x14ac:dyDescent="0.3">
      <c r="A7" s="34" t="s">
        <v>28</v>
      </c>
      <c r="B7" s="41" t="s">
        <v>33</v>
      </c>
      <c r="C7" s="36"/>
      <c r="D7" s="38">
        <v>8.9601550000000002E-2</v>
      </c>
      <c r="E7" s="36"/>
      <c r="F7" s="36">
        <v>5.7747635754641369E-2</v>
      </c>
    </row>
    <row r="8" spans="1:6" ht="18.75" x14ac:dyDescent="0.3">
      <c r="A8" s="34" t="s">
        <v>29</v>
      </c>
      <c r="B8" s="41" t="s">
        <v>33</v>
      </c>
      <c r="C8" s="36"/>
      <c r="D8" s="35">
        <v>9.4E-2</v>
      </c>
      <c r="E8" s="36"/>
      <c r="F8" s="36">
        <v>3.3417590868279751E-2</v>
      </c>
    </row>
    <row r="9" spans="1:6" ht="18.75" x14ac:dyDescent="0.3">
      <c r="A9" s="32" t="s">
        <v>25</v>
      </c>
      <c r="B9" s="34"/>
      <c r="C9" s="34"/>
      <c r="D9" s="34"/>
      <c r="E9" s="36"/>
      <c r="F9" s="37">
        <v>9.1165226622921119E-2</v>
      </c>
    </row>
    <row r="10" spans="1:6" ht="18.75" x14ac:dyDescent="0.3">
      <c r="A10" s="39"/>
      <c r="B10" s="39"/>
      <c r="C10" s="39"/>
      <c r="D10" s="39"/>
      <c r="E10" s="39"/>
      <c r="F10" s="39"/>
    </row>
    <row r="11" spans="1:6" ht="18.75" x14ac:dyDescent="0.3">
      <c r="A11" s="40"/>
      <c r="B11" s="40"/>
      <c r="C11" s="40"/>
      <c r="D11" s="40"/>
      <c r="E11" s="40"/>
      <c r="F11" s="40"/>
    </row>
    <row r="12" spans="1:6" ht="18.75" x14ac:dyDescent="0.3">
      <c r="A12" s="40"/>
      <c r="B12" s="40"/>
      <c r="C12" s="40"/>
      <c r="D12" s="40"/>
      <c r="E12" s="40"/>
      <c r="F12" s="40"/>
    </row>
    <row r="13" spans="1:6" ht="18.75" x14ac:dyDescent="0.3">
      <c r="A13" s="40"/>
      <c r="B13" s="40"/>
      <c r="C13" s="40"/>
      <c r="D13" s="40"/>
      <c r="E13" s="40"/>
      <c r="F13" s="40"/>
    </row>
    <row r="14" spans="1:6" ht="18.75" x14ac:dyDescent="0.3">
      <c r="A14" s="40"/>
      <c r="B14" s="40"/>
      <c r="C14" s="40"/>
      <c r="D14" s="40"/>
      <c r="E14" s="40"/>
      <c r="F14" s="40"/>
    </row>
    <row r="15" spans="1:6" ht="18.75" x14ac:dyDescent="0.3">
      <c r="A15" s="40" t="s">
        <v>30</v>
      </c>
      <c r="B15" s="41" t="s">
        <v>33</v>
      </c>
      <c r="C15" s="40"/>
      <c r="D15" s="40"/>
      <c r="E15" s="40"/>
      <c r="F15" s="40"/>
    </row>
    <row r="16" spans="1:6" ht="18.75" x14ac:dyDescent="0.3">
      <c r="A16" s="40" t="s">
        <v>31</v>
      </c>
      <c r="B16" s="41" t="s">
        <v>33</v>
      </c>
      <c r="C16" s="40"/>
      <c r="D16" s="40"/>
      <c r="E16" s="40"/>
      <c r="F16" s="40"/>
    </row>
  </sheetData>
  <printOptions horizontalCentered="1"/>
  <pageMargins left="0.7" right="0.7" top="1.65625" bottom="0.75" header="0.29166666666666702" footer="0.3"/>
  <pageSetup orientation="landscape" r:id="rId1"/>
  <headerFooter>
    <oddHeader>&amp;C&amp;"Georgia,Regular"&amp;18DPU Exhibit 3.1
Carbon/Emery Telecom Inc.
Allowed Rate of Return</oddHeader>
    <oddFooter>&amp;CDocket No. 15-2302-01&amp;R8/21/14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="136" zoomScaleNormal="100" zoomScalePageLayoutView="136" workbookViewId="0">
      <selection activeCell="I4" sqref="I4"/>
    </sheetView>
  </sheetViews>
  <sheetFormatPr defaultRowHeight="12.75" x14ac:dyDescent="0.2"/>
  <cols>
    <col min="1" max="1" width="6.28515625" customWidth="1"/>
    <col min="2" max="2" width="31.28515625" customWidth="1"/>
    <col min="3" max="3" width="9.42578125" customWidth="1"/>
    <col min="5" max="5" width="10.28515625" bestFit="1" customWidth="1"/>
    <col min="6" max="6" width="13" customWidth="1"/>
    <col min="7" max="7" width="9" hidden="1" customWidth="1"/>
    <col min="8" max="8" width="9.140625" hidden="1" customWidth="1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ht="18.75" x14ac:dyDescent="0.3">
      <c r="A2" s="4" t="s">
        <v>32</v>
      </c>
      <c r="B2" s="2"/>
      <c r="C2" s="2"/>
      <c r="D2" s="2"/>
      <c r="E2" s="2"/>
      <c r="F2" s="2"/>
      <c r="G2" s="3"/>
      <c r="H2" s="3"/>
    </row>
    <row r="3" spans="1:8" ht="18.75" x14ac:dyDescent="0.3">
      <c r="A3" s="4" t="s">
        <v>1</v>
      </c>
      <c r="B3" s="2"/>
      <c r="C3" s="2"/>
      <c r="D3" s="2"/>
      <c r="E3" s="2"/>
      <c r="F3" s="2"/>
      <c r="G3" s="3"/>
      <c r="H3" s="3"/>
    </row>
    <row r="4" spans="1:8" ht="18.75" x14ac:dyDescent="0.3">
      <c r="A4" s="5" t="s">
        <v>2</v>
      </c>
      <c r="B4" s="2"/>
      <c r="C4" s="2"/>
      <c r="D4" s="2"/>
      <c r="E4" s="2"/>
      <c r="F4" s="2"/>
      <c r="G4" s="3"/>
      <c r="H4" s="3"/>
    </row>
    <row r="5" spans="1:8" ht="18.75" x14ac:dyDescent="0.3">
      <c r="A5" s="6">
        <f>'[1]Rate Data'!B5</f>
        <v>42214</v>
      </c>
      <c r="B5" s="2"/>
      <c r="C5" s="2"/>
      <c r="D5" s="2"/>
      <c r="E5" s="2"/>
      <c r="F5" s="2"/>
      <c r="G5" s="3"/>
      <c r="H5" s="3"/>
    </row>
    <row r="6" spans="1:8" ht="18.75" x14ac:dyDescent="0.3">
      <c r="A6" s="6"/>
      <c r="B6" s="3"/>
      <c r="C6" s="3"/>
      <c r="D6" s="3"/>
      <c r="E6" s="3"/>
      <c r="F6" s="3"/>
      <c r="G6" s="3"/>
      <c r="H6" s="3"/>
    </row>
    <row r="7" spans="1:8" x14ac:dyDescent="0.2">
      <c r="A7" s="7" t="s">
        <v>3</v>
      </c>
      <c r="B7" s="7" t="s">
        <v>4</v>
      </c>
      <c r="C7" s="8" t="s">
        <v>5</v>
      </c>
      <c r="D7" s="8" t="s">
        <v>6</v>
      </c>
      <c r="E7" s="9" t="s">
        <v>7</v>
      </c>
    </row>
    <row r="8" spans="1:8" x14ac:dyDescent="0.2">
      <c r="C8" s="10" t="s">
        <v>8</v>
      </c>
      <c r="D8" s="10" t="s">
        <v>9</v>
      </c>
      <c r="E8" s="10" t="s">
        <v>9</v>
      </c>
    </row>
    <row r="9" spans="1:8" s="15" customFormat="1" x14ac:dyDescent="0.2">
      <c r="A9" s="11" t="str">
        <f>'[1]Company Summary 2015'!B4</f>
        <v>ALSK</v>
      </c>
      <c r="B9" s="12" t="str">
        <f>'[1]Company Summary 2015'!A4</f>
        <v>Alaska Communications</v>
      </c>
      <c r="C9" s="13">
        <f>'[1]Company Summary 2015'!C4</f>
        <v>0.95</v>
      </c>
      <c r="D9" s="14">
        <f t="shared" ref="D9:D21" si="0">$C$31+(C9*$C$33)</f>
        <v>5.7579999999999999E-2</v>
      </c>
      <c r="E9" s="14">
        <f t="shared" ref="E9:E21" si="1">$C$32+C9*$C$34</f>
        <v>9.1994999999999993E-2</v>
      </c>
    </row>
    <row r="10" spans="1:8" s="15" customFormat="1" x14ac:dyDescent="0.2">
      <c r="A10" s="11" t="str">
        <f>'[1]Company Summary 2015'!B5</f>
        <v>ATNI</v>
      </c>
      <c r="B10" s="12" t="str">
        <f>'[1]Company Summary 2015'!A5</f>
        <v>Atlantic Tele-Network, Inc.</v>
      </c>
      <c r="C10" s="13">
        <f>'[1]Company Summary 2015'!C5</f>
        <v>1.42</v>
      </c>
      <c r="D10" s="14">
        <f t="shared" si="0"/>
        <v>8.5968000000000003E-2</v>
      </c>
      <c r="E10" s="14">
        <f t="shared" si="1"/>
        <v>0.12400199999999999</v>
      </c>
    </row>
    <row r="11" spans="1:8" s="15" customFormat="1" x14ac:dyDescent="0.2">
      <c r="A11" s="11" t="str">
        <f>'[1]Company Summary 2015'!B6</f>
        <v>CNSL</v>
      </c>
      <c r="B11" s="12" t="str">
        <f>'[1]Company Summary 2015'!A6</f>
        <v>Consolidated Communications</v>
      </c>
      <c r="C11" s="13">
        <f>'[1]Company Summary 2015'!C6</f>
        <v>0.94</v>
      </c>
      <c r="D11" s="14">
        <f t="shared" si="0"/>
        <v>5.6975999999999999E-2</v>
      </c>
      <c r="E11" s="14">
        <f t="shared" si="1"/>
        <v>9.1313999999999992E-2</v>
      </c>
    </row>
    <row r="12" spans="1:8" s="15" customFormat="1" x14ac:dyDescent="0.2">
      <c r="A12" s="11" t="str">
        <f>'[1]Company Summary 2015'!B7</f>
        <v>FTR</v>
      </c>
      <c r="B12" s="12" t="str">
        <f>'[1]Company Summary 2015'!A7</f>
        <v>Frontier Communications</v>
      </c>
      <c r="C12" s="13">
        <f>'[1]Company Summary 2015'!C7</f>
        <v>1.19</v>
      </c>
      <c r="D12" s="14">
        <f t="shared" si="0"/>
        <v>7.2076000000000001E-2</v>
      </c>
      <c r="E12" s="14">
        <f t="shared" si="1"/>
        <v>0.10833899999999999</v>
      </c>
    </row>
    <row r="13" spans="1:8" s="15" customFormat="1" x14ac:dyDescent="0.2">
      <c r="A13" s="11" t="str">
        <f>'[1]Company Summary 2015'!B8</f>
        <v>IDT</v>
      </c>
      <c r="B13" s="12" t="str">
        <f>'[1]Company Summary 2015'!A8</f>
        <v>IDT Corp</v>
      </c>
      <c r="C13" s="13">
        <f>'[1]Company Summary 2015'!C8</f>
        <v>1.41</v>
      </c>
      <c r="D13" s="14">
        <f t="shared" si="0"/>
        <v>8.5364000000000009E-2</v>
      </c>
      <c r="E13" s="14">
        <f t="shared" si="1"/>
        <v>0.12332099999999999</v>
      </c>
    </row>
    <row r="14" spans="1:8" s="15" customFormat="1" x14ac:dyDescent="0.2">
      <c r="A14" s="11" t="str">
        <f>'[1]Company Summary 2015'!B9</f>
        <v>HTCO</v>
      </c>
      <c r="B14" s="12" t="str">
        <f>'[1]Company Summary 2015'!A9</f>
        <v>Hickory Tech Corp</v>
      </c>
      <c r="C14" s="13">
        <f>'[1]Company Summary 2015'!C9</f>
        <v>1.07</v>
      </c>
      <c r="D14" s="14">
        <f t="shared" si="0"/>
        <v>6.4828000000000011E-2</v>
      </c>
      <c r="E14" s="14">
        <f t="shared" si="1"/>
        <v>0.10016700000000001</v>
      </c>
    </row>
    <row r="15" spans="1:8" s="15" customFormat="1" x14ac:dyDescent="0.2">
      <c r="A15" s="11" t="str">
        <f>'[1]Company Summary 2015'!B10</f>
        <v>CBB</v>
      </c>
      <c r="B15" s="12" t="str">
        <f>'[1]Company Summary 2015'!A10</f>
        <v>Cincinnati Bell Inc.</v>
      </c>
      <c r="C15" s="13">
        <f>'[1]Company Summary 2015'!C10</f>
        <v>1.53</v>
      </c>
      <c r="D15" s="14">
        <f t="shared" si="0"/>
        <v>9.2612000000000014E-2</v>
      </c>
      <c r="E15" s="14">
        <f t="shared" si="1"/>
        <v>0.131493</v>
      </c>
    </row>
    <row r="16" spans="1:8" s="15" customFormat="1" x14ac:dyDescent="0.2">
      <c r="A16" s="11" t="str">
        <f>'[1]Company Summary 2015'!B11</f>
        <v>OTEL</v>
      </c>
      <c r="B16" s="12" t="str">
        <f>'[1]Company Summary 2015'!A11</f>
        <v>Otelco</v>
      </c>
      <c r="C16" s="13">
        <f>'[1]Company Summary 2015'!C11</f>
        <v>0.81</v>
      </c>
      <c r="D16" s="14">
        <f t="shared" si="0"/>
        <v>4.9124000000000001E-2</v>
      </c>
      <c r="E16" s="14">
        <f t="shared" si="1"/>
        <v>8.2461000000000007E-2</v>
      </c>
    </row>
    <row r="17" spans="1:5" s="15" customFormat="1" x14ac:dyDescent="0.2">
      <c r="A17" s="11" t="str">
        <f>'[1]Company Summary 2015'!B12</f>
        <v>SHEN</v>
      </c>
      <c r="B17" s="12" t="str">
        <f>'[1]Company Summary 2015'!A12</f>
        <v xml:space="preserve">Shenandoah Telecom </v>
      </c>
      <c r="C17" s="13">
        <f>'[1]Company Summary 2015'!C12</f>
        <v>1.56</v>
      </c>
      <c r="D17" s="14">
        <f t="shared" si="0"/>
        <v>9.4424000000000008E-2</v>
      </c>
      <c r="E17" s="14">
        <f t="shared" si="1"/>
        <v>0.13353599999999999</v>
      </c>
    </row>
    <row r="18" spans="1:5" s="15" customFormat="1" x14ac:dyDescent="0.2">
      <c r="A18" s="11" t="str">
        <f>'[1]Company Summary 2015'!B13</f>
        <v>WIN</v>
      </c>
      <c r="B18" s="12" t="str">
        <f>'[1]Company Summary 2015'!A13</f>
        <v>Windstream Corp</v>
      </c>
      <c r="C18" s="13">
        <f>'[1]Company Summary 2015'!C13</f>
        <v>1.42</v>
      </c>
      <c r="D18" s="14">
        <f t="shared" si="0"/>
        <v>8.5968000000000003E-2</v>
      </c>
      <c r="E18" s="14">
        <f t="shared" si="1"/>
        <v>0.12400199999999999</v>
      </c>
    </row>
    <row r="19" spans="1:5" s="15" customFormat="1" x14ac:dyDescent="0.2">
      <c r="A19" s="11" t="str">
        <f>'[1]Company Summary 2015'!B14</f>
        <v>ALTV</v>
      </c>
      <c r="B19" s="12" t="str">
        <f>'[1]Company Summary 2015'!A14</f>
        <v>Alteva, Inc</v>
      </c>
      <c r="C19" s="13">
        <f>'[1]Company Summary 2015'!C14</f>
        <v>1.18</v>
      </c>
      <c r="D19" s="14">
        <f t="shared" si="0"/>
        <v>7.1472000000000008E-2</v>
      </c>
      <c r="E19" s="14">
        <f t="shared" si="1"/>
        <v>0.10765799999999999</v>
      </c>
    </row>
    <row r="20" spans="1:5" s="15" customFormat="1" x14ac:dyDescent="0.2">
      <c r="A20" s="11" t="str">
        <f>'[1]Company Summary 2015'!B15</f>
        <v>ELNK</v>
      </c>
      <c r="B20" s="12" t="str">
        <f>'[1]Company Summary 2015'!A15</f>
        <v>Earthlink Holdings Corp.</v>
      </c>
      <c r="C20" s="13">
        <f>'[1]Company Summary 2015'!C15</f>
        <v>1.2</v>
      </c>
      <c r="D20" s="14">
        <f t="shared" si="0"/>
        <v>7.2680000000000008E-2</v>
      </c>
      <c r="E20" s="14">
        <f t="shared" si="1"/>
        <v>0.10901999999999999</v>
      </c>
    </row>
    <row r="21" spans="1:5" s="15" customFormat="1" x14ac:dyDescent="0.2">
      <c r="A21" s="11" t="str">
        <f>'[1]Company Summary 2015'!B16</f>
        <v>FRP</v>
      </c>
      <c r="B21" s="12" t="str">
        <f>'[1]Company Summary 2015'!A16</f>
        <v>Fairpoint Communications, Inc.</v>
      </c>
      <c r="C21" s="13">
        <f>'[1]Company Summary 2015'!C16</f>
        <v>0.63</v>
      </c>
      <c r="D21" s="14">
        <f t="shared" si="0"/>
        <v>3.8252000000000001E-2</v>
      </c>
      <c r="E21" s="14">
        <f t="shared" si="1"/>
        <v>7.0203000000000002E-2</v>
      </c>
    </row>
    <row r="22" spans="1:5" s="15" customFormat="1" x14ac:dyDescent="0.2">
      <c r="A22" s="11"/>
      <c r="B22" s="12"/>
      <c r="C22" s="13"/>
      <c r="D22" s="16"/>
      <c r="E22" s="16"/>
    </row>
    <row r="23" spans="1:5" s="15" customFormat="1" x14ac:dyDescent="0.2">
      <c r="A23" s="11"/>
      <c r="B23" s="12"/>
      <c r="C23" s="17"/>
      <c r="D23" s="16"/>
      <c r="E23" s="16"/>
    </row>
    <row r="24" spans="1:5" s="15" customFormat="1" x14ac:dyDescent="0.2">
      <c r="A24" s="11"/>
      <c r="B24" s="12"/>
      <c r="C24" s="17"/>
      <c r="D24" s="16"/>
      <c r="E24" s="16"/>
    </row>
    <row r="25" spans="1:5" s="15" customFormat="1" x14ac:dyDescent="0.2">
      <c r="A25" s="18"/>
      <c r="B25" s="19" t="s">
        <v>10</v>
      </c>
      <c r="C25" s="20">
        <f>AVERAGE(C9:C18)</f>
        <v>1.23</v>
      </c>
      <c r="D25" s="21">
        <f>AVERAGE(D9:D21)</f>
        <v>7.1332615384615383E-2</v>
      </c>
      <c r="E25" s="21">
        <f>AVERAGE(E9:E21)</f>
        <v>0.10750084615384616</v>
      </c>
    </row>
    <row r="26" spans="1:5" s="15" customFormat="1" x14ac:dyDescent="0.2">
      <c r="A26"/>
      <c r="B26" s="19" t="s">
        <v>11</v>
      </c>
      <c r="C26" s="20">
        <f>STDEV(C9:C18)</f>
        <v>0.27276363393971692</v>
      </c>
      <c r="D26" s="20">
        <f>STDEV(D9:D18)</f>
        <v>1.6474923489958906E-2</v>
      </c>
      <c r="E26" s="20">
        <f>STDEV(E9:E18)</f>
        <v>1.8575203471294613E-2</v>
      </c>
    </row>
    <row r="27" spans="1:5" ht="13.5" thickBot="1" x14ac:dyDescent="0.25">
      <c r="C27" s="22"/>
      <c r="D27" s="22"/>
      <c r="E27" s="22"/>
    </row>
    <row r="28" spans="1:5" ht="13.5" thickTop="1" x14ac:dyDescent="0.2">
      <c r="B28" s="23" t="s">
        <v>12</v>
      </c>
      <c r="C28" s="18"/>
      <c r="D28" s="24">
        <f>D25</f>
        <v>7.1332615384615383E-2</v>
      </c>
      <c r="E28" s="24">
        <f>E25</f>
        <v>0.10750084615384616</v>
      </c>
    </row>
    <row r="29" spans="1:5" x14ac:dyDescent="0.2">
      <c r="B29" s="23"/>
      <c r="C29" s="18"/>
      <c r="D29" s="24"/>
      <c r="E29" s="24"/>
    </row>
    <row r="31" spans="1:5" x14ac:dyDescent="0.2">
      <c r="B31" s="25" t="s">
        <v>13</v>
      </c>
      <c r="C31" s="26">
        <f>'[1]Rate Data'!B1</f>
        <v>2.0000000000000001E-4</v>
      </c>
      <c r="D31" s="8"/>
    </row>
    <row r="32" spans="1:5" x14ac:dyDescent="0.2">
      <c r="B32" s="27" t="s">
        <v>14</v>
      </c>
      <c r="C32" s="26">
        <f>'[1]Rate Data'!B2</f>
        <v>2.7300000000000001E-2</v>
      </c>
      <c r="D32" s="8"/>
    </row>
    <row r="33" spans="2:8" x14ac:dyDescent="0.2">
      <c r="B33" s="27" t="s">
        <v>15</v>
      </c>
      <c r="C33" s="26">
        <f>'[1]Rate Data'!B3</f>
        <v>6.0400000000000002E-2</v>
      </c>
      <c r="D33" s="8"/>
    </row>
    <row r="34" spans="2:8" x14ac:dyDescent="0.2">
      <c r="B34" s="27" t="s">
        <v>16</v>
      </c>
      <c r="C34" s="26">
        <f>'[1]Rate Data'!B4</f>
        <v>6.8099999999999994E-2</v>
      </c>
      <c r="D34" s="8"/>
    </row>
    <row r="36" spans="2:8" x14ac:dyDescent="0.2">
      <c r="B36" s="28" t="s">
        <v>17</v>
      </c>
      <c r="C36" s="29"/>
      <c r="D36" s="29"/>
      <c r="E36" s="29"/>
    </row>
    <row r="38" spans="2:8" x14ac:dyDescent="0.2">
      <c r="G38" s="29"/>
      <c r="H38" s="29"/>
    </row>
  </sheetData>
  <printOptions horizontalCentered="1" verticalCentered="1"/>
  <pageMargins left="0.75" right="0.75" top="0.79656862745098034" bottom="0.75" header="0.23743872549019607" footer="0.5"/>
  <pageSetup orientation="landscape" r:id="rId1"/>
  <headerFooter alignWithMargins="0">
    <oddHeader>&amp;C&amp;"Times New Roman,Bold"&amp;20DPU Exhibit 3.2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CJC Exhibit 3.1</vt:lpstr>
      <vt:lpstr>CJC Exhibit 3.2</vt:lpstr>
      <vt:lpstr>'CJC Exhibit 3.2'!Print_Area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ccoleman</dc:creator>
  <cp:lastModifiedBy>mpaschal</cp:lastModifiedBy>
  <cp:lastPrinted>2015-08-18T15:55:11Z</cp:lastPrinted>
  <dcterms:created xsi:type="dcterms:W3CDTF">2015-08-18T15:42:29Z</dcterms:created>
  <dcterms:modified xsi:type="dcterms:W3CDTF">2015-08-21T20:56:21Z</dcterms:modified>
</cp:coreProperties>
</file>