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720" windowHeight="6030" tabRatio="601" activeTab="0"/>
  </bookViews>
  <sheets>
    <sheet name="RevSources" sheetId="1" r:id="rId1"/>
    <sheet name="Revenue Calc" sheetId="2" r:id="rId2"/>
  </sheets>
  <externalReferences>
    <externalReference r:id="rId5"/>
  </externalReferences>
  <definedNames>
    <definedName name="_Order1" hidden="1">0</definedName>
    <definedName name="_Order2" hidden="1">0</definedName>
    <definedName name="CAP_W_O_TIER">'[1]RBASE:COSTCAP'!$B$34:$R$209</definedName>
    <definedName name="CAPITAL">'[1]RBASE:COSTCAP'!$B$37:$R$209</definedName>
    <definedName name="DEPRECIATION">'[1]DEPR'!#REF!</definedName>
    <definedName name="_xlnm.Print_Titles" localSheetId="1">'Revenue Calc'!$A:$A,'Revenue Calc'!$2:$3</definedName>
  </definedNames>
  <calcPr fullCalcOnLoad="1"/>
</workbook>
</file>

<file path=xl/sharedStrings.xml><?xml version="1.0" encoding="utf-8"?>
<sst xmlns="http://schemas.openxmlformats.org/spreadsheetml/2006/main" count="92" uniqueCount="47">
  <si>
    <t>Proposed</t>
  </si>
  <si>
    <t>#</t>
  </si>
  <si>
    <t>Calculated</t>
  </si>
  <si>
    <t>Connection Fees (1)</t>
  </si>
  <si>
    <t>Standby Fees (2)</t>
  </si>
  <si>
    <t>Water Usage (3)</t>
  </si>
  <si>
    <t>Notes:</t>
  </si>
  <si>
    <t>2005 Actual Revenues</t>
  </si>
  <si>
    <t>March 06</t>
  </si>
  <si>
    <t>April 06</t>
  </si>
  <si>
    <t>May 06</t>
  </si>
  <si>
    <t>June 06</t>
  </si>
  <si>
    <t>September 05</t>
  </si>
  <si>
    <t>October 05</t>
  </si>
  <si>
    <t>November 05</t>
  </si>
  <si>
    <t>December 05</t>
  </si>
  <si>
    <t>January 06</t>
  </si>
  <si>
    <t>February 06</t>
  </si>
  <si>
    <t>July 06</t>
  </si>
  <si>
    <t>August 06</t>
  </si>
  <si>
    <t>Gallons</t>
  </si>
  <si>
    <t>Actual</t>
  </si>
  <si>
    <t>Broken Meter</t>
  </si>
  <si>
    <t>Total Monthly Charges</t>
  </si>
  <si>
    <t>Change from Actual to Proposed</t>
  </si>
  <si>
    <t>Annual Revenues</t>
  </si>
  <si>
    <t>Single Family Residence</t>
  </si>
  <si>
    <t>Multiple Family Dwelling Units</t>
  </si>
  <si>
    <t>Commercial-Single Connection</t>
  </si>
  <si>
    <t>Red = estimated (Nov through Apr based on 1st meter read in May divided by 7)</t>
  </si>
  <si>
    <t>(2) Based on 20 residential customers at $10.00 per month.</t>
  </si>
  <si>
    <t>(3) Per page 2/5, water usage revenue calculation.</t>
  </si>
  <si>
    <t>Water Usage Revenue Calculation</t>
  </si>
  <si>
    <t>Estimated Revenues for 2007 Calendar Year:</t>
  </si>
  <si>
    <r>
      <t xml:space="preserve">Highlighted = No meter read; </t>
    </r>
    <r>
      <rPr>
        <sz val="10"/>
        <color indexed="10"/>
        <rFont val="Arial Narrow"/>
        <family val="2"/>
      </rPr>
      <t>estimated</t>
    </r>
  </si>
  <si>
    <t>Moved out in April, no follow-up meter read</t>
  </si>
  <si>
    <t>(1) Estimated 6 residential connections at $4,000, and 8 multiple family connections at $3,000;</t>
  </si>
  <si>
    <t>Total Estimated Revenues (Lns 2 thorugh 4)</t>
  </si>
  <si>
    <t>Estimated Increase in Revenues (Ln 5 - Ln 6)</t>
  </si>
  <si>
    <t>Estimated Increase in CIAC (1)</t>
  </si>
  <si>
    <t>(25% revenue; 75% Contributions in Aid of Construction ("CIAC"))</t>
  </si>
  <si>
    <t>Revenue Deficiency (per Exhibit C)</t>
  </si>
  <si>
    <t>Estimated Increase in Revenues (Ln 7)</t>
  </si>
  <si>
    <t>Estimated Unrecovered Revenue Deficiency (Ln 10-Ln 11&amp;12)</t>
  </si>
  <si>
    <t>(4) The reduction in revenue requirement for CIAC (which reduces rate base) is approximated at 13.58%</t>
  </si>
  <si>
    <t>Estimated dollar impact from increased prices</t>
  </si>
  <si>
    <t>Offset for Estimated CIAC (4) (Ln 8*13.58%)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</si>
</sst>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%"/>
    <numFmt numFmtId="167" formatCode="0.000%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00"/>
    <numFmt numFmtId="179" formatCode="#,##0.0000"/>
    <numFmt numFmtId="180" formatCode="_(* #,##0.0_);_(* \(#,##0.0\);_(* &quot;-&quot;??_);_(@_)"/>
    <numFmt numFmtId="181" formatCode="_(* #,##0_);_(* \(#,##0\);_(* &quot;-&quot;??_);_(@_)"/>
    <numFmt numFmtId="182" formatCode="0.0000%"/>
    <numFmt numFmtId="183" formatCode="#,##0.0_);\(#,##0.0\)"/>
    <numFmt numFmtId="184" formatCode="#,##0.000000_);\(#,##0.000000\)"/>
    <numFmt numFmtId="185" formatCode="#,##0.00000_);\(#,##0.00000\)"/>
    <numFmt numFmtId="186" formatCode="#,##0.0000_);\(#,##0.0000\)"/>
    <numFmt numFmtId="187" formatCode="#,##0.000_);\(#,##0.000\)"/>
    <numFmt numFmtId="188" formatCode="0.00000_)"/>
    <numFmt numFmtId="189" formatCode="0.00_)"/>
    <numFmt numFmtId="190" formatCode="dd\-mmm\-yy_)"/>
    <numFmt numFmtId="191" formatCode="0.000000_)"/>
    <numFmt numFmtId="192" formatCode="0_)"/>
    <numFmt numFmtId="193" formatCode="0.0000_)"/>
    <numFmt numFmtId="194" formatCode="hh:mm\ AM/PM_)"/>
    <numFmt numFmtId="195" formatCode="0.00_);\(0.00\)"/>
    <numFmt numFmtId="196" formatCode="0_);\(0\)"/>
    <numFmt numFmtId="197" formatCode="mmmm\-yy"/>
    <numFmt numFmtId="198" formatCode="&quot;$&quot;#,##0.00;[Red]&quot;$&quot;#,##0.00"/>
    <numFmt numFmtId="199" formatCode="0.0_);\(0.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&quot;$&quot;* #,##0.0_);_(&quot;$&quot;* \(#,##0.0\);_(&quot;$&quot;* &quot;-&quot;??_);_(@_)"/>
    <numFmt numFmtId="204" formatCode="_(&quot;$&quot;* #,##0_);_(&quot;$&quot;* \(#,##0\);_(&quot;$&quot;* &quot;-&quot;??_);_(@_)"/>
    <numFmt numFmtId="205" formatCode="[$-409]dddd\,\ mmmm\ dd\,\ yyyy"/>
    <numFmt numFmtId="206" formatCode="_(* #,##0.0000_);_(* \(#,##0.0000\);_(* &quot;-&quot;????_);_(@_)"/>
  </numFmts>
  <fonts count="9">
    <font>
      <sz val="10"/>
      <name val="Arial"/>
      <family val="0"/>
    </font>
    <font>
      <sz val="12"/>
      <name val="Arial"/>
      <family val="0"/>
    </font>
    <font>
      <sz val="12"/>
      <name val="Helv"/>
      <family val="0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u val="single"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2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204" fontId="0" fillId="0" borderId="0" xfId="18" applyNumberFormat="1" applyBorder="1" applyAlignment="1">
      <alignment/>
    </xf>
    <xf numFmtId="204" fontId="0" fillId="0" borderId="1" xfId="18" applyNumberFormat="1" applyBorder="1" applyAlignment="1">
      <alignment/>
    </xf>
    <xf numFmtId="204" fontId="0" fillId="0" borderId="0" xfId="18" applyNumberFormat="1" applyAlignment="1">
      <alignment/>
    </xf>
    <xf numFmtId="37" fontId="5" fillId="0" borderId="0" xfId="24" applyFont="1">
      <alignment/>
      <protection/>
    </xf>
    <xf numFmtId="37" fontId="6" fillId="0" borderId="0" xfId="24" applyFont="1">
      <alignment/>
      <protection/>
    </xf>
    <xf numFmtId="0" fontId="6" fillId="0" borderId="0" xfId="0" applyFont="1" applyAlignment="1">
      <alignment/>
    </xf>
    <xf numFmtId="164" fontId="6" fillId="0" borderId="0" xfId="15" applyNumberFormat="1" applyFont="1" applyAlignment="1">
      <alignment/>
    </xf>
    <xf numFmtId="181" fontId="6" fillId="0" borderId="0" xfId="15" applyNumberFormat="1" applyFont="1" applyAlignment="1">
      <alignment horizontal="center"/>
    </xf>
    <xf numFmtId="164" fontId="6" fillId="0" borderId="0" xfId="15" applyNumberFormat="1" applyFont="1" applyAlignment="1">
      <alignment horizontal="center"/>
    </xf>
    <xf numFmtId="164" fontId="6" fillId="0" borderId="0" xfId="15" applyNumberFormat="1" applyFont="1" applyFill="1" applyAlignment="1">
      <alignment/>
    </xf>
    <xf numFmtId="0" fontId="5" fillId="0" borderId="0" xfId="0" applyFont="1" applyAlignment="1">
      <alignment/>
    </xf>
    <xf numFmtId="181" fontId="6" fillId="0" borderId="0" xfId="15" applyNumberFormat="1" applyFont="1" applyAlignment="1">
      <alignment/>
    </xf>
    <xf numFmtId="181" fontId="7" fillId="0" borderId="0" xfId="15" applyNumberFormat="1" applyFont="1" applyAlignment="1">
      <alignment/>
    </xf>
    <xf numFmtId="37" fontId="8" fillId="0" borderId="0" xfId="24" applyFont="1">
      <alignment/>
      <protection/>
    </xf>
    <xf numFmtId="181" fontId="7" fillId="0" borderId="0" xfId="15" applyNumberFormat="1" applyFont="1" applyFill="1" applyAlignment="1">
      <alignment/>
    </xf>
    <xf numFmtId="181" fontId="6" fillId="0" borderId="0" xfId="15" applyNumberFormat="1" applyFont="1" applyFill="1" applyAlignment="1">
      <alignment/>
    </xf>
    <xf numFmtId="37" fontId="6" fillId="0" borderId="0" xfId="24" applyFont="1" applyFill="1" applyAlignment="1">
      <alignment horizontal="center"/>
      <protection/>
    </xf>
    <xf numFmtId="164" fontId="6" fillId="2" borderId="0" xfId="15" applyNumberFormat="1" applyFont="1" applyFill="1" applyAlignment="1">
      <alignment/>
    </xf>
    <xf numFmtId="37" fontId="6" fillId="0" borderId="0" xfId="24" applyFont="1" applyAlignment="1">
      <alignment horizontal="center"/>
      <protection/>
    </xf>
    <xf numFmtId="164" fontId="6" fillId="0" borderId="0" xfId="15" applyNumberFormat="1" applyFont="1" applyBorder="1" applyAlignment="1">
      <alignment/>
    </xf>
    <xf numFmtId="43" fontId="6" fillId="0" borderId="0" xfId="15" applyFont="1" applyAlignment="1">
      <alignment/>
    </xf>
    <xf numFmtId="181" fontId="7" fillId="2" borderId="0" xfId="15" applyNumberFormat="1" applyFont="1" applyFill="1" applyAlignment="1">
      <alignment/>
    </xf>
    <xf numFmtId="181" fontId="6" fillId="2" borderId="0" xfId="15" applyNumberFormat="1" applyFont="1" applyFill="1" applyAlignment="1">
      <alignment/>
    </xf>
    <xf numFmtId="43" fontId="6" fillId="0" borderId="0" xfId="15" applyFont="1" applyFill="1" applyAlignment="1">
      <alignment/>
    </xf>
    <xf numFmtId="0" fontId="6" fillId="0" borderId="0" xfId="0" applyFont="1" applyFill="1" applyAlignment="1">
      <alignment/>
    </xf>
    <xf numFmtId="164" fontId="7" fillId="0" borderId="0" xfId="15" applyNumberFormat="1" applyFont="1" applyFill="1" applyAlignment="1">
      <alignment/>
    </xf>
    <xf numFmtId="181" fontId="6" fillId="0" borderId="1" xfId="15" applyNumberFormat="1" applyFont="1" applyBorder="1" applyAlignment="1">
      <alignment/>
    </xf>
    <xf numFmtId="164" fontId="6" fillId="0" borderId="1" xfId="15" applyNumberFormat="1" applyFont="1" applyBorder="1" applyAlignment="1">
      <alignment/>
    </xf>
    <xf numFmtId="181" fontId="7" fillId="0" borderId="1" xfId="15" applyNumberFormat="1" applyFont="1" applyBorder="1" applyAlignment="1">
      <alignment/>
    </xf>
    <xf numFmtId="181" fontId="6" fillId="0" borderId="0" xfId="15" applyNumberFormat="1" applyFont="1" applyFill="1" applyBorder="1" applyAlignment="1">
      <alignment/>
    </xf>
    <xf numFmtId="181" fontId="6" fillId="0" borderId="1" xfId="15" applyNumberFormat="1" applyFont="1" applyFill="1" applyBorder="1" applyAlignment="1">
      <alignment/>
    </xf>
    <xf numFmtId="164" fontId="6" fillId="0" borderId="1" xfId="15" applyNumberFormat="1" applyFont="1" applyFill="1" applyBorder="1" applyAlignment="1">
      <alignment/>
    </xf>
    <xf numFmtId="181" fontId="7" fillId="0" borderId="1" xfId="15" applyNumberFormat="1" applyFont="1" applyFill="1" applyBorder="1" applyAlignment="1">
      <alignment/>
    </xf>
    <xf numFmtId="0" fontId="5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181" fontId="7" fillId="2" borderId="0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181" fontId="7" fillId="0" borderId="0" xfId="15" applyNumberFormat="1" applyFont="1" applyFill="1" applyBorder="1" applyAlignment="1">
      <alignment/>
    </xf>
    <xf numFmtId="164" fontId="6" fillId="0" borderId="2" xfId="15" applyNumberFormat="1" applyFont="1" applyBorder="1" applyAlignment="1">
      <alignment/>
    </xf>
    <xf numFmtId="164" fontId="6" fillId="0" borderId="3" xfId="15" applyNumberFormat="1" applyFont="1" applyBorder="1" applyAlignment="1">
      <alignment/>
    </xf>
    <xf numFmtId="164" fontId="6" fillId="0" borderId="4" xfId="15" applyNumberFormat="1" applyFont="1" applyBorder="1" applyAlignment="1">
      <alignment/>
    </xf>
    <xf numFmtId="164" fontId="6" fillId="0" borderId="5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2" borderId="0" xfId="0" applyFont="1" applyFill="1" applyAlignment="1">
      <alignment/>
    </xf>
    <xf numFmtId="37" fontId="6" fillId="2" borderId="0" xfId="24" applyFont="1" applyFill="1">
      <alignment/>
      <protection/>
    </xf>
    <xf numFmtId="204" fontId="0" fillId="0" borderId="0" xfId="18" applyNumberFormat="1" applyFont="1" applyAlignment="1">
      <alignment/>
    </xf>
    <xf numFmtId="204" fontId="0" fillId="0" borderId="6" xfId="0" applyNumberFormat="1" applyBorder="1" applyAlignment="1">
      <alignment/>
    </xf>
    <xf numFmtId="43" fontId="6" fillId="0" borderId="2" xfId="15" applyFont="1" applyBorder="1" applyAlignment="1" quotePrefix="1">
      <alignment horizontal="center"/>
    </xf>
    <xf numFmtId="43" fontId="6" fillId="0" borderId="3" xfId="15" applyFont="1" applyBorder="1" applyAlignment="1" quotePrefix="1">
      <alignment horizontal="center"/>
    </xf>
    <xf numFmtId="43" fontId="6" fillId="0" borderId="4" xfId="15" applyFont="1" applyBorder="1" applyAlignment="1" quotePrefix="1">
      <alignment horizontal="center"/>
    </xf>
  </cellXfs>
  <cellStyles count="12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Fixed" xfId="21"/>
    <cellStyle name="Followed Hyperlink" xfId="22"/>
    <cellStyle name="Hyperlink" xfId="23"/>
    <cellStyle name="Normal_247RTC98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247RTC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BASE"/>
      <sheetName val="DEPR"/>
      <sheetName val="INCST"/>
      <sheetName val="COSTCAP"/>
      <sheetName val="REVDEF"/>
      <sheetName val="REVSRC"/>
      <sheetName val="RATES"/>
      <sheetName val="Qty"/>
      <sheetName val="factors"/>
      <sheetName val="W_CASH"/>
      <sheetName val="MOU"/>
      <sheetName val="Cap_Exp"/>
    </sheetNames>
    <sheetDataSet>
      <sheetData sheetId="0">
        <row r="34">
          <cell r="B34" t="str">
            <v>3XXX</v>
          </cell>
          <cell r="C34" t="str">
            <v>ACCUMULATED DEPRECIATION</v>
          </cell>
          <cell r="E34">
            <v>-1664481.28</v>
          </cell>
          <cell r="F34">
            <v>-1956843.5999999999</v>
          </cell>
          <cell r="G34">
            <v>-1810663</v>
          </cell>
          <cell r="H34">
            <v>0</v>
          </cell>
          <cell r="J34">
            <v>0</v>
          </cell>
          <cell r="P34">
            <v>-1810663</v>
          </cell>
          <cell r="Q34">
            <v>0</v>
          </cell>
          <cell r="R34">
            <v>-1810663</v>
          </cell>
        </row>
        <row r="35">
          <cell r="B35" t="str">
            <v>4XXX</v>
          </cell>
          <cell r="C35" t="str">
            <v>TAX RESERVES</v>
          </cell>
          <cell r="E35">
            <v>0</v>
          </cell>
          <cell r="F35">
            <v>0</v>
          </cell>
          <cell r="G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4XXX</v>
          </cell>
          <cell r="C36" t="str">
            <v>CUSTOMER DEPOSITS</v>
          </cell>
          <cell r="E36">
            <v>3500</v>
          </cell>
          <cell r="F36">
            <v>5800</v>
          </cell>
          <cell r="G36">
            <v>4650</v>
          </cell>
          <cell r="P36">
            <v>4650</v>
          </cell>
          <cell r="Q36">
            <v>0</v>
          </cell>
          <cell r="R36">
            <v>4650</v>
          </cell>
        </row>
        <row r="37">
          <cell r="B37" t="str">
            <v>1402</v>
          </cell>
          <cell r="C37" t="str">
            <v>RTB STOCK/RTFC</v>
          </cell>
          <cell r="E37">
            <v>0</v>
          </cell>
          <cell r="F37">
            <v>0</v>
          </cell>
          <cell r="G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1220.1</v>
          </cell>
          <cell r="C38" t="str">
            <v>MATERIALS AND SUPPLIES</v>
          </cell>
          <cell r="E38">
            <v>24741.93</v>
          </cell>
          <cell r="F38">
            <v>24741.93</v>
          </cell>
          <cell r="G38">
            <v>24742</v>
          </cell>
          <cell r="P38">
            <v>24742</v>
          </cell>
          <cell r="Q38">
            <v>0</v>
          </cell>
          <cell r="R38">
            <v>24742</v>
          </cell>
        </row>
        <row r="39">
          <cell r="B39" t="str">
            <v>1220.2</v>
          </cell>
          <cell r="C39" t="str">
            <v>MATERIALS AND SUPPLIES (CPE)</v>
          </cell>
          <cell r="E39">
            <v>0</v>
          </cell>
          <cell r="F39">
            <v>0</v>
          </cell>
          <cell r="G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C40" t="str">
            <v>WORKING CASH</v>
          </cell>
          <cell r="E40">
            <v>0</v>
          </cell>
          <cell r="F40">
            <v>0</v>
          </cell>
          <cell r="G40">
            <v>41137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P40">
            <v>41137</v>
          </cell>
          <cell r="Q40">
            <v>0</v>
          </cell>
          <cell r="R40">
            <v>41137</v>
          </cell>
        </row>
        <row r="41"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J41" t="str">
            <v>-</v>
          </cell>
          <cell r="L41" t="str">
            <v>-</v>
          </cell>
          <cell r="N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C42" t="str">
            <v>RATE BASE</v>
          </cell>
          <cell r="E42">
            <v>1908115.2199999997</v>
          </cell>
          <cell r="F42">
            <v>1726382.1499999994</v>
          </cell>
          <cell r="G42">
            <v>1858385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P42">
            <v>1858385</v>
          </cell>
          <cell r="Q42">
            <v>0</v>
          </cell>
          <cell r="R42">
            <v>1858385</v>
          </cell>
        </row>
        <row r="43"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J43" t="str">
            <v>-</v>
          </cell>
          <cell r="L43" t="str">
            <v>-</v>
          </cell>
          <cell r="N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5">
          <cell r="B45" t="str">
            <v>NOTES:</v>
          </cell>
        </row>
        <row r="54">
          <cell r="P54" t="str">
            <v>EXHIBIT :</v>
          </cell>
          <cell r="Q54" t="str">
            <v>1           (Page 2 of 2)</v>
          </cell>
        </row>
        <row r="55">
          <cell r="P55" t="str">
            <v>CASE NO.:</v>
          </cell>
          <cell r="Q55">
            <v>0</v>
          </cell>
        </row>
        <row r="56">
          <cell r="P56" t="str">
            <v>WITNESS :</v>
          </cell>
          <cell r="Q56" t="str">
            <v>Raymond A. Hendershot</v>
          </cell>
        </row>
        <row r="57">
          <cell r="P57" t="str">
            <v>COMPANY :</v>
          </cell>
          <cell r="Q57" t="str">
            <v>Gunnison Telephone Co.</v>
          </cell>
        </row>
        <row r="59">
          <cell r="B59" t="str">
            <v>SUMMARY OF ACCUMULATED DEPRECIATION</v>
          </cell>
        </row>
        <row r="62">
          <cell r="H62" t="str">
            <v> </v>
          </cell>
        </row>
        <row r="63">
          <cell r="H63" t="str">
            <v>              ADJUSTMENTS</v>
          </cell>
        </row>
        <row r="64">
          <cell r="H64" t="str">
            <v>-</v>
          </cell>
          <cell r="I64" t="str">
            <v>-</v>
          </cell>
          <cell r="J64" t="str">
            <v>-</v>
          </cell>
          <cell r="K64" t="str">
            <v>-</v>
          </cell>
          <cell r="L64" t="str">
            <v>-</v>
          </cell>
          <cell r="M64" t="str">
            <v>-</v>
          </cell>
          <cell r="N64" t="str">
            <v>-</v>
          </cell>
          <cell r="O64" t="str">
            <v>-</v>
          </cell>
          <cell r="P64" t="str">
            <v>AVERAGE</v>
          </cell>
          <cell r="Q64" t="str">
            <v>INTERSTATE</v>
          </cell>
          <cell r="R64" t="str">
            <v>STATE</v>
          </cell>
        </row>
        <row r="65">
          <cell r="E65" t="str">
            <v>1-1-98</v>
          </cell>
          <cell r="F65" t="str">
            <v>12-31-98</v>
          </cell>
          <cell r="H65" t="str">
            <v>RECLASS/</v>
          </cell>
          <cell r="P65" t="str">
            <v>AFTER</v>
          </cell>
          <cell r="Q65" t="str">
            <v>AFTER</v>
          </cell>
          <cell r="R65" t="str">
            <v>AFTER</v>
          </cell>
        </row>
        <row r="66">
          <cell r="B66" t="str">
            <v>ACCOUNT</v>
          </cell>
          <cell r="C66" t="str">
            <v>   PLANT DESCRIPTION</v>
          </cell>
          <cell r="E66" t="str">
            <v>BALANCE</v>
          </cell>
          <cell r="F66" t="str">
            <v>BALANCE</v>
          </cell>
          <cell r="G66" t="str">
            <v>AVERAGE</v>
          </cell>
          <cell r="H66" t="str">
            <v>ADJ</v>
          </cell>
          <cell r="J66" t="str">
            <v>ADJ</v>
          </cell>
          <cell r="L66" t="str">
            <v>ADJ</v>
          </cell>
          <cell r="N66" t="str">
            <v>ADJ</v>
          </cell>
          <cell r="P66" t="str">
            <v>PROFORMA</v>
          </cell>
          <cell r="Q66" t="str">
            <v>PROFORMA</v>
          </cell>
          <cell r="R66" t="str">
            <v>PROFORMA</v>
          </cell>
        </row>
        <row r="67">
          <cell r="B67" t="str">
            <v>3###</v>
          </cell>
          <cell r="C67" t="str">
            <v>ACCUMULATED DEPRECIATION</v>
          </cell>
          <cell r="E67" t="str">
            <v>(A)</v>
          </cell>
          <cell r="F67" t="str">
            <v>(B)</v>
          </cell>
          <cell r="G67" t="str">
            <v>(C)</v>
          </cell>
          <cell r="H67" t="str">
            <v>(D)</v>
          </cell>
          <cell r="J67" t="str">
            <v>(E)</v>
          </cell>
          <cell r="L67" t="str">
            <v>(F)</v>
          </cell>
          <cell r="N67" t="str">
            <v>(G)</v>
          </cell>
          <cell r="P67" t="str">
            <v>(H)</v>
          </cell>
          <cell r="Q67" t="str">
            <v>(I)</v>
          </cell>
          <cell r="R67" t="str">
            <v>(J)</v>
          </cell>
        </row>
        <row r="68">
          <cell r="B68" t="str">
            <v>-</v>
          </cell>
          <cell r="C68" t="str">
            <v>-</v>
          </cell>
          <cell r="D68" t="str">
            <v>-</v>
          </cell>
          <cell r="E68" t="str">
            <v>-</v>
          </cell>
          <cell r="F68" t="str">
            <v>-</v>
          </cell>
          <cell r="G68" t="str">
            <v>-</v>
          </cell>
          <cell r="H68" t="str">
            <v>-</v>
          </cell>
          <cell r="J68" t="str">
            <v>-</v>
          </cell>
          <cell r="L68" t="str">
            <v>-</v>
          </cell>
          <cell r="N68" t="str">
            <v>-</v>
          </cell>
          <cell r="P68" t="str">
            <v>-</v>
          </cell>
          <cell r="Q68" t="str">
            <v>-</v>
          </cell>
          <cell r="R68" t="str">
            <v>-</v>
          </cell>
        </row>
        <row r="70">
          <cell r="B70" t="str">
            <v>3100-2110</v>
          </cell>
          <cell r="C70" t="str">
            <v>GENERAL SUPPORT</v>
          </cell>
          <cell r="E70">
            <v>-339894.37999999995</v>
          </cell>
          <cell r="F70">
            <v>-403589</v>
          </cell>
          <cell r="G70">
            <v>-371742</v>
          </cell>
          <cell r="K70" t="str">
            <v>(1)</v>
          </cell>
          <cell r="P70">
            <v>-371742</v>
          </cell>
          <cell r="Q70">
            <v>0</v>
          </cell>
          <cell r="R70">
            <v>-371742</v>
          </cell>
        </row>
        <row r="71">
          <cell r="B71" t="str">
            <v>3100-2210</v>
          </cell>
          <cell r="C71" t="str">
            <v>CENTRAL OFFICE SWITCHING</v>
          </cell>
          <cell r="E71">
            <v>-736487.15</v>
          </cell>
          <cell r="F71">
            <v>-841384.0499999999</v>
          </cell>
          <cell r="G71">
            <v>-788936</v>
          </cell>
          <cell r="P71">
            <v>-788936</v>
          </cell>
          <cell r="Q71">
            <v>0</v>
          </cell>
          <cell r="R71">
            <v>-788936</v>
          </cell>
        </row>
        <row r="72">
          <cell r="B72" t="str">
            <v>3100-2220</v>
          </cell>
          <cell r="C72" t="str">
            <v>OPERATOR SYSTEMS</v>
          </cell>
          <cell r="E72">
            <v>0</v>
          </cell>
          <cell r="F72">
            <v>0</v>
          </cell>
          <cell r="G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B73" t="str">
            <v>3100-2230</v>
          </cell>
          <cell r="C73" t="str">
            <v>CENTRAL OFFICE TRANSMISSION</v>
          </cell>
          <cell r="E73">
            <v>-159402.53</v>
          </cell>
          <cell r="F73">
            <v>-205628.55</v>
          </cell>
          <cell r="G73">
            <v>-182516</v>
          </cell>
          <cell r="P73">
            <v>-182516</v>
          </cell>
          <cell r="Q73">
            <v>0</v>
          </cell>
          <cell r="R73">
            <v>-182516</v>
          </cell>
        </row>
        <row r="74">
          <cell r="B74" t="str">
            <v>3100-2310</v>
          </cell>
          <cell r="C74" t="str">
            <v>INFORMATION ORIG / TERM</v>
          </cell>
          <cell r="E74">
            <v>-2173.92</v>
          </cell>
          <cell r="F74">
            <v>-2717</v>
          </cell>
          <cell r="G74">
            <v>-2445</v>
          </cell>
          <cell r="P74">
            <v>-2445</v>
          </cell>
          <cell r="Q74">
            <v>0</v>
          </cell>
          <cell r="R74">
            <v>-2445</v>
          </cell>
        </row>
        <row r="75">
          <cell r="B75" t="str">
            <v>3100-2410</v>
          </cell>
          <cell r="C75" t="str">
            <v>CABLE AND WIRE FACILITIES</v>
          </cell>
          <cell r="E75">
            <v>-426523.30000000005</v>
          </cell>
          <cell r="F75">
            <v>-503525</v>
          </cell>
          <cell r="G75">
            <v>-465024</v>
          </cell>
          <cell r="P75">
            <v>-465024</v>
          </cell>
          <cell r="Q75">
            <v>0</v>
          </cell>
          <cell r="R75">
            <v>-465024</v>
          </cell>
        </row>
        <row r="76">
          <cell r="B76">
            <v>3400</v>
          </cell>
          <cell r="C76" t="str">
            <v>AMORT. TANGIBLE ASSETS</v>
          </cell>
          <cell r="E76">
            <v>0</v>
          </cell>
          <cell r="F76">
            <v>0</v>
          </cell>
          <cell r="G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B77">
            <v>3500</v>
          </cell>
          <cell r="C77" t="str">
            <v>AMORT. INTANGIBLE ASSETS</v>
          </cell>
          <cell r="E77">
            <v>0</v>
          </cell>
          <cell r="F77">
            <v>0</v>
          </cell>
          <cell r="G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B78">
            <v>3600</v>
          </cell>
          <cell r="C78" t="str">
            <v>GOODWILL / ACQ. ADJ.</v>
          </cell>
          <cell r="E78">
            <v>0</v>
          </cell>
          <cell r="F78">
            <v>0</v>
          </cell>
          <cell r="G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J79" t="str">
            <v>-</v>
          </cell>
          <cell r="L79" t="str">
            <v>-</v>
          </cell>
          <cell r="N79" t="str">
            <v>-</v>
          </cell>
          <cell r="P79" t="str">
            <v>-</v>
          </cell>
          <cell r="Q79" t="str">
            <v>-</v>
          </cell>
          <cell r="R79" t="str">
            <v>-</v>
          </cell>
        </row>
        <row r="80">
          <cell r="C80" t="str">
            <v>TOTAL ACCUM. DEPRECIATION</v>
          </cell>
          <cell r="E80">
            <v>-1664481.28</v>
          </cell>
          <cell r="F80">
            <v>-1956843.5999999999</v>
          </cell>
          <cell r="G80">
            <v>-1810663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P80">
            <v>-1810663</v>
          </cell>
          <cell r="Q80">
            <v>0</v>
          </cell>
          <cell r="R80">
            <v>-1810663</v>
          </cell>
        </row>
        <row r="81"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  <cell r="J81" t="str">
            <v>-</v>
          </cell>
          <cell r="L81" t="str">
            <v>-</v>
          </cell>
          <cell r="N81" t="str">
            <v>-</v>
          </cell>
          <cell r="P81" t="str">
            <v>-</v>
          </cell>
          <cell r="Q81" t="str">
            <v>-</v>
          </cell>
          <cell r="R81" t="str">
            <v>-</v>
          </cell>
        </row>
        <row r="83">
          <cell r="B83" t="str">
            <v>NOTE:  </v>
          </cell>
        </row>
        <row r="93">
          <cell r="E93" t="str">
            <v> </v>
          </cell>
        </row>
        <row r="94">
          <cell r="H94" t="str">
            <v> </v>
          </cell>
        </row>
        <row r="185">
          <cell r="R185" t="str">
            <v>plant specific</v>
          </cell>
        </row>
        <row r="186">
          <cell r="R186" t="str">
            <v>deprec</v>
          </cell>
        </row>
        <row r="187">
          <cell r="R187" t="str">
            <v>non specific</v>
          </cell>
        </row>
        <row r="188">
          <cell r="R188" t="str">
            <v>cust op</v>
          </cell>
        </row>
        <row r="189">
          <cell r="R189" t="str">
            <v>corp op</v>
          </cell>
        </row>
      </sheetData>
      <sheetData sheetId="1">
        <row r="34">
          <cell r="E34" t="str">
            <v>-</v>
          </cell>
          <cell r="F34" t="str">
            <v>-</v>
          </cell>
          <cell r="K34" t="str">
            <v>-</v>
          </cell>
          <cell r="L34" t="str">
            <v>-</v>
          </cell>
          <cell r="N34" t="str">
            <v>-</v>
          </cell>
        </row>
        <row r="35">
          <cell r="C35" t="str">
            <v>SUB-TOTAL</v>
          </cell>
          <cell r="E35">
            <v>2717</v>
          </cell>
          <cell r="F35">
            <v>-2717</v>
          </cell>
          <cell r="K35">
            <v>0</v>
          </cell>
          <cell r="L35">
            <v>0</v>
          </cell>
          <cell r="N35">
            <v>0</v>
          </cell>
        </row>
        <row r="36">
          <cell r="C36" t="str">
            <v>  CABLE &amp; WIRE FACILITIES</v>
          </cell>
        </row>
        <row r="37">
          <cell r="B37">
            <v>2410</v>
          </cell>
          <cell r="C37" t="str">
            <v>POLES</v>
          </cell>
          <cell r="E37">
            <v>314642.69</v>
          </cell>
          <cell r="F37">
            <v>-366648.97</v>
          </cell>
          <cell r="H37">
            <v>0.05</v>
          </cell>
          <cell r="I37">
            <v>0.05</v>
          </cell>
          <cell r="K37">
            <v>0</v>
          </cell>
          <cell r="L37">
            <v>0</v>
          </cell>
          <cell r="N37">
            <v>0</v>
          </cell>
        </row>
        <row r="38">
          <cell r="B38">
            <v>2410</v>
          </cell>
          <cell r="C38" t="str">
            <v>AERIAL CABLE</v>
          </cell>
          <cell r="E38">
            <v>13651.08</v>
          </cell>
          <cell r="F38">
            <v>0</v>
          </cell>
          <cell r="H38">
            <v>0.045</v>
          </cell>
          <cell r="I38">
            <v>0.05</v>
          </cell>
          <cell r="K38">
            <v>614</v>
          </cell>
          <cell r="L38">
            <v>683</v>
          </cell>
          <cell r="N38">
            <v>69</v>
          </cell>
        </row>
        <row r="39">
          <cell r="B39">
            <v>2410</v>
          </cell>
          <cell r="C39" t="str">
            <v>BURIED CABLE</v>
          </cell>
          <cell r="E39">
            <v>286257.43</v>
          </cell>
          <cell r="F39">
            <v>0</v>
          </cell>
          <cell r="H39">
            <v>0.045</v>
          </cell>
          <cell r="I39">
            <v>0.05</v>
          </cell>
          <cell r="K39">
            <v>12882</v>
          </cell>
          <cell r="L39">
            <v>14313</v>
          </cell>
          <cell r="N39">
            <v>1431</v>
          </cell>
        </row>
        <row r="40">
          <cell r="B40">
            <v>2410</v>
          </cell>
          <cell r="C40" t="str">
            <v>BURIED CABLE-FIBER</v>
          </cell>
          <cell r="E40">
            <v>772826.58</v>
          </cell>
          <cell r="F40">
            <v>-136876.11</v>
          </cell>
          <cell r="H40">
            <v>0.045</v>
          </cell>
          <cell r="I40">
            <v>0.045</v>
          </cell>
          <cell r="K40">
            <v>34777</v>
          </cell>
          <cell r="L40">
            <v>34777</v>
          </cell>
          <cell r="N40">
            <v>0</v>
          </cell>
        </row>
        <row r="41">
          <cell r="B41">
            <v>2410</v>
          </cell>
          <cell r="C41" t="str">
            <v>AERIAL WIRE</v>
          </cell>
          <cell r="E41">
            <v>444.53</v>
          </cell>
          <cell r="F41">
            <v>0</v>
          </cell>
          <cell r="H41">
            <v>0.05</v>
          </cell>
          <cell r="I41">
            <v>0.0667</v>
          </cell>
          <cell r="K41">
            <v>22</v>
          </cell>
          <cell r="L41">
            <v>30</v>
          </cell>
          <cell r="N41">
            <v>8</v>
          </cell>
        </row>
        <row r="42">
          <cell r="E42" t="str">
            <v>-</v>
          </cell>
          <cell r="F42" t="str">
            <v>-</v>
          </cell>
          <cell r="K42" t="str">
            <v>-</v>
          </cell>
          <cell r="L42" t="str">
            <v>-</v>
          </cell>
          <cell r="N42" t="str">
            <v>-</v>
          </cell>
        </row>
        <row r="43">
          <cell r="C43" t="str">
            <v>SUB-TOTAL</v>
          </cell>
          <cell r="E43">
            <v>1387822</v>
          </cell>
          <cell r="F43">
            <v>-503525</v>
          </cell>
          <cell r="K43">
            <v>48295</v>
          </cell>
          <cell r="L43">
            <v>49803</v>
          </cell>
          <cell r="N43">
            <v>1508</v>
          </cell>
        </row>
        <row r="44">
          <cell r="E44" t="str">
            <v>-</v>
          </cell>
          <cell r="F44" t="str">
            <v>-</v>
          </cell>
          <cell r="K44" t="str">
            <v>-</v>
          </cell>
          <cell r="L44" t="str">
            <v>-</v>
          </cell>
          <cell r="N44" t="str">
            <v>-</v>
          </cell>
        </row>
        <row r="45">
          <cell r="C45" t="str">
            <v>TOTAL</v>
          </cell>
          <cell r="E45">
            <v>3652684</v>
          </cell>
          <cell r="F45">
            <v>-1956844</v>
          </cell>
          <cell r="K45">
            <v>272521</v>
          </cell>
          <cell r="L45">
            <v>274029</v>
          </cell>
          <cell r="N45">
            <v>1508</v>
          </cell>
        </row>
        <row r="46">
          <cell r="E46" t="str">
            <v>==========</v>
          </cell>
          <cell r="F46" t="str">
            <v>==========</v>
          </cell>
          <cell r="K46" t="str">
            <v>==========</v>
          </cell>
          <cell r="L46" t="str">
            <v>==========</v>
          </cell>
          <cell r="N46" t="str">
            <v>==========</v>
          </cell>
        </row>
        <row r="134">
          <cell r="C134">
            <v>36641.71089988426</v>
          </cell>
          <cell r="D134" t="str">
            <v> </v>
          </cell>
          <cell r="H134" t="str">
            <v>SUMMARY OF DEPRECIATION RATES</v>
          </cell>
        </row>
        <row r="135">
          <cell r="C135">
            <v>0</v>
          </cell>
          <cell r="H135" t="str">
            <v>         SCHEDULE L</v>
          </cell>
        </row>
        <row r="137">
          <cell r="I137" t="str">
            <v> </v>
          </cell>
          <cell r="J137" t="str">
            <v> </v>
          </cell>
        </row>
        <row r="138">
          <cell r="E138" t="str">
            <v>PRO FORMA</v>
          </cell>
          <cell r="F138" t="str">
            <v>PRO FORMA</v>
          </cell>
          <cell r="J138">
            <v>1995</v>
          </cell>
          <cell r="K138" t="str">
            <v>PRO FORMA</v>
          </cell>
          <cell r="M138" t="str">
            <v>ACCRUAL</v>
          </cell>
        </row>
        <row r="139">
          <cell r="B139" t="str">
            <v>ACCOUNT</v>
          </cell>
          <cell r="C139" t="str">
            <v>   PLANT DESCRIPTION</v>
          </cell>
          <cell r="E139" t="str">
            <v>PLANT</v>
          </cell>
          <cell r="F139" t="str">
            <v>RESERVE</v>
          </cell>
          <cell r="H139" t="str">
            <v>CURRENT</v>
          </cell>
          <cell r="I139" t="str">
            <v>ADJUSTED</v>
          </cell>
          <cell r="J139" t="str">
            <v>CURRENT</v>
          </cell>
          <cell r="K139" t="str">
            <v>ADJUSTED</v>
          </cell>
          <cell r="M139" t="str">
            <v>CHANGE</v>
          </cell>
        </row>
        <row r="140">
          <cell r="B140" t="str">
            <v>CODE</v>
          </cell>
          <cell r="E140" t="str">
            <v>BALANCE</v>
          </cell>
          <cell r="F140" t="str">
            <v>BALANCE</v>
          </cell>
          <cell r="H140" t="str">
            <v>RATE</v>
          </cell>
          <cell r="I140" t="str">
            <v>RATE</v>
          </cell>
          <cell r="J140" t="str">
            <v>ACCRUAL</v>
          </cell>
          <cell r="K140" t="str">
            <v>ACCRUAL</v>
          </cell>
          <cell r="M140" t="str">
            <v>INC/(DEC)</v>
          </cell>
        </row>
        <row r="141">
          <cell r="B141" t="str">
            <v>-</v>
          </cell>
          <cell r="C141" t="str">
            <v>-</v>
          </cell>
          <cell r="D141" t="str">
            <v>-</v>
          </cell>
          <cell r="E141" t="str">
            <v>-</v>
          </cell>
          <cell r="F141" t="str">
            <v>-</v>
          </cell>
          <cell r="H141" t="str">
            <v>-</v>
          </cell>
          <cell r="I141" t="str">
            <v>-</v>
          </cell>
          <cell r="J141" t="str">
            <v>-</v>
          </cell>
          <cell r="K141" t="str">
            <v>-</v>
          </cell>
          <cell r="M141" t="str">
            <v>-</v>
          </cell>
        </row>
        <row r="142">
          <cell r="C142" t="str">
            <v>  GENERAL SUPPORT</v>
          </cell>
        </row>
        <row r="143">
          <cell r="B143" t="str">
            <v>2111</v>
          </cell>
          <cell r="C143" t="str">
            <v>LAND</v>
          </cell>
          <cell r="E143">
            <v>82330</v>
          </cell>
          <cell r="F143" t="str">
            <v> 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</row>
        <row r="144">
          <cell r="B144" t="str">
            <v>2112</v>
          </cell>
          <cell r="C144" t="str">
            <v>MOTOR VEHICLES</v>
          </cell>
          <cell r="E144">
            <v>305055</v>
          </cell>
          <cell r="F144">
            <v>-140701</v>
          </cell>
          <cell r="H144">
            <v>0.0955</v>
          </cell>
          <cell r="I144">
            <v>0.0955</v>
          </cell>
          <cell r="J144">
            <v>0</v>
          </cell>
          <cell r="K144">
            <v>29133</v>
          </cell>
          <cell r="M144">
            <v>29133</v>
          </cell>
        </row>
        <row r="145">
          <cell r="B145" t="str">
            <v>2115</v>
          </cell>
          <cell r="C145" t="str">
            <v>AIRCRAFT</v>
          </cell>
          <cell r="E145">
            <v>0</v>
          </cell>
          <cell r="F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0</v>
          </cell>
        </row>
        <row r="146">
          <cell r="B146" t="str">
            <v>2116</v>
          </cell>
          <cell r="C146" t="str">
            <v>OTHER WORK EQUIPMENT</v>
          </cell>
          <cell r="E146">
            <v>370441</v>
          </cell>
          <cell r="F146">
            <v>-155798</v>
          </cell>
          <cell r="H146">
            <v>0.0696</v>
          </cell>
          <cell r="I146">
            <v>0.0696</v>
          </cell>
          <cell r="J146">
            <v>0</v>
          </cell>
          <cell r="K146">
            <v>25783</v>
          </cell>
          <cell r="M146">
            <v>25783</v>
          </cell>
        </row>
        <row r="147">
          <cell r="B147" t="str">
            <v>2121</v>
          </cell>
          <cell r="C147" t="str">
            <v>BUILDINGS</v>
          </cell>
          <cell r="E147">
            <v>883227</v>
          </cell>
          <cell r="F147">
            <v>-367814</v>
          </cell>
          <cell r="H147">
            <v>0.0378</v>
          </cell>
          <cell r="I147">
            <v>0.0378</v>
          </cell>
          <cell r="J147">
            <v>0</v>
          </cell>
          <cell r="K147">
            <v>33386</v>
          </cell>
          <cell r="M147">
            <v>33386</v>
          </cell>
        </row>
        <row r="148">
          <cell r="B148" t="str">
            <v>2123</v>
          </cell>
          <cell r="C148" t="str">
            <v>FURNITURE &amp; OFF EQUIP</v>
          </cell>
          <cell r="E148">
            <v>70175</v>
          </cell>
          <cell r="F148">
            <v>-56082</v>
          </cell>
          <cell r="H148">
            <v>0.1693</v>
          </cell>
          <cell r="I148">
            <v>0.1693</v>
          </cell>
          <cell r="J148">
            <v>0</v>
          </cell>
          <cell r="K148">
            <v>11881</v>
          </cell>
          <cell r="M148">
            <v>11881</v>
          </cell>
        </row>
        <row r="149">
          <cell r="B149" t="str">
            <v>2123.1</v>
          </cell>
          <cell r="C149" t="str">
            <v>OTHER COMM EQUIP</v>
          </cell>
          <cell r="E149">
            <v>17982</v>
          </cell>
          <cell r="F149">
            <v>-7528</v>
          </cell>
          <cell r="H149">
            <v>0.0217</v>
          </cell>
          <cell r="I149">
            <v>0.0217</v>
          </cell>
          <cell r="J149">
            <v>0</v>
          </cell>
          <cell r="K149">
            <v>390</v>
          </cell>
          <cell r="M149">
            <v>390</v>
          </cell>
        </row>
        <row r="150">
          <cell r="B150" t="str">
            <v>2124</v>
          </cell>
          <cell r="C150" t="str">
            <v>GEN PURPOSE COMPUTERS</v>
          </cell>
          <cell r="E150">
            <v>79756</v>
          </cell>
          <cell r="F150">
            <v>-64229</v>
          </cell>
          <cell r="H150">
            <v>0.1693</v>
          </cell>
          <cell r="I150">
            <v>0.1693</v>
          </cell>
          <cell r="J150">
            <v>0</v>
          </cell>
          <cell r="K150">
            <v>13503</v>
          </cell>
          <cell r="M150">
            <v>13503</v>
          </cell>
        </row>
        <row r="151">
          <cell r="E151" t="str">
            <v>-</v>
          </cell>
          <cell r="F151" t="str">
            <v>-</v>
          </cell>
          <cell r="J151" t="str">
            <v>-</v>
          </cell>
          <cell r="K151" t="str">
            <v>-</v>
          </cell>
          <cell r="M151" t="str">
            <v>-</v>
          </cell>
        </row>
        <row r="152">
          <cell r="C152" t="str">
            <v>SUB-TOTAL</v>
          </cell>
          <cell r="E152">
            <v>1808966</v>
          </cell>
          <cell r="F152">
            <v>-792152</v>
          </cell>
          <cell r="J152">
            <v>0</v>
          </cell>
          <cell r="K152">
            <v>114076</v>
          </cell>
          <cell r="M152">
            <v>114076</v>
          </cell>
        </row>
        <row r="154">
          <cell r="C154" t="str">
            <v>  CENTRAL OFFICE ASSETS</v>
          </cell>
        </row>
        <row r="155">
          <cell r="B155" t="str">
            <v>221X</v>
          </cell>
          <cell r="C155" t="str">
            <v>CENTRAL OFFICE SWITCHING</v>
          </cell>
          <cell r="E155">
            <v>134810</v>
          </cell>
          <cell r="F155">
            <v>-544974</v>
          </cell>
          <cell r="H155">
            <v>0.1117</v>
          </cell>
          <cell r="I155">
            <v>0.1117</v>
          </cell>
          <cell r="J155">
            <v>0</v>
          </cell>
          <cell r="K155">
            <v>0</v>
          </cell>
          <cell r="M155">
            <v>0</v>
          </cell>
        </row>
        <row r="156">
          <cell r="B156" t="str">
            <v>222X</v>
          </cell>
          <cell r="C156" t="str">
            <v>OPERATOR EQUIPMENT</v>
          </cell>
          <cell r="E156">
            <v>0</v>
          </cell>
          <cell r="F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0</v>
          </cell>
        </row>
        <row r="157">
          <cell r="B157" t="str">
            <v>223X</v>
          </cell>
          <cell r="C157" t="str">
            <v>CENTRAL OFFICE TRANSMISSION</v>
          </cell>
          <cell r="E157">
            <v>2325237</v>
          </cell>
          <cell r="F157">
            <v>-875674</v>
          </cell>
          <cell r="H157">
            <v>0.1142</v>
          </cell>
          <cell r="I157">
            <v>0.1142</v>
          </cell>
          <cell r="J157">
            <v>0</v>
          </cell>
          <cell r="K157">
            <v>265542</v>
          </cell>
          <cell r="M157">
            <v>265542</v>
          </cell>
        </row>
        <row r="158">
          <cell r="B158" t="str">
            <v>223X</v>
          </cell>
          <cell r="C158" t="str">
            <v>C O TRANSMISSION-MOBILE RADIO</v>
          </cell>
          <cell r="E158">
            <v>21576</v>
          </cell>
          <cell r="F158">
            <v>-20621</v>
          </cell>
          <cell r="H158">
            <v>0.1046</v>
          </cell>
          <cell r="I158">
            <v>0.1046</v>
          </cell>
          <cell r="J158">
            <v>0</v>
          </cell>
          <cell r="K158">
            <v>2256.8496</v>
          </cell>
          <cell r="M158">
            <v>2257</v>
          </cell>
        </row>
        <row r="159">
          <cell r="B159" t="str">
            <v>223X</v>
          </cell>
          <cell r="C159" t="str">
            <v>C O TRANSMISSION-FIBER</v>
          </cell>
          <cell r="E159">
            <v>0</v>
          </cell>
          <cell r="F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</row>
        <row r="160">
          <cell r="B160" t="str">
            <v>223X</v>
          </cell>
          <cell r="C160" t="str">
            <v>C O TRANSMISSION-RADIO</v>
          </cell>
          <cell r="E160">
            <v>512910</v>
          </cell>
          <cell r="F160">
            <v>-500866</v>
          </cell>
          <cell r="H160">
            <v>0.1046</v>
          </cell>
          <cell r="I160">
            <v>0.1046</v>
          </cell>
          <cell r="J160">
            <v>0</v>
          </cell>
          <cell r="K160">
            <v>53650.386</v>
          </cell>
          <cell r="M160">
            <v>53650</v>
          </cell>
        </row>
        <row r="161">
          <cell r="E161" t="str">
            <v>-</v>
          </cell>
          <cell r="F161" t="str">
            <v>-</v>
          </cell>
          <cell r="J161" t="str">
            <v>-</v>
          </cell>
          <cell r="K161" t="str">
            <v>-</v>
          </cell>
          <cell r="M161" t="str">
            <v>-</v>
          </cell>
        </row>
        <row r="162">
          <cell r="C162" t="str">
            <v>SUB-TOTAL</v>
          </cell>
          <cell r="E162">
            <v>2994533</v>
          </cell>
          <cell r="F162">
            <v>-1942135</v>
          </cell>
          <cell r="J162">
            <v>0</v>
          </cell>
          <cell r="K162">
            <v>321449</v>
          </cell>
          <cell r="M162">
            <v>321449</v>
          </cell>
        </row>
        <row r="164">
          <cell r="C164" t="str">
            <v>  INFORMATION ORIG/TERM</v>
          </cell>
        </row>
        <row r="165">
          <cell r="B165" t="str">
            <v>2321</v>
          </cell>
          <cell r="C165" t="str">
            <v>CUST. PREMISES WIRING</v>
          </cell>
          <cell r="E165">
            <v>0</v>
          </cell>
          <cell r="F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M165">
            <v>0</v>
          </cell>
        </row>
        <row r="166">
          <cell r="B166" t="str">
            <v>2351</v>
          </cell>
          <cell r="C166" t="str">
            <v>COMPANY MOBILE RADIO</v>
          </cell>
          <cell r="E166">
            <v>0</v>
          </cell>
          <cell r="F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M166">
            <v>0</v>
          </cell>
        </row>
        <row r="167">
          <cell r="B167" t="str">
            <v>2351</v>
          </cell>
          <cell r="C167" t="str">
            <v>PAYSTATIONS</v>
          </cell>
          <cell r="E167">
            <v>42526</v>
          </cell>
          <cell r="F167">
            <v>-40061</v>
          </cell>
          <cell r="H167">
            <v>0.1184</v>
          </cell>
          <cell r="I167">
            <v>0.1184</v>
          </cell>
          <cell r="J167">
            <v>0</v>
          </cell>
          <cell r="K167">
            <v>5035.0784</v>
          </cell>
          <cell r="M167">
            <v>5035</v>
          </cell>
        </row>
        <row r="168">
          <cell r="E168" t="str">
            <v>-</v>
          </cell>
          <cell r="F168" t="str">
            <v>-</v>
          </cell>
          <cell r="J168" t="str">
            <v>-</v>
          </cell>
          <cell r="K168" t="str">
            <v>-</v>
          </cell>
          <cell r="M168" t="str">
            <v>-</v>
          </cell>
        </row>
        <row r="169">
          <cell r="C169" t="str">
            <v>SUB-TOTAL</v>
          </cell>
          <cell r="E169">
            <v>42526</v>
          </cell>
          <cell r="F169">
            <v>-40061</v>
          </cell>
          <cell r="J169">
            <v>0</v>
          </cell>
          <cell r="K169">
            <v>5035</v>
          </cell>
          <cell r="M169">
            <v>5035</v>
          </cell>
        </row>
        <row r="171">
          <cell r="C171" t="str">
            <v>  CABLE &amp; WIRE FACILITIES</v>
          </cell>
        </row>
        <row r="172">
          <cell r="B172" t="str">
            <v>2411</v>
          </cell>
          <cell r="C172" t="str">
            <v>POLES</v>
          </cell>
          <cell r="E172">
            <v>126443</v>
          </cell>
          <cell r="F172">
            <v>-103297</v>
          </cell>
          <cell r="H172">
            <v>0.0797</v>
          </cell>
          <cell r="I172">
            <v>0.0797</v>
          </cell>
          <cell r="J172">
            <v>0</v>
          </cell>
          <cell r="K172">
            <v>10078</v>
          </cell>
          <cell r="M172">
            <v>10078</v>
          </cell>
        </row>
        <row r="173">
          <cell r="B173" t="str">
            <v>2421</v>
          </cell>
          <cell r="C173" t="str">
            <v>AERIAL CABLE *</v>
          </cell>
          <cell r="E173">
            <v>211336</v>
          </cell>
          <cell r="F173">
            <v>-211336</v>
          </cell>
          <cell r="H173">
            <v>0.4402</v>
          </cell>
          <cell r="I173">
            <v>0.4402</v>
          </cell>
          <cell r="J173">
            <v>0</v>
          </cell>
          <cell r="K173">
            <v>0</v>
          </cell>
          <cell r="M173">
            <v>0</v>
          </cell>
        </row>
        <row r="174">
          <cell r="B174" t="str">
            <v>2423</v>
          </cell>
          <cell r="C174" t="str">
            <v>BURIED CABLE</v>
          </cell>
          <cell r="E174">
            <v>3151553</v>
          </cell>
          <cell r="F174">
            <v>-1039164</v>
          </cell>
          <cell r="H174">
            <v>0.042</v>
          </cell>
          <cell r="I174">
            <v>0.042</v>
          </cell>
          <cell r="J174">
            <v>0</v>
          </cell>
          <cell r="K174">
            <v>132365</v>
          </cell>
          <cell r="M174">
            <v>132365</v>
          </cell>
        </row>
        <row r="175">
          <cell r="B175" t="str">
            <v>2423.1</v>
          </cell>
          <cell r="C175" t="str">
            <v>BURIED CABLE-FIBER</v>
          </cell>
          <cell r="E175">
            <v>1008776</v>
          </cell>
          <cell r="F175">
            <v>-55483</v>
          </cell>
          <cell r="H175">
            <v>0.042</v>
          </cell>
          <cell r="I175">
            <v>0.042</v>
          </cell>
          <cell r="J175">
            <v>0</v>
          </cell>
          <cell r="K175">
            <v>42369</v>
          </cell>
          <cell r="M175">
            <v>42369</v>
          </cell>
        </row>
        <row r="176">
          <cell r="B176" t="str">
            <v>2423.1</v>
          </cell>
          <cell r="C176" t="str">
            <v>UNDERGROUND/CONDUIT</v>
          </cell>
          <cell r="E176">
            <v>443026</v>
          </cell>
          <cell r="F176">
            <v>-87331</v>
          </cell>
          <cell r="H176">
            <v>0.0424</v>
          </cell>
          <cell r="I176">
            <v>0.0424</v>
          </cell>
          <cell r="J176">
            <v>0</v>
          </cell>
          <cell r="K176">
            <v>18784</v>
          </cell>
          <cell r="M176">
            <v>18784</v>
          </cell>
        </row>
        <row r="177">
          <cell r="B177" t="str">
            <v>2431</v>
          </cell>
          <cell r="C177" t="str">
            <v>AERIAL WIRE *</v>
          </cell>
          <cell r="E177">
            <v>21553</v>
          </cell>
          <cell r="F177">
            <v>-21553</v>
          </cell>
          <cell r="H177">
            <v>0.4402</v>
          </cell>
          <cell r="I177">
            <v>0.4402</v>
          </cell>
          <cell r="J177">
            <v>0</v>
          </cell>
          <cell r="K177">
            <v>0</v>
          </cell>
          <cell r="M177">
            <v>0</v>
          </cell>
        </row>
        <row r="178">
          <cell r="E178" t="str">
            <v>-</v>
          </cell>
          <cell r="F178" t="str">
            <v>-</v>
          </cell>
          <cell r="J178" t="str">
            <v>-</v>
          </cell>
          <cell r="K178" t="str">
            <v>-</v>
          </cell>
          <cell r="M178" t="str">
            <v>-</v>
          </cell>
        </row>
        <row r="179">
          <cell r="C179" t="str">
            <v>SUB-TOTAL</v>
          </cell>
          <cell r="E179">
            <v>4962687</v>
          </cell>
          <cell r="F179">
            <v>-1518164</v>
          </cell>
          <cell r="J179">
            <v>0</v>
          </cell>
          <cell r="K179">
            <v>203596</v>
          </cell>
          <cell r="M179">
            <v>203596</v>
          </cell>
        </row>
        <row r="181">
          <cell r="E181" t="str">
            <v>-</v>
          </cell>
          <cell r="F181" t="str">
            <v>-</v>
          </cell>
          <cell r="J181" t="str">
            <v>-</v>
          </cell>
          <cell r="K181" t="str">
            <v>-</v>
          </cell>
          <cell r="M181" t="str">
            <v>-</v>
          </cell>
        </row>
        <row r="182">
          <cell r="C182" t="str">
            <v>TOTAL</v>
          </cell>
          <cell r="E182">
            <v>9808712</v>
          </cell>
          <cell r="F182">
            <v>-4292512</v>
          </cell>
          <cell r="J182">
            <v>0</v>
          </cell>
          <cell r="K182">
            <v>644156</v>
          </cell>
          <cell r="M182">
            <v>644156</v>
          </cell>
        </row>
        <row r="183">
          <cell r="E183" t="str">
            <v>=========</v>
          </cell>
          <cell r="F183" t="str">
            <v>========</v>
          </cell>
          <cell r="J183" t="str">
            <v>=======</v>
          </cell>
          <cell r="K183" t="str">
            <v>=======</v>
          </cell>
          <cell r="M183" t="str">
            <v>=====</v>
          </cell>
        </row>
        <row r="184">
          <cell r="B184" t="str">
            <v>*  DEPRECIATION LIMITED TO 100%</v>
          </cell>
        </row>
      </sheetData>
      <sheetData sheetId="2">
        <row r="34">
          <cell r="B34" t="str">
            <v>   OTHER TAXES (FED/STATE)</v>
          </cell>
          <cell r="D34">
            <v>110427.85</v>
          </cell>
          <cell r="M34">
            <v>110428</v>
          </cell>
          <cell r="N34">
            <v>0</v>
          </cell>
          <cell r="O34">
            <v>110428</v>
          </cell>
        </row>
        <row r="35">
          <cell r="B35" t="str">
            <v>   AD VALOREM TAXES</v>
          </cell>
          <cell r="D35">
            <v>22081.44</v>
          </cell>
          <cell r="F35" t="str">
            <v>(7)</v>
          </cell>
          <cell r="M35">
            <v>22081</v>
          </cell>
          <cell r="N35">
            <v>0</v>
          </cell>
          <cell r="O35">
            <v>22081</v>
          </cell>
        </row>
        <row r="36">
          <cell r="B36" t="str">
            <v>   MISCELLANEOUS CHARGES</v>
          </cell>
          <cell r="D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   UNCOLLECTIBLE</v>
          </cell>
          <cell r="D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 t="str">
            <v>-</v>
          </cell>
          <cell r="E38" t="str">
            <v>-</v>
          </cell>
          <cell r="G38" t="str">
            <v>-</v>
          </cell>
          <cell r="I38" t="str">
            <v>-</v>
          </cell>
          <cell r="K38" t="str">
            <v>-</v>
          </cell>
          <cell r="M38" t="str">
            <v>-</v>
          </cell>
          <cell r="N38" t="str">
            <v>-</v>
          </cell>
          <cell r="O38" t="str">
            <v>-</v>
          </cell>
        </row>
        <row r="39">
          <cell r="B39" t="str">
            <v>     TOTAL EXPENSES</v>
          </cell>
          <cell r="D39">
            <v>1055232</v>
          </cell>
          <cell r="E39">
            <v>0</v>
          </cell>
          <cell r="G39">
            <v>1508</v>
          </cell>
          <cell r="I39">
            <v>0</v>
          </cell>
          <cell r="K39">
            <v>0</v>
          </cell>
          <cell r="M39">
            <v>1056740</v>
          </cell>
          <cell r="N39">
            <v>0</v>
          </cell>
          <cell r="O39">
            <v>1056740</v>
          </cell>
        </row>
        <row r="41">
          <cell r="B41" t="str">
            <v>(1) Reduction in 1999 NECA Local Switching Support ($1,404)</v>
          </cell>
        </row>
        <row r="42">
          <cell r="B42" t="str">
            <v>(2) Annual Depreciation Expense w/new rates ($58,110)</v>
          </cell>
        </row>
        <row r="43">
          <cell r="B43" t="str">
            <v>     Depreciation Expense on new plant ($59,700)</v>
          </cell>
        </row>
        <row r="44">
          <cell r="B44" t="str">
            <v>(3) Prior Period Rev from NECA ($57,967)</v>
          </cell>
        </row>
        <row r="45">
          <cell r="B45" t="str">
            <v>(4) Prior Period Rev from AT&amp;T for B&amp;C Programing ($9,000+1,878)</v>
          </cell>
        </row>
        <row r="46">
          <cell r="B46" t="str">
            <v>(5) Rate Case Expense Spread Over 2 Years ($25,000/2)</v>
          </cell>
        </row>
        <row r="47">
          <cell r="B47" t="str">
            <v>(6) Wage and Benefits Annualized - Plt Specific ($36,888); A/C 6625 (-$1061); A/C 6711 (-$15,318)</v>
          </cell>
        </row>
        <row r="48">
          <cell r="B48" t="str">
            <v>(7) Proforma Ad Valorem Taxes for increased plant</v>
          </cell>
        </row>
      </sheetData>
      <sheetData sheetId="3">
        <row r="37">
          <cell r="G37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E29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3.7109375" style="0" customWidth="1"/>
    <col min="2" max="2" width="10.57421875" style="0" customWidth="1"/>
    <col min="3" max="3" width="3.140625" style="5" customWidth="1"/>
    <col min="4" max="4" width="49.57421875" style="0" customWidth="1"/>
    <col min="5" max="5" width="9.7109375" style="0" bestFit="1" customWidth="1"/>
    <col min="6" max="6" width="10.8515625" style="0" customWidth="1"/>
  </cols>
  <sheetData>
    <row r="2" spans="2:5" ht="15.75" customHeight="1">
      <c r="B2">
        <v>1</v>
      </c>
      <c r="C2" t="s">
        <v>33</v>
      </c>
      <c r="D2" s="1"/>
      <c r="E2" s="3"/>
    </row>
    <row r="3" spans="2:5" ht="15.75" customHeight="1">
      <c r="B3">
        <v>2</v>
      </c>
      <c r="C3"/>
      <c r="D3" t="s">
        <v>3</v>
      </c>
      <c r="E3" s="3">
        <f>((6*4000)+(8*3000))*0.25</f>
        <v>12000</v>
      </c>
    </row>
    <row r="4" spans="2:5" ht="15.75" customHeight="1">
      <c r="B4">
        <v>3</v>
      </c>
      <c r="C4"/>
      <c r="D4" t="s">
        <v>4</v>
      </c>
      <c r="E4" s="3">
        <f>20*10*12</f>
        <v>2400</v>
      </c>
    </row>
    <row r="5" spans="2:5" ht="15.75" customHeight="1">
      <c r="B5">
        <v>4</v>
      </c>
      <c r="C5"/>
      <c r="D5" t="s">
        <v>5</v>
      </c>
      <c r="E5" s="4">
        <v>82418</v>
      </c>
    </row>
    <row r="6" spans="2:5" ht="15.75" customHeight="1">
      <c r="B6">
        <v>5</v>
      </c>
      <c r="C6" t="s">
        <v>37</v>
      </c>
      <c r="D6" s="1"/>
      <c r="E6" s="3">
        <f>SUM(E3:E5)</f>
        <v>96818</v>
      </c>
    </row>
    <row r="7" spans="2:5" ht="15.75" customHeight="1">
      <c r="B7">
        <v>6</v>
      </c>
      <c r="C7" t="s">
        <v>7</v>
      </c>
      <c r="D7" s="1"/>
      <c r="E7" s="4">
        <v>44579</v>
      </c>
    </row>
    <row r="8" spans="2:5" ht="15.75" customHeight="1">
      <c r="B8">
        <v>7</v>
      </c>
      <c r="C8" t="s">
        <v>38</v>
      </c>
      <c r="E8" s="3">
        <f>E6-E7</f>
        <v>52239</v>
      </c>
    </row>
    <row r="9" spans="2:5" ht="15.75" customHeight="1">
      <c r="B9">
        <v>8</v>
      </c>
      <c r="C9" t="s">
        <v>39</v>
      </c>
      <c r="E9" s="4">
        <f>((6*4000)+(8*3000))*0.75</f>
        <v>36000</v>
      </c>
    </row>
    <row r="10" spans="2:5" ht="15.75" customHeight="1" thickBot="1">
      <c r="B10">
        <v>9</v>
      </c>
      <c r="C10" t="s">
        <v>45</v>
      </c>
      <c r="E10" s="49">
        <f>E8+E9</f>
        <v>88239</v>
      </c>
    </row>
    <row r="11" ht="15.75" customHeight="1" thickTop="1">
      <c r="C11" s="48"/>
    </row>
    <row r="12" ht="15.75" customHeight="1"/>
    <row r="13" spans="2:5" ht="15.75" customHeight="1">
      <c r="B13">
        <v>10</v>
      </c>
      <c r="C13" t="s">
        <v>41</v>
      </c>
      <c r="E13" s="5">
        <v>132800</v>
      </c>
    </row>
    <row r="14" spans="2:5" ht="15.75" customHeight="1">
      <c r="B14">
        <v>11</v>
      </c>
      <c r="C14" t="s">
        <v>42</v>
      </c>
      <c r="E14" s="3">
        <f>E8</f>
        <v>52239</v>
      </c>
    </row>
    <row r="15" spans="2:5" ht="15.75" customHeight="1">
      <c r="B15">
        <v>12</v>
      </c>
      <c r="C15" t="s">
        <v>46</v>
      </c>
      <c r="E15" s="3">
        <f>E9*0.1358</f>
        <v>4888.8</v>
      </c>
    </row>
    <row r="16" spans="2:5" ht="15.75" customHeight="1" thickBot="1">
      <c r="B16">
        <v>13</v>
      </c>
      <c r="C16" t="s">
        <v>43</v>
      </c>
      <c r="E16" s="49">
        <f>E13-E14-E15</f>
        <v>75672.2</v>
      </c>
    </row>
    <row r="17" ht="13.5" thickTop="1"/>
    <row r="24" ht="12.75">
      <c r="A24" t="s">
        <v>6</v>
      </c>
    </row>
    <row r="25" ht="12.75">
      <c r="A25" s="2" t="s">
        <v>36</v>
      </c>
    </row>
    <row r="26" ht="12.75">
      <c r="B26" t="s">
        <v>40</v>
      </c>
    </row>
    <row r="27" ht="12.75">
      <c r="A27" s="2" t="s">
        <v>30</v>
      </c>
    </row>
    <row r="28" ht="12.75">
      <c r="A28" t="s">
        <v>31</v>
      </c>
    </row>
    <row r="29" ht="12.75">
      <c r="A29" t="s">
        <v>44</v>
      </c>
    </row>
  </sheetData>
  <printOptions/>
  <pageMargins left="0.75" right="0.75" top="1.19" bottom="1" header="0.5" footer="0.5"/>
  <pageSetup horizontalDpi="300" verticalDpi="300" orientation="portrait" r:id="rId1"/>
  <headerFooter alignWithMargins="0">
    <oddHeader>&amp;CLakeview Water Corporation
Schedule of Revenue Sources&amp;REXHIBIT D
Page &amp;P/&amp;N</oddHeader>
    <oddFooter>&amp;L&amp;6&amp;A - &amp;F&amp;R&amp;6&amp;D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B78"/>
  <sheetViews>
    <sheetView zoomScale="65" zoomScaleNormal="65" workbookViewId="0" topLeftCell="A1">
      <selection activeCell="A1" sqref="A1"/>
    </sheetView>
  </sheetViews>
  <sheetFormatPr defaultColWidth="9.140625" defaultRowHeight="15" customHeight="1"/>
  <cols>
    <col min="1" max="1" width="4.140625" style="7" customWidth="1"/>
    <col min="2" max="3" width="11.28125" style="7" customWidth="1"/>
    <col min="4" max="4" width="11.140625" style="7" bestFit="1" customWidth="1"/>
    <col min="5" max="5" width="11.28125" style="7" bestFit="1" customWidth="1"/>
    <col min="6" max="6" width="10.8515625" style="7" bestFit="1" customWidth="1"/>
    <col min="7" max="7" width="10.28125" style="7" bestFit="1" customWidth="1"/>
    <col min="8" max="8" width="11.140625" style="7" bestFit="1" customWidth="1"/>
    <col min="9" max="9" width="10.7109375" style="7" bestFit="1" customWidth="1"/>
    <col min="10" max="10" width="10.8515625" style="7" bestFit="1" customWidth="1"/>
    <col min="11" max="11" width="9.8515625" style="7" bestFit="1" customWidth="1"/>
    <col min="12" max="12" width="11.140625" style="7" bestFit="1" customWidth="1"/>
    <col min="13" max="13" width="10.7109375" style="7" bestFit="1" customWidth="1"/>
    <col min="14" max="14" width="10.8515625" style="7" bestFit="1" customWidth="1"/>
    <col min="15" max="15" width="9.8515625" style="7" bestFit="1" customWidth="1"/>
    <col min="16" max="16" width="11.140625" style="7" bestFit="1" customWidth="1"/>
    <col min="17" max="17" width="10.7109375" style="7" bestFit="1" customWidth="1"/>
    <col min="18" max="18" width="10.8515625" style="7" bestFit="1" customWidth="1"/>
    <col min="19" max="19" width="10.28125" style="7" bestFit="1" customWidth="1"/>
    <col min="20" max="20" width="11.140625" style="7" bestFit="1" customWidth="1"/>
    <col min="21" max="21" width="10.7109375" style="7" bestFit="1" customWidth="1"/>
    <col min="22" max="22" width="10.8515625" style="7" bestFit="1" customWidth="1"/>
    <col min="23" max="23" width="10.28125" style="7" bestFit="1" customWidth="1"/>
    <col min="24" max="24" width="11.140625" style="7" bestFit="1" customWidth="1"/>
    <col min="25" max="25" width="10.7109375" style="7" bestFit="1" customWidth="1"/>
    <col min="26" max="26" width="10.8515625" style="7" bestFit="1" customWidth="1"/>
    <col min="27" max="27" width="10.28125" style="7" bestFit="1" customWidth="1"/>
    <col min="28" max="28" width="11.140625" style="7" bestFit="1" customWidth="1"/>
    <col min="29" max="29" width="10.7109375" style="7" bestFit="1" customWidth="1"/>
    <col min="30" max="30" width="10.8515625" style="7" bestFit="1" customWidth="1"/>
    <col min="31" max="31" width="10.28125" style="7" bestFit="1" customWidth="1"/>
    <col min="32" max="32" width="11.140625" style="7" bestFit="1" customWidth="1"/>
    <col min="33" max="33" width="10.7109375" style="7" bestFit="1" customWidth="1"/>
    <col min="34" max="34" width="10.8515625" style="7" bestFit="1" customWidth="1"/>
    <col min="35" max="35" width="9.8515625" style="7" bestFit="1" customWidth="1"/>
    <col min="36" max="36" width="11.140625" style="7" bestFit="1" customWidth="1"/>
    <col min="37" max="37" width="10.7109375" style="7" bestFit="1" customWidth="1"/>
    <col min="38" max="38" width="11.28125" style="7" bestFit="1" customWidth="1"/>
    <col min="39" max="39" width="10.28125" style="7" bestFit="1" customWidth="1"/>
    <col min="40" max="40" width="11.140625" style="7" bestFit="1" customWidth="1"/>
    <col min="41" max="41" width="10.7109375" style="7" bestFit="1" customWidth="1"/>
    <col min="42" max="42" width="10.8515625" style="7" bestFit="1" customWidth="1"/>
    <col min="43" max="43" width="10.28125" style="7" bestFit="1" customWidth="1"/>
    <col min="44" max="44" width="11.140625" style="7" bestFit="1" customWidth="1"/>
    <col min="45" max="46" width="10.8515625" style="7" bestFit="1" customWidth="1"/>
    <col min="47" max="47" width="10.28125" style="7" bestFit="1" customWidth="1"/>
    <col min="48" max="48" width="11.140625" style="7" bestFit="1" customWidth="1"/>
    <col min="49" max="49" width="10.7109375" style="7" bestFit="1" customWidth="1"/>
    <col min="50" max="50" width="43.00390625" style="7" bestFit="1" customWidth="1"/>
    <col min="51" max="51" width="11.140625" style="7" bestFit="1" customWidth="1"/>
    <col min="52" max="52" width="10.7109375" style="7" bestFit="1" customWidth="1"/>
    <col min="53" max="16384" width="11.421875" style="7" customWidth="1"/>
  </cols>
  <sheetData>
    <row r="1" ht="15" customHeight="1" thickBot="1">
      <c r="A1" s="6" t="s">
        <v>32</v>
      </c>
    </row>
    <row r="2" spans="1:54" ht="15" customHeight="1" thickBot="1">
      <c r="A2" s="8" t="s">
        <v>1</v>
      </c>
      <c r="B2" s="50" t="s">
        <v>12</v>
      </c>
      <c r="C2" s="51"/>
      <c r="D2" s="51"/>
      <c r="E2" s="52"/>
      <c r="F2" s="50" t="s">
        <v>13</v>
      </c>
      <c r="G2" s="51"/>
      <c r="H2" s="51"/>
      <c r="I2" s="52"/>
      <c r="J2" s="50" t="s">
        <v>14</v>
      </c>
      <c r="K2" s="51"/>
      <c r="L2" s="51"/>
      <c r="M2" s="52"/>
      <c r="N2" s="50" t="s">
        <v>15</v>
      </c>
      <c r="O2" s="51"/>
      <c r="P2" s="51"/>
      <c r="Q2" s="52"/>
      <c r="R2" s="50" t="s">
        <v>16</v>
      </c>
      <c r="S2" s="51"/>
      <c r="T2" s="51"/>
      <c r="U2" s="52"/>
      <c r="V2" s="50" t="s">
        <v>17</v>
      </c>
      <c r="W2" s="51"/>
      <c r="X2" s="51"/>
      <c r="Y2" s="52"/>
      <c r="Z2" s="50" t="s">
        <v>8</v>
      </c>
      <c r="AA2" s="51"/>
      <c r="AB2" s="51"/>
      <c r="AC2" s="52"/>
      <c r="AD2" s="50" t="s">
        <v>9</v>
      </c>
      <c r="AE2" s="51"/>
      <c r="AF2" s="51"/>
      <c r="AG2" s="52"/>
      <c r="AH2" s="50" t="s">
        <v>10</v>
      </c>
      <c r="AI2" s="51"/>
      <c r="AJ2" s="51"/>
      <c r="AK2" s="52"/>
      <c r="AL2" s="50" t="s">
        <v>11</v>
      </c>
      <c r="AM2" s="51"/>
      <c r="AN2" s="51"/>
      <c r="AO2" s="52"/>
      <c r="AP2" s="50" t="s">
        <v>18</v>
      </c>
      <c r="AQ2" s="51"/>
      <c r="AR2" s="51"/>
      <c r="AS2" s="52"/>
      <c r="AT2" s="50" t="s">
        <v>19</v>
      </c>
      <c r="AU2" s="51"/>
      <c r="AV2" s="51"/>
      <c r="AW2" s="52"/>
      <c r="AX2" s="8"/>
      <c r="AY2" s="9"/>
      <c r="AZ2" s="9"/>
      <c r="BA2" s="8"/>
      <c r="BB2" s="8"/>
    </row>
    <row r="3" spans="2:54" ht="15" customHeight="1">
      <c r="B3" s="10" t="s">
        <v>20</v>
      </c>
      <c r="C3" s="11" t="s">
        <v>21</v>
      </c>
      <c r="D3" s="11" t="s">
        <v>2</v>
      </c>
      <c r="E3" s="12" t="s">
        <v>0</v>
      </c>
      <c r="F3" s="10" t="s">
        <v>20</v>
      </c>
      <c r="G3" s="11" t="s">
        <v>21</v>
      </c>
      <c r="H3" s="11" t="s">
        <v>2</v>
      </c>
      <c r="I3" s="9" t="s">
        <v>0</v>
      </c>
      <c r="J3" s="10" t="s">
        <v>20</v>
      </c>
      <c r="K3" s="11" t="s">
        <v>21</v>
      </c>
      <c r="L3" s="11" t="s">
        <v>2</v>
      </c>
      <c r="M3" s="9" t="s">
        <v>0</v>
      </c>
      <c r="N3" s="10" t="s">
        <v>20</v>
      </c>
      <c r="O3" s="11" t="s">
        <v>21</v>
      </c>
      <c r="P3" s="11" t="s">
        <v>2</v>
      </c>
      <c r="Q3" s="9" t="s">
        <v>0</v>
      </c>
      <c r="R3" s="10" t="s">
        <v>20</v>
      </c>
      <c r="S3" s="11" t="s">
        <v>21</v>
      </c>
      <c r="T3" s="11" t="s">
        <v>2</v>
      </c>
      <c r="U3" s="9" t="s">
        <v>0</v>
      </c>
      <c r="V3" s="10" t="s">
        <v>20</v>
      </c>
      <c r="W3" s="11" t="s">
        <v>21</v>
      </c>
      <c r="X3" s="11" t="s">
        <v>2</v>
      </c>
      <c r="Y3" s="9" t="s">
        <v>0</v>
      </c>
      <c r="Z3" s="10" t="s">
        <v>20</v>
      </c>
      <c r="AA3" s="11" t="s">
        <v>21</v>
      </c>
      <c r="AB3" s="11" t="s">
        <v>2</v>
      </c>
      <c r="AC3" s="9" t="s">
        <v>0</v>
      </c>
      <c r="AD3" s="10" t="s">
        <v>20</v>
      </c>
      <c r="AE3" s="11" t="s">
        <v>21</v>
      </c>
      <c r="AF3" s="11" t="s">
        <v>2</v>
      </c>
      <c r="AG3" s="9" t="s">
        <v>0</v>
      </c>
      <c r="AH3" s="10" t="s">
        <v>20</v>
      </c>
      <c r="AI3" s="11" t="s">
        <v>21</v>
      </c>
      <c r="AJ3" s="11" t="s">
        <v>2</v>
      </c>
      <c r="AK3" s="9" t="s">
        <v>0</v>
      </c>
      <c r="AL3" s="10" t="s">
        <v>20</v>
      </c>
      <c r="AM3" s="11" t="s">
        <v>21</v>
      </c>
      <c r="AN3" s="11" t="s">
        <v>2</v>
      </c>
      <c r="AO3" s="9" t="s">
        <v>0</v>
      </c>
      <c r="AP3" s="10" t="s">
        <v>20</v>
      </c>
      <c r="AQ3" s="11" t="s">
        <v>21</v>
      </c>
      <c r="AR3" s="11" t="s">
        <v>2</v>
      </c>
      <c r="AS3" s="9" t="s">
        <v>0</v>
      </c>
      <c r="AT3" s="10" t="s">
        <v>20</v>
      </c>
      <c r="AU3" s="11" t="s">
        <v>21</v>
      </c>
      <c r="AV3" s="11" t="s">
        <v>2</v>
      </c>
      <c r="AW3" s="9" t="s">
        <v>0</v>
      </c>
      <c r="AX3" s="10"/>
      <c r="AY3" s="11"/>
      <c r="AZ3" s="9"/>
      <c r="BA3" s="8"/>
      <c r="BB3" s="8"/>
    </row>
    <row r="4" spans="1:54" ht="15" customHeight="1">
      <c r="A4" s="13" t="s">
        <v>26</v>
      </c>
      <c r="B4" s="10"/>
      <c r="C4" s="11"/>
      <c r="D4" s="11"/>
      <c r="E4" s="12"/>
      <c r="F4" s="10"/>
      <c r="G4" s="11"/>
      <c r="H4" s="11"/>
      <c r="I4" s="9"/>
      <c r="J4" s="10"/>
      <c r="K4" s="11"/>
      <c r="L4" s="11"/>
      <c r="M4" s="9"/>
      <c r="N4" s="10"/>
      <c r="O4" s="11"/>
      <c r="P4" s="11"/>
      <c r="Q4" s="9"/>
      <c r="R4" s="10"/>
      <c r="S4" s="11"/>
      <c r="T4" s="11"/>
      <c r="U4" s="9"/>
      <c r="V4" s="10"/>
      <c r="W4" s="11"/>
      <c r="X4" s="11"/>
      <c r="Y4" s="9"/>
      <c r="Z4" s="10"/>
      <c r="AA4" s="11"/>
      <c r="AB4" s="11"/>
      <c r="AC4" s="9"/>
      <c r="AD4" s="10"/>
      <c r="AE4" s="11"/>
      <c r="AF4" s="11"/>
      <c r="AG4" s="9"/>
      <c r="AH4" s="10"/>
      <c r="AI4" s="11"/>
      <c r="AJ4" s="11"/>
      <c r="AK4" s="9"/>
      <c r="AL4" s="10"/>
      <c r="AM4" s="11"/>
      <c r="AN4" s="11"/>
      <c r="AO4" s="9"/>
      <c r="AP4" s="10"/>
      <c r="AQ4" s="11"/>
      <c r="AR4" s="11"/>
      <c r="AS4" s="9"/>
      <c r="AT4" s="10"/>
      <c r="AU4" s="11"/>
      <c r="AV4" s="11"/>
      <c r="AW4" s="9"/>
      <c r="AX4" s="10"/>
      <c r="AY4" s="11"/>
      <c r="AZ4" s="9"/>
      <c r="BA4" s="8"/>
      <c r="BB4" s="8"/>
    </row>
    <row r="5" spans="1:54" ht="15" customHeight="1">
      <c r="A5" s="8">
        <v>1</v>
      </c>
      <c r="B5" s="14">
        <v>45280</v>
      </c>
      <c r="C5" s="9">
        <v>83</v>
      </c>
      <c r="D5" s="9">
        <v>83.63</v>
      </c>
      <c r="E5" s="9">
        <v>159.44</v>
      </c>
      <c r="F5" s="14">
        <v>17590</v>
      </c>
      <c r="G5" s="9">
        <v>24</v>
      </c>
      <c r="H5" s="9">
        <v>25.0325</v>
      </c>
      <c r="I5" s="9">
        <v>54.1675</v>
      </c>
      <c r="J5" s="15">
        <v>11914.285714285714</v>
      </c>
      <c r="K5" s="9">
        <v>16</v>
      </c>
      <c r="L5" s="9">
        <v>16</v>
      </c>
      <c r="M5" s="9">
        <v>36</v>
      </c>
      <c r="N5" s="15">
        <v>11914.285714285714</v>
      </c>
      <c r="O5" s="9">
        <v>16</v>
      </c>
      <c r="P5" s="9">
        <v>16</v>
      </c>
      <c r="Q5" s="9">
        <v>36</v>
      </c>
      <c r="R5" s="15">
        <v>11914.285714285714</v>
      </c>
      <c r="S5" s="9">
        <v>16</v>
      </c>
      <c r="T5" s="9">
        <v>16</v>
      </c>
      <c r="U5" s="9">
        <v>36</v>
      </c>
      <c r="V5" s="15">
        <v>11914.285714285714</v>
      </c>
      <c r="W5" s="9">
        <v>16</v>
      </c>
      <c r="X5" s="9">
        <v>16</v>
      </c>
      <c r="Y5" s="9">
        <v>36</v>
      </c>
      <c r="Z5" s="15">
        <v>11914.285714285714</v>
      </c>
      <c r="AA5" s="9">
        <v>16</v>
      </c>
      <c r="AB5" s="9">
        <v>16</v>
      </c>
      <c r="AC5" s="9">
        <v>36</v>
      </c>
      <c r="AD5" s="15">
        <v>11914.285714285714</v>
      </c>
      <c r="AE5" s="9">
        <v>16</v>
      </c>
      <c r="AF5" s="9">
        <v>16</v>
      </c>
      <c r="AG5" s="9">
        <v>36</v>
      </c>
      <c r="AH5" s="15">
        <v>11914.285714285714</v>
      </c>
      <c r="AI5" s="9">
        <v>17.5</v>
      </c>
      <c r="AJ5" s="9">
        <v>16</v>
      </c>
      <c r="AK5" s="9">
        <v>36</v>
      </c>
      <c r="AL5" s="14">
        <v>36360</v>
      </c>
      <c r="AM5" s="9">
        <v>62.75</v>
      </c>
      <c r="AN5" s="9">
        <v>63.56</v>
      </c>
      <c r="AO5" s="9">
        <v>123.35</v>
      </c>
      <c r="AP5" s="14">
        <v>31730</v>
      </c>
      <c r="AQ5" s="9">
        <v>51.5</v>
      </c>
      <c r="AR5" s="9">
        <v>53.1425</v>
      </c>
      <c r="AS5" s="9">
        <v>105.9875</v>
      </c>
      <c r="AT5" s="14">
        <v>36340</v>
      </c>
      <c r="AU5" s="9">
        <v>62.75</v>
      </c>
      <c r="AV5" s="9">
        <v>63.515</v>
      </c>
      <c r="AW5" s="9">
        <v>123.275</v>
      </c>
      <c r="AX5" s="14"/>
      <c r="AY5" s="9"/>
      <c r="AZ5" s="9"/>
      <c r="BA5" s="8"/>
      <c r="BB5" s="8"/>
    </row>
    <row r="6" spans="1:54" s="16" customFormat="1" ht="15" customHeight="1">
      <c r="A6" s="8">
        <v>2</v>
      </c>
      <c r="B6" s="14">
        <v>62070</v>
      </c>
      <c r="C6" s="9">
        <v>121.25</v>
      </c>
      <c r="D6" s="9">
        <v>121.4075</v>
      </c>
      <c r="E6" s="9">
        <v>232.35</v>
      </c>
      <c r="F6" s="14">
        <v>18230</v>
      </c>
      <c r="G6" s="9">
        <v>25.75</v>
      </c>
      <c r="H6" s="9">
        <v>26.1525</v>
      </c>
      <c r="I6" s="9">
        <v>56.2475</v>
      </c>
      <c r="J6" s="15">
        <v>9995.714285714286</v>
      </c>
      <c r="K6" s="9">
        <v>16</v>
      </c>
      <c r="L6" s="9">
        <v>16</v>
      </c>
      <c r="M6" s="9">
        <v>36</v>
      </c>
      <c r="N6" s="15">
        <v>9995.714285714286</v>
      </c>
      <c r="O6" s="9">
        <v>16</v>
      </c>
      <c r="P6" s="9">
        <v>16</v>
      </c>
      <c r="Q6" s="9">
        <v>36</v>
      </c>
      <c r="R6" s="15">
        <v>9995.714285714286</v>
      </c>
      <c r="S6" s="9">
        <v>16</v>
      </c>
      <c r="T6" s="9">
        <v>16</v>
      </c>
      <c r="U6" s="9">
        <v>36</v>
      </c>
      <c r="V6" s="15">
        <v>9995.714285714286</v>
      </c>
      <c r="W6" s="9">
        <v>16</v>
      </c>
      <c r="X6" s="9">
        <v>16</v>
      </c>
      <c r="Y6" s="9">
        <v>36</v>
      </c>
      <c r="Z6" s="15">
        <v>9995.714285714286</v>
      </c>
      <c r="AA6" s="9">
        <v>16</v>
      </c>
      <c r="AB6" s="9">
        <v>16</v>
      </c>
      <c r="AC6" s="9">
        <v>36</v>
      </c>
      <c r="AD6" s="15">
        <v>9995.714285714286</v>
      </c>
      <c r="AE6" s="9">
        <v>16</v>
      </c>
      <c r="AF6" s="9">
        <v>16</v>
      </c>
      <c r="AG6" s="9">
        <v>36</v>
      </c>
      <c r="AH6" s="15">
        <v>9995.714285714286</v>
      </c>
      <c r="AI6" s="9">
        <v>16</v>
      </c>
      <c r="AJ6" s="9">
        <v>16</v>
      </c>
      <c r="AK6" s="9">
        <v>36</v>
      </c>
      <c r="AL6" s="14">
        <v>63130</v>
      </c>
      <c r="AM6" s="9">
        <v>123.5</v>
      </c>
      <c r="AN6" s="9">
        <v>123.7925</v>
      </c>
      <c r="AO6" s="9">
        <v>237.65</v>
      </c>
      <c r="AP6" s="14">
        <v>61520</v>
      </c>
      <c r="AQ6" s="9">
        <v>119</v>
      </c>
      <c r="AR6" s="9">
        <v>120.17</v>
      </c>
      <c r="AS6" s="9">
        <v>229.6</v>
      </c>
      <c r="AT6" s="14">
        <v>66620</v>
      </c>
      <c r="AU6" s="9">
        <v>130.25</v>
      </c>
      <c r="AV6" s="9">
        <v>131.645</v>
      </c>
      <c r="AW6" s="9">
        <v>255.1</v>
      </c>
      <c r="AX6" s="14"/>
      <c r="AY6" s="9"/>
      <c r="AZ6" s="9"/>
      <c r="BA6" s="8"/>
      <c r="BB6" s="8"/>
    </row>
    <row r="7" spans="1:54" ht="15" customHeight="1">
      <c r="A7" s="8">
        <v>3</v>
      </c>
      <c r="B7" s="14">
        <v>12570</v>
      </c>
      <c r="C7" s="9">
        <v>16</v>
      </c>
      <c r="D7" s="9">
        <v>16.855</v>
      </c>
      <c r="E7" s="9">
        <v>37.8525</v>
      </c>
      <c r="F7" s="14">
        <v>7150</v>
      </c>
      <c r="G7" s="9">
        <v>16</v>
      </c>
      <c r="H7" s="9">
        <v>16</v>
      </c>
      <c r="I7" s="9">
        <v>36</v>
      </c>
      <c r="J7" s="15">
        <v>1755.7142857142858</v>
      </c>
      <c r="K7" s="9">
        <v>16</v>
      </c>
      <c r="L7" s="9">
        <v>16</v>
      </c>
      <c r="M7" s="9">
        <v>36</v>
      </c>
      <c r="N7" s="15">
        <v>1755.7142857142858</v>
      </c>
      <c r="O7" s="9">
        <v>16</v>
      </c>
      <c r="P7" s="9">
        <v>16</v>
      </c>
      <c r="Q7" s="9">
        <v>36</v>
      </c>
      <c r="R7" s="15">
        <v>1755.7142857142858</v>
      </c>
      <c r="S7" s="9">
        <v>16</v>
      </c>
      <c r="T7" s="9">
        <v>16</v>
      </c>
      <c r="U7" s="9">
        <v>36</v>
      </c>
      <c r="V7" s="15">
        <v>1755.7142857142858</v>
      </c>
      <c r="W7" s="9">
        <v>16</v>
      </c>
      <c r="X7" s="9">
        <v>16</v>
      </c>
      <c r="Y7" s="9">
        <v>36</v>
      </c>
      <c r="Z7" s="15">
        <v>1755.7142857142858</v>
      </c>
      <c r="AA7" s="9">
        <v>16</v>
      </c>
      <c r="AB7" s="9">
        <v>16</v>
      </c>
      <c r="AC7" s="9">
        <v>36</v>
      </c>
      <c r="AD7" s="15">
        <v>1755.7142857142858</v>
      </c>
      <c r="AE7" s="12">
        <v>16</v>
      </c>
      <c r="AF7" s="12">
        <v>16</v>
      </c>
      <c r="AG7" s="12">
        <v>36</v>
      </c>
      <c r="AH7" s="17">
        <v>1755.7142857142858</v>
      </c>
      <c r="AI7" s="9">
        <v>16</v>
      </c>
      <c r="AJ7" s="9">
        <v>16</v>
      </c>
      <c r="AK7" s="9">
        <v>36</v>
      </c>
      <c r="AL7" s="14">
        <v>2120</v>
      </c>
      <c r="AM7" s="9">
        <v>16</v>
      </c>
      <c r="AN7" s="9">
        <v>16</v>
      </c>
      <c r="AO7" s="9">
        <v>36</v>
      </c>
      <c r="AP7" s="14">
        <v>11150</v>
      </c>
      <c r="AQ7" s="9">
        <v>16</v>
      </c>
      <c r="AR7" s="9">
        <v>16</v>
      </c>
      <c r="AS7" s="9">
        <v>36</v>
      </c>
      <c r="AT7" s="14">
        <v>2220</v>
      </c>
      <c r="AU7" s="9">
        <v>16</v>
      </c>
      <c r="AV7" s="9">
        <v>16</v>
      </c>
      <c r="AW7" s="9">
        <v>36</v>
      </c>
      <c r="AX7" s="14"/>
      <c r="AY7" s="9"/>
      <c r="AZ7" s="9"/>
      <c r="BA7" s="8"/>
      <c r="BB7" s="8"/>
    </row>
    <row r="8" spans="1:54" s="21" customFormat="1" ht="15" customHeight="1">
      <c r="A8" s="8">
        <v>4</v>
      </c>
      <c r="B8" s="18">
        <v>51800</v>
      </c>
      <c r="C8" s="9">
        <v>96.5</v>
      </c>
      <c r="D8" s="9">
        <v>98.3</v>
      </c>
      <c r="E8" s="9">
        <v>187.15</v>
      </c>
      <c r="F8" s="14">
        <v>11570</v>
      </c>
      <c r="G8" s="9">
        <v>16</v>
      </c>
      <c r="H8" s="9">
        <v>16</v>
      </c>
      <c r="I8" s="9">
        <v>36</v>
      </c>
      <c r="J8" s="15">
        <v>5000</v>
      </c>
      <c r="K8" s="9">
        <v>16</v>
      </c>
      <c r="L8" s="9">
        <v>16</v>
      </c>
      <c r="M8" s="9">
        <v>36</v>
      </c>
      <c r="N8" s="15">
        <v>5000</v>
      </c>
      <c r="O8" s="9">
        <v>16</v>
      </c>
      <c r="P8" s="9">
        <v>16</v>
      </c>
      <c r="Q8" s="9">
        <v>36</v>
      </c>
      <c r="R8" s="15">
        <v>5000</v>
      </c>
      <c r="S8" s="9">
        <v>16</v>
      </c>
      <c r="T8" s="9">
        <v>16</v>
      </c>
      <c r="U8" s="9">
        <v>36</v>
      </c>
      <c r="V8" s="15">
        <v>5000</v>
      </c>
      <c r="W8" s="9">
        <v>16</v>
      </c>
      <c r="X8" s="9">
        <v>16</v>
      </c>
      <c r="Y8" s="9">
        <v>36</v>
      </c>
      <c r="Z8" s="15">
        <v>5000</v>
      </c>
      <c r="AA8" s="9">
        <v>16</v>
      </c>
      <c r="AB8" s="9">
        <v>16</v>
      </c>
      <c r="AC8" s="9">
        <v>36</v>
      </c>
      <c r="AD8" s="15"/>
      <c r="AE8" s="19"/>
      <c r="AF8" s="12"/>
      <c r="AG8" s="12"/>
      <c r="AH8" s="17"/>
      <c r="AI8" s="9"/>
      <c r="AJ8" s="9"/>
      <c r="AK8" s="9"/>
      <c r="AL8" s="14"/>
      <c r="AM8" s="9"/>
      <c r="AN8" s="9"/>
      <c r="AO8" s="9">
        <v>36</v>
      </c>
      <c r="AP8" s="14"/>
      <c r="AQ8" s="9"/>
      <c r="AR8" s="9"/>
      <c r="AS8" s="9">
        <v>36</v>
      </c>
      <c r="AT8" s="14"/>
      <c r="AU8" s="9"/>
      <c r="AV8" s="9"/>
      <c r="AW8" s="9">
        <v>36</v>
      </c>
      <c r="AX8" s="20" t="s">
        <v>35</v>
      </c>
      <c r="AY8" s="9"/>
      <c r="AZ8" s="9"/>
      <c r="BA8" s="8"/>
      <c r="BB8" s="8"/>
    </row>
    <row r="9" spans="1:54" s="21" customFormat="1" ht="15" customHeight="1">
      <c r="A9" s="8">
        <v>5</v>
      </c>
      <c r="B9" s="18"/>
      <c r="C9" s="9"/>
      <c r="D9" s="9"/>
      <c r="E9" s="9"/>
      <c r="F9" s="14"/>
      <c r="G9" s="9"/>
      <c r="H9" s="9"/>
      <c r="I9" s="9"/>
      <c r="J9" s="15">
        <v>2227.1428571428573</v>
      </c>
      <c r="K9" s="9"/>
      <c r="L9" s="9">
        <v>16</v>
      </c>
      <c r="M9" s="9">
        <v>36</v>
      </c>
      <c r="N9" s="15">
        <v>2227.1428571428573</v>
      </c>
      <c r="O9" s="9"/>
      <c r="P9" s="9">
        <v>16</v>
      </c>
      <c r="Q9" s="9">
        <v>36</v>
      </c>
      <c r="R9" s="15">
        <v>2227.1428571428573</v>
      </c>
      <c r="S9" s="9"/>
      <c r="T9" s="9">
        <v>16</v>
      </c>
      <c r="U9" s="9">
        <v>36</v>
      </c>
      <c r="V9" s="15">
        <v>2227.1428571428573</v>
      </c>
      <c r="W9" s="9"/>
      <c r="X9" s="9">
        <v>16</v>
      </c>
      <c r="Y9" s="9">
        <v>36</v>
      </c>
      <c r="Z9" s="15">
        <v>2227.1428571428573</v>
      </c>
      <c r="AA9" s="9"/>
      <c r="AB9" s="9">
        <v>16</v>
      </c>
      <c r="AC9" s="9">
        <v>36</v>
      </c>
      <c r="AD9" s="15">
        <v>2227.1428571428573</v>
      </c>
      <c r="AE9" s="9">
        <v>16</v>
      </c>
      <c r="AF9" s="9">
        <v>16</v>
      </c>
      <c r="AG9" s="9">
        <v>36</v>
      </c>
      <c r="AH9" s="17">
        <v>2227.1428571428573</v>
      </c>
      <c r="AI9" s="9">
        <v>16</v>
      </c>
      <c r="AJ9" s="9">
        <v>16</v>
      </c>
      <c r="AK9" s="9">
        <v>36</v>
      </c>
      <c r="AL9" s="14">
        <v>1400</v>
      </c>
      <c r="AM9" s="9">
        <v>16</v>
      </c>
      <c r="AN9" s="9">
        <v>16</v>
      </c>
      <c r="AO9" s="9">
        <v>36</v>
      </c>
      <c r="AP9" s="14">
        <v>1115</v>
      </c>
      <c r="AQ9" s="9">
        <v>16</v>
      </c>
      <c r="AR9" s="9">
        <v>16</v>
      </c>
      <c r="AS9" s="9">
        <v>36</v>
      </c>
      <c r="AT9" s="14">
        <v>78760</v>
      </c>
      <c r="AU9" s="9">
        <v>157.25</v>
      </c>
      <c r="AV9" s="9">
        <v>158.96</v>
      </c>
      <c r="AW9" s="9">
        <v>315.8</v>
      </c>
      <c r="AX9" s="14"/>
      <c r="AY9" s="9"/>
      <c r="AZ9" s="9"/>
      <c r="BA9" s="8"/>
      <c r="BB9" s="8"/>
    </row>
    <row r="10" spans="1:54" s="21" customFormat="1" ht="15" customHeight="1">
      <c r="A10" s="8">
        <v>6</v>
      </c>
      <c r="B10" s="15">
        <v>6000</v>
      </c>
      <c r="C10" s="9">
        <v>16</v>
      </c>
      <c r="D10" s="22">
        <v>16</v>
      </c>
      <c r="E10" s="9">
        <v>36</v>
      </c>
      <c r="F10" s="15">
        <v>2000</v>
      </c>
      <c r="G10" s="9">
        <v>16</v>
      </c>
      <c r="H10" s="22">
        <v>16</v>
      </c>
      <c r="I10" s="9">
        <v>36</v>
      </c>
      <c r="J10" s="15">
        <v>900</v>
      </c>
      <c r="K10" s="9">
        <v>16</v>
      </c>
      <c r="L10" s="22">
        <v>16</v>
      </c>
      <c r="M10" s="9">
        <v>36</v>
      </c>
      <c r="N10" s="15">
        <v>900</v>
      </c>
      <c r="O10" s="9">
        <v>16</v>
      </c>
      <c r="P10" s="22">
        <v>16</v>
      </c>
      <c r="Q10" s="9">
        <v>36</v>
      </c>
      <c r="R10" s="15">
        <v>900</v>
      </c>
      <c r="S10" s="9">
        <v>16</v>
      </c>
      <c r="T10" s="22">
        <v>16</v>
      </c>
      <c r="U10" s="9">
        <v>36</v>
      </c>
      <c r="V10" s="15">
        <v>900</v>
      </c>
      <c r="W10" s="9">
        <v>16</v>
      </c>
      <c r="X10" s="22">
        <v>16</v>
      </c>
      <c r="Y10" s="9">
        <v>36</v>
      </c>
      <c r="Z10" s="15">
        <v>900</v>
      </c>
      <c r="AA10" s="9">
        <v>16</v>
      </c>
      <c r="AB10" s="22">
        <v>16</v>
      </c>
      <c r="AC10" s="9">
        <v>36</v>
      </c>
      <c r="AD10" s="15">
        <v>900</v>
      </c>
      <c r="AE10" s="9">
        <v>16</v>
      </c>
      <c r="AF10" s="22">
        <v>16</v>
      </c>
      <c r="AG10" s="9">
        <v>36</v>
      </c>
      <c r="AH10" s="15">
        <v>900</v>
      </c>
      <c r="AI10" s="9">
        <v>16</v>
      </c>
      <c r="AJ10" s="22">
        <v>16</v>
      </c>
      <c r="AK10" s="9">
        <v>36</v>
      </c>
      <c r="AL10" s="14">
        <v>2400</v>
      </c>
      <c r="AM10" s="9">
        <v>16</v>
      </c>
      <c r="AN10" s="22">
        <v>16</v>
      </c>
      <c r="AO10" s="9">
        <v>36</v>
      </c>
      <c r="AP10" s="14">
        <v>8155</v>
      </c>
      <c r="AQ10" s="9">
        <v>16</v>
      </c>
      <c r="AR10" s="22">
        <v>16</v>
      </c>
      <c r="AS10" s="9">
        <v>36</v>
      </c>
      <c r="AT10" s="14">
        <v>8490</v>
      </c>
      <c r="AU10" s="9">
        <v>16</v>
      </c>
      <c r="AV10" s="22">
        <v>16</v>
      </c>
      <c r="AW10" s="9">
        <v>36</v>
      </c>
      <c r="AX10" s="14"/>
      <c r="AY10" s="9"/>
      <c r="AZ10" s="9"/>
      <c r="BA10" s="8"/>
      <c r="BB10" s="8"/>
    </row>
    <row r="11" spans="1:54" ht="15" customHeight="1">
      <c r="A11" s="8">
        <v>7</v>
      </c>
      <c r="B11" s="14">
        <v>7340</v>
      </c>
      <c r="C11" s="9">
        <v>16</v>
      </c>
      <c r="D11" s="22">
        <v>16</v>
      </c>
      <c r="E11" s="9">
        <v>36</v>
      </c>
      <c r="F11" s="14">
        <v>6910</v>
      </c>
      <c r="G11" s="9">
        <v>16</v>
      </c>
      <c r="H11" s="22">
        <v>16</v>
      </c>
      <c r="I11" s="9">
        <v>36</v>
      </c>
      <c r="J11" s="15">
        <v>6467.142857142857</v>
      </c>
      <c r="K11" s="9">
        <v>16</v>
      </c>
      <c r="L11" s="22">
        <v>16</v>
      </c>
      <c r="M11" s="9">
        <v>36</v>
      </c>
      <c r="N11" s="15">
        <v>6467.142857142857</v>
      </c>
      <c r="O11" s="9">
        <v>16</v>
      </c>
      <c r="P11" s="22">
        <v>16</v>
      </c>
      <c r="Q11" s="9">
        <v>36</v>
      </c>
      <c r="R11" s="15">
        <v>6467.142857142857</v>
      </c>
      <c r="S11" s="9">
        <v>16</v>
      </c>
      <c r="T11" s="22">
        <v>16</v>
      </c>
      <c r="U11" s="9">
        <v>36</v>
      </c>
      <c r="V11" s="15">
        <v>6467.142857142857</v>
      </c>
      <c r="W11" s="9">
        <v>16</v>
      </c>
      <c r="X11" s="22">
        <v>16</v>
      </c>
      <c r="Y11" s="9">
        <v>36</v>
      </c>
      <c r="Z11" s="15">
        <v>6467.142857142857</v>
      </c>
      <c r="AA11" s="9">
        <v>16</v>
      </c>
      <c r="AB11" s="22">
        <v>16</v>
      </c>
      <c r="AC11" s="9">
        <v>36</v>
      </c>
      <c r="AD11" s="15">
        <v>6467.142857142857</v>
      </c>
      <c r="AE11" s="9">
        <v>16</v>
      </c>
      <c r="AF11" s="22">
        <v>16</v>
      </c>
      <c r="AG11" s="9">
        <v>36</v>
      </c>
      <c r="AH11" s="15">
        <v>6467.142857142857</v>
      </c>
      <c r="AI11" s="9">
        <v>16</v>
      </c>
      <c r="AJ11" s="22">
        <v>16</v>
      </c>
      <c r="AK11" s="9">
        <v>36</v>
      </c>
      <c r="AL11" s="14">
        <v>13210</v>
      </c>
      <c r="AM11" s="9">
        <v>17.5</v>
      </c>
      <c r="AN11" s="22">
        <v>17.815</v>
      </c>
      <c r="AO11" s="9">
        <v>39.9325</v>
      </c>
      <c r="AP11" s="14">
        <v>11190</v>
      </c>
      <c r="AQ11" s="9">
        <v>16</v>
      </c>
      <c r="AR11" s="22">
        <v>16</v>
      </c>
      <c r="AS11" s="9">
        <v>36</v>
      </c>
      <c r="AT11" s="14">
        <v>8910</v>
      </c>
      <c r="AU11" s="9">
        <v>16</v>
      </c>
      <c r="AV11" s="22">
        <v>16</v>
      </c>
      <c r="AW11" s="9">
        <v>36</v>
      </c>
      <c r="AX11" s="14"/>
      <c r="AY11" s="9"/>
      <c r="AZ11" s="9"/>
      <c r="BA11" s="8"/>
      <c r="BB11" s="8"/>
    </row>
    <row r="12" spans="1:54" ht="15" customHeight="1">
      <c r="A12" s="8">
        <v>8</v>
      </c>
      <c r="B12" s="14">
        <v>18890</v>
      </c>
      <c r="C12" s="9">
        <v>25.75</v>
      </c>
      <c r="D12" s="22">
        <v>27.3075</v>
      </c>
      <c r="E12" s="9">
        <v>58.3925</v>
      </c>
      <c r="F12" s="14">
        <v>8480</v>
      </c>
      <c r="G12" s="9">
        <v>16</v>
      </c>
      <c r="H12" s="22">
        <v>16</v>
      </c>
      <c r="I12" s="9">
        <v>36</v>
      </c>
      <c r="J12" s="15">
        <v>6640</v>
      </c>
      <c r="K12" s="9">
        <v>16</v>
      </c>
      <c r="L12" s="22">
        <v>16</v>
      </c>
      <c r="M12" s="9">
        <v>36</v>
      </c>
      <c r="N12" s="15">
        <v>6640</v>
      </c>
      <c r="O12" s="9">
        <v>16</v>
      </c>
      <c r="P12" s="22">
        <v>16</v>
      </c>
      <c r="Q12" s="9">
        <v>36</v>
      </c>
      <c r="R12" s="15">
        <v>6640</v>
      </c>
      <c r="S12" s="9">
        <v>16</v>
      </c>
      <c r="T12" s="22">
        <v>16</v>
      </c>
      <c r="U12" s="9">
        <v>36</v>
      </c>
      <c r="V12" s="15">
        <v>6640</v>
      </c>
      <c r="W12" s="9">
        <v>16</v>
      </c>
      <c r="X12" s="22">
        <v>16</v>
      </c>
      <c r="Y12" s="9">
        <v>36</v>
      </c>
      <c r="Z12" s="15">
        <v>6640</v>
      </c>
      <c r="AA12" s="9">
        <v>16</v>
      </c>
      <c r="AB12" s="22">
        <v>16</v>
      </c>
      <c r="AC12" s="9">
        <v>36</v>
      </c>
      <c r="AD12" s="15">
        <v>6640</v>
      </c>
      <c r="AE12" s="9">
        <v>16</v>
      </c>
      <c r="AF12" s="22">
        <v>16</v>
      </c>
      <c r="AG12" s="9">
        <v>36</v>
      </c>
      <c r="AH12" s="15">
        <v>6640</v>
      </c>
      <c r="AI12" s="9">
        <v>16</v>
      </c>
      <c r="AJ12" s="22">
        <v>16</v>
      </c>
      <c r="AK12" s="9">
        <v>36</v>
      </c>
      <c r="AL12" s="14">
        <v>25590</v>
      </c>
      <c r="AM12" s="9">
        <v>38</v>
      </c>
      <c r="AN12" s="22">
        <v>39.3275</v>
      </c>
      <c r="AO12" s="9">
        <v>82.9625</v>
      </c>
      <c r="AP12" s="14">
        <v>24960</v>
      </c>
      <c r="AQ12" s="9">
        <v>36.25</v>
      </c>
      <c r="AR12" s="22">
        <v>37.93</v>
      </c>
      <c r="AS12" s="9">
        <v>80.6</v>
      </c>
      <c r="AT12" s="14">
        <v>24270</v>
      </c>
      <c r="AU12" s="9">
        <v>36.25</v>
      </c>
      <c r="AV12" s="22">
        <v>36.7225</v>
      </c>
      <c r="AW12" s="9">
        <v>78.0125</v>
      </c>
      <c r="AX12" s="14"/>
      <c r="AY12" s="9"/>
      <c r="AZ12" s="9"/>
      <c r="BA12" s="8"/>
      <c r="BB12" s="8"/>
    </row>
    <row r="13" spans="1:54" ht="15" customHeight="1">
      <c r="A13" s="8">
        <v>9</v>
      </c>
      <c r="B13" s="14">
        <v>15530</v>
      </c>
      <c r="C13" s="9">
        <v>20.5</v>
      </c>
      <c r="D13" s="22">
        <v>21.4275</v>
      </c>
      <c r="E13" s="9">
        <v>47.4725</v>
      </c>
      <c r="F13" s="14">
        <v>2440</v>
      </c>
      <c r="G13" s="9">
        <v>16</v>
      </c>
      <c r="H13" s="22">
        <v>16</v>
      </c>
      <c r="I13" s="9">
        <v>36</v>
      </c>
      <c r="J13" s="15">
        <v>3272.8571428571427</v>
      </c>
      <c r="K13" s="9">
        <v>16</v>
      </c>
      <c r="L13" s="22">
        <v>16</v>
      </c>
      <c r="M13" s="9">
        <v>36</v>
      </c>
      <c r="N13" s="15">
        <v>3272.8571428571427</v>
      </c>
      <c r="O13" s="9">
        <v>16</v>
      </c>
      <c r="P13" s="22">
        <v>16</v>
      </c>
      <c r="Q13" s="9">
        <v>36</v>
      </c>
      <c r="R13" s="15">
        <v>3272.8571428571427</v>
      </c>
      <c r="S13" s="9">
        <v>16</v>
      </c>
      <c r="T13" s="22">
        <v>16</v>
      </c>
      <c r="U13" s="9">
        <v>36</v>
      </c>
      <c r="V13" s="15">
        <v>3272.8571428571427</v>
      </c>
      <c r="W13" s="9">
        <v>16</v>
      </c>
      <c r="X13" s="22">
        <v>16</v>
      </c>
      <c r="Y13" s="9">
        <v>36</v>
      </c>
      <c r="Z13" s="15">
        <v>3272.8571428571427</v>
      </c>
      <c r="AA13" s="9">
        <v>16</v>
      </c>
      <c r="AB13" s="22">
        <v>16</v>
      </c>
      <c r="AC13" s="9">
        <v>36</v>
      </c>
      <c r="AD13" s="15">
        <v>3272.8571428571427</v>
      </c>
      <c r="AE13" s="9">
        <v>16</v>
      </c>
      <c r="AF13" s="22">
        <v>16</v>
      </c>
      <c r="AG13" s="9">
        <v>36</v>
      </c>
      <c r="AH13" s="15">
        <v>3272.8571428571427</v>
      </c>
      <c r="AI13" s="9">
        <v>16</v>
      </c>
      <c r="AJ13" s="22">
        <v>16</v>
      </c>
      <c r="AK13" s="9">
        <v>36</v>
      </c>
      <c r="AL13" s="14">
        <v>3590</v>
      </c>
      <c r="AM13" s="9">
        <v>16</v>
      </c>
      <c r="AN13" s="22">
        <v>16</v>
      </c>
      <c r="AO13" s="9">
        <v>36</v>
      </c>
      <c r="AP13" s="14">
        <v>5310</v>
      </c>
      <c r="AQ13" s="9">
        <v>16</v>
      </c>
      <c r="AR13" s="22">
        <v>16</v>
      </c>
      <c r="AS13" s="9">
        <v>36</v>
      </c>
      <c r="AT13" s="14">
        <v>3350</v>
      </c>
      <c r="AU13" s="9">
        <v>16</v>
      </c>
      <c r="AV13" s="22">
        <v>16</v>
      </c>
      <c r="AW13" s="9">
        <v>36</v>
      </c>
      <c r="AX13" s="14"/>
      <c r="AY13" s="9"/>
      <c r="AZ13" s="9"/>
      <c r="BA13" s="8"/>
      <c r="BB13" s="8"/>
    </row>
    <row r="14" spans="1:54" ht="15" customHeight="1">
      <c r="A14" s="8">
        <v>10</v>
      </c>
      <c r="B14" s="14">
        <v>117570</v>
      </c>
      <c r="C14" s="9">
        <v>245</v>
      </c>
      <c r="D14" s="22">
        <v>246.2825</v>
      </c>
      <c r="E14" s="9">
        <v>584.99</v>
      </c>
      <c r="F14" s="14">
        <v>77960</v>
      </c>
      <c r="G14" s="9">
        <v>155</v>
      </c>
      <c r="H14" s="22">
        <v>157.16</v>
      </c>
      <c r="I14" s="9">
        <v>311.8</v>
      </c>
      <c r="J14" s="15">
        <v>14664.285714285714</v>
      </c>
      <c r="K14" s="9">
        <v>16</v>
      </c>
      <c r="L14" s="22">
        <v>19.99642857142857</v>
      </c>
      <c r="M14" s="9">
        <v>44.65892857142857</v>
      </c>
      <c r="N14" s="15">
        <v>14664.285714285714</v>
      </c>
      <c r="O14" s="9">
        <v>16</v>
      </c>
      <c r="P14" s="22">
        <v>19.99642857142857</v>
      </c>
      <c r="Q14" s="9">
        <v>44.65892857142857</v>
      </c>
      <c r="R14" s="15">
        <v>14664.285714285714</v>
      </c>
      <c r="S14" s="9">
        <v>16</v>
      </c>
      <c r="T14" s="22">
        <v>19.99642857142857</v>
      </c>
      <c r="U14" s="9">
        <v>44.65892857142857</v>
      </c>
      <c r="V14" s="15">
        <v>14664.285714285714</v>
      </c>
      <c r="W14" s="9">
        <v>16</v>
      </c>
      <c r="X14" s="22">
        <v>19.99642857142857</v>
      </c>
      <c r="Y14" s="9">
        <v>44.65892857142857</v>
      </c>
      <c r="Z14" s="15">
        <v>14664.285714285714</v>
      </c>
      <c r="AA14" s="9">
        <v>16</v>
      </c>
      <c r="AB14" s="22">
        <v>19.99642857142857</v>
      </c>
      <c r="AC14" s="9">
        <v>44.65892857142857</v>
      </c>
      <c r="AD14" s="15">
        <v>14664.285714285714</v>
      </c>
      <c r="AE14" s="9">
        <v>16</v>
      </c>
      <c r="AF14" s="22">
        <v>19.99642857142857</v>
      </c>
      <c r="AG14" s="9">
        <v>44.65892857142857</v>
      </c>
      <c r="AH14" s="15">
        <v>14664.285714285714</v>
      </c>
      <c r="AI14" s="9">
        <v>24</v>
      </c>
      <c r="AJ14" s="22">
        <v>19.99642857142857</v>
      </c>
      <c r="AK14" s="9">
        <v>44.65892857142857</v>
      </c>
      <c r="AL14" s="14">
        <v>114720</v>
      </c>
      <c r="AM14" s="9">
        <v>238.25</v>
      </c>
      <c r="AN14" s="22">
        <v>239.87</v>
      </c>
      <c r="AO14" s="9">
        <v>565.04</v>
      </c>
      <c r="AP14" s="14">
        <v>253880</v>
      </c>
      <c r="AQ14" s="9">
        <v>551</v>
      </c>
      <c r="AR14" s="22">
        <v>552.98</v>
      </c>
      <c r="AS14" s="9">
        <v>1539.16</v>
      </c>
      <c r="AT14" s="14">
        <v>199310</v>
      </c>
      <c r="AU14" s="9">
        <v>429.5</v>
      </c>
      <c r="AV14" s="22">
        <v>430.1975</v>
      </c>
      <c r="AW14" s="9">
        <v>1157.17</v>
      </c>
      <c r="AX14" s="14"/>
      <c r="AY14" s="9"/>
      <c r="AZ14" s="9"/>
      <c r="BA14" s="8"/>
      <c r="BB14" s="8"/>
    </row>
    <row r="15" spans="1:54" s="21" customFormat="1" ht="15" customHeight="1">
      <c r="A15" s="8">
        <v>11</v>
      </c>
      <c r="B15" s="14">
        <v>12410</v>
      </c>
      <c r="C15" s="9">
        <v>16</v>
      </c>
      <c r="D15" s="22">
        <v>16.615</v>
      </c>
      <c r="E15" s="9">
        <v>37.3325</v>
      </c>
      <c r="F15" s="14">
        <v>4490</v>
      </c>
      <c r="G15" s="9">
        <v>16</v>
      </c>
      <c r="H15" s="22">
        <v>16</v>
      </c>
      <c r="I15" s="9">
        <v>36</v>
      </c>
      <c r="J15" s="15">
        <v>4870</v>
      </c>
      <c r="K15" s="9">
        <v>16</v>
      </c>
      <c r="L15" s="22">
        <v>16</v>
      </c>
      <c r="M15" s="9">
        <v>36</v>
      </c>
      <c r="N15" s="15">
        <v>4870</v>
      </c>
      <c r="O15" s="9">
        <v>16</v>
      </c>
      <c r="P15" s="22">
        <v>16</v>
      </c>
      <c r="Q15" s="9">
        <v>36</v>
      </c>
      <c r="R15" s="15">
        <v>4870</v>
      </c>
      <c r="S15" s="9">
        <v>16</v>
      </c>
      <c r="T15" s="22">
        <v>16</v>
      </c>
      <c r="U15" s="9">
        <v>36</v>
      </c>
      <c r="V15" s="15">
        <v>4870</v>
      </c>
      <c r="W15" s="9">
        <v>16</v>
      </c>
      <c r="X15" s="22">
        <v>16</v>
      </c>
      <c r="Y15" s="9">
        <v>36</v>
      </c>
      <c r="Z15" s="15">
        <v>4870</v>
      </c>
      <c r="AA15" s="9">
        <v>16</v>
      </c>
      <c r="AB15" s="22">
        <v>16</v>
      </c>
      <c r="AC15" s="9">
        <v>36</v>
      </c>
      <c r="AD15" s="15">
        <v>4870</v>
      </c>
      <c r="AE15" s="9">
        <v>16</v>
      </c>
      <c r="AF15" s="22">
        <v>16</v>
      </c>
      <c r="AG15" s="9">
        <v>36</v>
      </c>
      <c r="AH15" s="15">
        <v>4870</v>
      </c>
      <c r="AI15" s="9">
        <v>16</v>
      </c>
      <c r="AJ15" s="22">
        <v>16</v>
      </c>
      <c r="AK15" s="9">
        <v>36</v>
      </c>
      <c r="AL15" s="14">
        <v>10700</v>
      </c>
      <c r="AM15" s="9">
        <v>16</v>
      </c>
      <c r="AN15" s="22">
        <v>16</v>
      </c>
      <c r="AO15" s="9">
        <v>36</v>
      </c>
      <c r="AP15" s="14">
        <v>15570</v>
      </c>
      <c r="AQ15" s="9">
        <v>20.5</v>
      </c>
      <c r="AR15" s="22">
        <v>21.4975</v>
      </c>
      <c r="AS15" s="9">
        <v>47.6025</v>
      </c>
      <c r="AT15" s="14">
        <v>16980</v>
      </c>
      <c r="AU15" s="9">
        <v>22.25</v>
      </c>
      <c r="AV15" s="22">
        <v>23.965</v>
      </c>
      <c r="AW15" s="9">
        <v>52.185</v>
      </c>
      <c r="AX15" s="14"/>
      <c r="AY15" s="9"/>
      <c r="AZ15" s="9"/>
      <c r="BA15" s="8"/>
      <c r="BB15" s="8"/>
    </row>
    <row r="16" spans="1:54" ht="15" customHeight="1">
      <c r="A16" s="8">
        <v>12</v>
      </c>
      <c r="B16" s="14">
        <v>15830</v>
      </c>
      <c r="C16" s="9">
        <v>20.5</v>
      </c>
      <c r="D16" s="22">
        <v>21.9525</v>
      </c>
      <c r="E16" s="9">
        <v>48.4475</v>
      </c>
      <c r="F16" s="14">
        <v>6380</v>
      </c>
      <c r="G16" s="9">
        <v>16</v>
      </c>
      <c r="H16" s="22">
        <v>16</v>
      </c>
      <c r="I16" s="9">
        <v>36</v>
      </c>
      <c r="J16" s="15">
        <v>6814.285714285715</v>
      </c>
      <c r="K16" s="9">
        <v>16</v>
      </c>
      <c r="L16" s="22">
        <v>16</v>
      </c>
      <c r="M16" s="9">
        <v>36</v>
      </c>
      <c r="N16" s="15">
        <v>6814.285714285715</v>
      </c>
      <c r="O16" s="9">
        <v>16</v>
      </c>
      <c r="P16" s="22">
        <v>16</v>
      </c>
      <c r="Q16" s="9">
        <v>36</v>
      </c>
      <c r="R16" s="15">
        <v>6814.285714285715</v>
      </c>
      <c r="S16" s="9">
        <v>16</v>
      </c>
      <c r="T16" s="22">
        <v>16</v>
      </c>
      <c r="U16" s="9">
        <v>36</v>
      </c>
      <c r="V16" s="15">
        <v>6814.285714285715</v>
      </c>
      <c r="W16" s="9">
        <v>16</v>
      </c>
      <c r="X16" s="22">
        <v>16</v>
      </c>
      <c r="Y16" s="9">
        <v>36</v>
      </c>
      <c r="Z16" s="15">
        <v>6814.285714285715</v>
      </c>
      <c r="AA16" s="9">
        <v>16</v>
      </c>
      <c r="AB16" s="22">
        <v>16</v>
      </c>
      <c r="AC16" s="9">
        <v>36</v>
      </c>
      <c r="AD16" s="15">
        <v>6814.285714285715</v>
      </c>
      <c r="AE16" s="9">
        <v>16</v>
      </c>
      <c r="AF16" s="22">
        <v>16</v>
      </c>
      <c r="AG16" s="9">
        <v>36</v>
      </c>
      <c r="AH16" s="15">
        <v>6814.285714285715</v>
      </c>
      <c r="AI16" s="9">
        <v>16</v>
      </c>
      <c r="AJ16" s="22">
        <v>16</v>
      </c>
      <c r="AK16" s="9">
        <v>36</v>
      </c>
      <c r="AL16" s="14">
        <v>9040</v>
      </c>
      <c r="AM16" s="9">
        <v>16</v>
      </c>
      <c r="AN16" s="22">
        <v>16</v>
      </c>
      <c r="AO16" s="9">
        <v>36</v>
      </c>
      <c r="AP16" s="14">
        <v>11200</v>
      </c>
      <c r="AQ16" s="9">
        <v>16</v>
      </c>
      <c r="AR16" s="22">
        <v>16</v>
      </c>
      <c r="AS16" s="9">
        <v>36</v>
      </c>
      <c r="AT16" s="14">
        <v>10300</v>
      </c>
      <c r="AU16" s="9">
        <v>16</v>
      </c>
      <c r="AV16" s="22">
        <v>16</v>
      </c>
      <c r="AW16" s="9">
        <v>36</v>
      </c>
      <c r="AX16" s="14"/>
      <c r="AY16" s="9"/>
      <c r="AZ16" s="9"/>
      <c r="BA16" s="8"/>
      <c r="BB16" s="8"/>
    </row>
    <row r="17" spans="1:54" ht="15" customHeight="1">
      <c r="A17" s="8">
        <v>13</v>
      </c>
      <c r="B17" s="14">
        <v>29840</v>
      </c>
      <c r="C17" s="9">
        <v>47</v>
      </c>
      <c r="D17" s="22">
        <v>48.89</v>
      </c>
      <c r="E17" s="9">
        <v>98.9</v>
      </c>
      <c r="F17" s="14">
        <v>12190</v>
      </c>
      <c r="G17" s="9">
        <v>16</v>
      </c>
      <c r="H17" s="22">
        <v>16.285</v>
      </c>
      <c r="I17" s="9">
        <v>36.6175</v>
      </c>
      <c r="J17" s="15">
        <v>2982.8571428571427</v>
      </c>
      <c r="K17" s="9">
        <v>16</v>
      </c>
      <c r="L17" s="22">
        <v>16</v>
      </c>
      <c r="M17" s="9">
        <v>36</v>
      </c>
      <c r="N17" s="15">
        <v>2982.8571428571427</v>
      </c>
      <c r="O17" s="9">
        <v>16</v>
      </c>
      <c r="P17" s="22">
        <v>16</v>
      </c>
      <c r="Q17" s="9">
        <v>36</v>
      </c>
      <c r="R17" s="15">
        <v>2982.8571428571427</v>
      </c>
      <c r="S17" s="9">
        <v>16</v>
      </c>
      <c r="T17" s="22">
        <v>16</v>
      </c>
      <c r="U17" s="9">
        <v>36</v>
      </c>
      <c r="V17" s="15">
        <v>2982.8571428571427</v>
      </c>
      <c r="W17" s="9">
        <v>16</v>
      </c>
      <c r="X17" s="22">
        <v>16</v>
      </c>
      <c r="Y17" s="9">
        <v>36</v>
      </c>
      <c r="Z17" s="15">
        <v>2982.8571428571427</v>
      </c>
      <c r="AA17" s="9">
        <v>16</v>
      </c>
      <c r="AB17" s="22">
        <v>16</v>
      </c>
      <c r="AC17" s="9">
        <v>36</v>
      </c>
      <c r="AD17" s="15">
        <v>2982.8571428571427</v>
      </c>
      <c r="AE17" s="9">
        <v>16</v>
      </c>
      <c r="AF17" s="22">
        <v>16</v>
      </c>
      <c r="AG17" s="9">
        <v>36</v>
      </c>
      <c r="AH17" s="15">
        <v>2982.8571428571427</v>
      </c>
      <c r="AI17" s="9">
        <v>16</v>
      </c>
      <c r="AJ17" s="22">
        <v>16</v>
      </c>
      <c r="AK17" s="9">
        <v>36</v>
      </c>
      <c r="AL17" s="14">
        <v>17990</v>
      </c>
      <c r="AM17" s="9">
        <v>24</v>
      </c>
      <c r="AN17" s="22">
        <v>25.7325</v>
      </c>
      <c r="AO17" s="9">
        <v>55.4675</v>
      </c>
      <c r="AP17" s="14">
        <v>38220</v>
      </c>
      <c r="AQ17" s="9">
        <v>67.25</v>
      </c>
      <c r="AR17" s="22">
        <v>67.745</v>
      </c>
      <c r="AS17" s="9">
        <v>130.325</v>
      </c>
      <c r="AT17" s="14">
        <v>30730</v>
      </c>
      <c r="AU17" s="9">
        <v>49.25</v>
      </c>
      <c r="AV17" s="22">
        <v>50.8925</v>
      </c>
      <c r="AW17" s="9">
        <v>102.2375</v>
      </c>
      <c r="AX17" s="14"/>
      <c r="AY17" s="9"/>
      <c r="AZ17" s="9"/>
      <c r="BA17" s="8"/>
      <c r="BB17" s="8"/>
    </row>
    <row r="18" spans="1:54" ht="15" customHeight="1">
      <c r="A18" s="8">
        <v>14</v>
      </c>
      <c r="B18" s="14">
        <v>26170</v>
      </c>
      <c r="C18" s="9">
        <v>40.25</v>
      </c>
      <c r="D18" s="22">
        <v>40.6325</v>
      </c>
      <c r="E18" s="9">
        <v>85.1375</v>
      </c>
      <c r="F18" s="14">
        <v>10320</v>
      </c>
      <c r="G18" s="9">
        <v>16</v>
      </c>
      <c r="H18" s="22">
        <v>16</v>
      </c>
      <c r="I18" s="9">
        <v>36</v>
      </c>
      <c r="J18" s="15">
        <v>1138.5714285714287</v>
      </c>
      <c r="K18" s="9">
        <v>16</v>
      </c>
      <c r="L18" s="22">
        <v>16</v>
      </c>
      <c r="M18" s="9">
        <v>36</v>
      </c>
      <c r="N18" s="15">
        <v>1138.5714285714287</v>
      </c>
      <c r="O18" s="9">
        <v>16</v>
      </c>
      <c r="P18" s="22">
        <v>16</v>
      </c>
      <c r="Q18" s="9">
        <v>36</v>
      </c>
      <c r="R18" s="15">
        <v>1138.5714285714287</v>
      </c>
      <c r="S18" s="9">
        <v>16</v>
      </c>
      <c r="T18" s="22">
        <v>16</v>
      </c>
      <c r="U18" s="9">
        <v>36</v>
      </c>
      <c r="V18" s="15">
        <v>1138.5714285714287</v>
      </c>
      <c r="W18" s="9">
        <v>16</v>
      </c>
      <c r="X18" s="22">
        <v>16</v>
      </c>
      <c r="Y18" s="9">
        <v>36</v>
      </c>
      <c r="Z18" s="15">
        <v>1138.5714285714287</v>
      </c>
      <c r="AA18" s="9">
        <v>16</v>
      </c>
      <c r="AB18" s="22">
        <v>16</v>
      </c>
      <c r="AC18" s="9">
        <v>36</v>
      </c>
      <c r="AD18" s="15">
        <v>1138.5714285714287</v>
      </c>
      <c r="AE18" s="9">
        <v>16</v>
      </c>
      <c r="AF18" s="22">
        <v>16</v>
      </c>
      <c r="AG18" s="9">
        <v>36</v>
      </c>
      <c r="AH18" s="15">
        <v>1138.5714285714287</v>
      </c>
      <c r="AI18" s="9">
        <v>16</v>
      </c>
      <c r="AJ18" s="22">
        <v>16</v>
      </c>
      <c r="AK18" s="9">
        <v>36</v>
      </c>
      <c r="AL18" s="14">
        <v>8360</v>
      </c>
      <c r="AM18" s="9">
        <v>16</v>
      </c>
      <c r="AN18" s="22">
        <v>16</v>
      </c>
      <c r="AO18" s="9">
        <v>36</v>
      </c>
      <c r="AP18" s="14">
        <v>14640</v>
      </c>
      <c r="AQ18" s="9">
        <v>19</v>
      </c>
      <c r="AR18" s="22">
        <v>19.96</v>
      </c>
      <c r="AS18" s="9">
        <v>44.58</v>
      </c>
      <c r="AT18" s="14">
        <v>20960</v>
      </c>
      <c r="AU18" s="9">
        <v>29.25</v>
      </c>
      <c r="AV18" s="22">
        <v>30.93</v>
      </c>
      <c r="AW18" s="9">
        <v>65.6</v>
      </c>
      <c r="AX18" s="14"/>
      <c r="AY18" s="9"/>
      <c r="AZ18" s="9"/>
      <c r="BA18" s="8"/>
      <c r="BB18" s="8"/>
    </row>
    <row r="19" spans="1:54" ht="15" customHeight="1">
      <c r="A19" s="8">
        <v>15</v>
      </c>
      <c r="B19" s="14">
        <v>61830</v>
      </c>
      <c r="C19" s="9">
        <v>119</v>
      </c>
      <c r="D19" s="22">
        <v>120.8675</v>
      </c>
      <c r="E19" s="9">
        <v>231.15</v>
      </c>
      <c r="F19" s="14">
        <v>33390</v>
      </c>
      <c r="G19" s="9">
        <v>56</v>
      </c>
      <c r="H19" s="22">
        <v>56.8775</v>
      </c>
      <c r="I19" s="9">
        <v>112.2125</v>
      </c>
      <c r="J19" s="15">
        <v>660</v>
      </c>
      <c r="K19" s="9">
        <v>16</v>
      </c>
      <c r="L19" s="22">
        <v>16</v>
      </c>
      <c r="M19" s="9">
        <v>36</v>
      </c>
      <c r="N19" s="15">
        <v>660</v>
      </c>
      <c r="O19" s="9">
        <v>16</v>
      </c>
      <c r="P19" s="22">
        <v>16</v>
      </c>
      <c r="Q19" s="9">
        <v>36</v>
      </c>
      <c r="R19" s="15">
        <v>660</v>
      </c>
      <c r="S19" s="9">
        <v>16</v>
      </c>
      <c r="T19" s="22">
        <v>16</v>
      </c>
      <c r="U19" s="9">
        <v>36</v>
      </c>
      <c r="V19" s="15">
        <v>660</v>
      </c>
      <c r="W19" s="9">
        <v>16</v>
      </c>
      <c r="X19" s="22">
        <v>16</v>
      </c>
      <c r="Y19" s="9">
        <v>36</v>
      </c>
      <c r="Z19" s="15">
        <v>660</v>
      </c>
      <c r="AA19" s="9">
        <v>16</v>
      </c>
      <c r="AB19" s="22">
        <v>16</v>
      </c>
      <c r="AC19" s="9">
        <v>36</v>
      </c>
      <c r="AD19" s="15">
        <v>660</v>
      </c>
      <c r="AE19" s="9">
        <v>16</v>
      </c>
      <c r="AF19" s="22">
        <v>16</v>
      </c>
      <c r="AG19" s="9">
        <v>36</v>
      </c>
      <c r="AH19" s="15">
        <v>660</v>
      </c>
      <c r="AI19" s="9">
        <v>16</v>
      </c>
      <c r="AJ19" s="22">
        <v>16</v>
      </c>
      <c r="AK19" s="9">
        <v>36</v>
      </c>
      <c r="AL19" s="14">
        <v>24625</v>
      </c>
      <c r="AM19" s="9">
        <v>16</v>
      </c>
      <c r="AN19" s="22">
        <v>37.34375</v>
      </c>
      <c r="AO19" s="9">
        <v>79.34375</v>
      </c>
      <c r="AP19" s="14">
        <v>34890</v>
      </c>
      <c r="AQ19" s="9">
        <v>58.25</v>
      </c>
      <c r="AR19" s="22">
        <v>60.2525</v>
      </c>
      <c r="AS19" s="9">
        <v>117.8375</v>
      </c>
      <c r="AT19" s="14">
        <v>38190</v>
      </c>
      <c r="AU19" s="9">
        <v>67.25</v>
      </c>
      <c r="AV19" s="22">
        <v>67.6775</v>
      </c>
      <c r="AW19" s="9">
        <v>130.2125</v>
      </c>
      <c r="AX19" s="14"/>
      <c r="AY19" s="9"/>
      <c r="AZ19" s="9"/>
      <c r="BA19" s="23"/>
      <c r="BB19" s="23"/>
    </row>
    <row r="20" spans="1:54" ht="15" customHeight="1">
      <c r="A20" s="8">
        <v>16</v>
      </c>
      <c r="B20" s="14">
        <v>41380</v>
      </c>
      <c r="C20" s="9">
        <v>74</v>
      </c>
      <c r="D20" s="22">
        <v>74.855</v>
      </c>
      <c r="E20" s="9">
        <v>142.865</v>
      </c>
      <c r="F20" s="14">
        <v>46570</v>
      </c>
      <c r="G20" s="9">
        <v>85.25</v>
      </c>
      <c r="H20" s="22">
        <v>86.5325</v>
      </c>
      <c r="I20" s="9">
        <v>164.9225</v>
      </c>
      <c r="J20" s="15">
        <v>2674.285714285714</v>
      </c>
      <c r="K20" s="9">
        <v>16</v>
      </c>
      <c r="L20" s="22">
        <v>16</v>
      </c>
      <c r="M20" s="9">
        <v>36</v>
      </c>
      <c r="N20" s="15">
        <v>2674.285714285714</v>
      </c>
      <c r="O20" s="9">
        <v>16</v>
      </c>
      <c r="P20" s="22">
        <v>16</v>
      </c>
      <c r="Q20" s="9">
        <v>36</v>
      </c>
      <c r="R20" s="15">
        <v>2674.285714285714</v>
      </c>
      <c r="S20" s="9">
        <v>16</v>
      </c>
      <c r="T20" s="22">
        <v>16</v>
      </c>
      <c r="U20" s="9">
        <v>36</v>
      </c>
      <c r="V20" s="15">
        <v>2674.285714285714</v>
      </c>
      <c r="W20" s="9">
        <v>16</v>
      </c>
      <c r="X20" s="22">
        <v>16</v>
      </c>
      <c r="Y20" s="9">
        <v>36</v>
      </c>
      <c r="Z20" s="15">
        <v>2674.285714285714</v>
      </c>
      <c r="AA20" s="9">
        <v>16</v>
      </c>
      <c r="AB20" s="22">
        <v>16</v>
      </c>
      <c r="AC20" s="9">
        <v>36</v>
      </c>
      <c r="AD20" s="15">
        <v>2674.285714285714</v>
      </c>
      <c r="AE20" s="9">
        <v>16</v>
      </c>
      <c r="AF20" s="22">
        <v>16</v>
      </c>
      <c r="AG20" s="9">
        <v>36</v>
      </c>
      <c r="AH20" s="15">
        <v>2674.285714285714</v>
      </c>
      <c r="AI20" s="9">
        <v>16</v>
      </c>
      <c r="AJ20" s="22">
        <v>16</v>
      </c>
      <c r="AK20" s="9">
        <v>36</v>
      </c>
      <c r="AL20" s="14">
        <v>54420</v>
      </c>
      <c r="AM20" s="9">
        <v>103.25</v>
      </c>
      <c r="AN20" s="22">
        <v>104.195</v>
      </c>
      <c r="AO20" s="9">
        <v>198.285</v>
      </c>
      <c r="AP20" s="14">
        <v>52350</v>
      </c>
      <c r="AQ20" s="9">
        <v>97.75</v>
      </c>
      <c r="AR20" s="22">
        <v>99.5375</v>
      </c>
      <c r="AS20" s="9">
        <v>189.4875</v>
      </c>
      <c r="AT20" s="14">
        <v>77050</v>
      </c>
      <c r="AU20" s="9">
        <v>155</v>
      </c>
      <c r="AV20" s="22">
        <v>155.1125</v>
      </c>
      <c r="AW20" s="9">
        <v>307.25</v>
      </c>
      <c r="AX20" s="14"/>
      <c r="AY20" s="9"/>
      <c r="AZ20" s="9"/>
      <c r="BA20" s="23"/>
      <c r="BB20" s="23"/>
    </row>
    <row r="21" spans="1:54" ht="15" customHeight="1">
      <c r="A21" s="8">
        <v>17</v>
      </c>
      <c r="B21" s="18">
        <v>37850</v>
      </c>
      <c r="C21" s="12">
        <v>65</v>
      </c>
      <c r="D21" s="22">
        <v>66.9125</v>
      </c>
      <c r="E21" s="9">
        <v>128.9375</v>
      </c>
      <c r="F21" s="18">
        <v>8630</v>
      </c>
      <c r="G21" s="12">
        <v>16</v>
      </c>
      <c r="H21" s="22">
        <v>16</v>
      </c>
      <c r="I21" s="9">
        <v>36</v>
      </c>
      <c r="J21" s="17">
        <v>4567.142857142857</v>
      </c>
      <c r="K21" s="12">
        <v>16</v>
      </c>
      <c r="L21" s="22">
        <v>16</v>
      </c>
      <c r="M21" s="9">
        <v>36</v>
      </c>
      <c r="N21" s="17">
        <v>4567.142857142857</v>
      </c>
      <c r="O21" s="12">
        <v>16</v>
      </c>
      <c r="P21" s="22">
        <v>16</v>
      </c>
      <c r="Q21" s="9">
        <v>36</v>
      </c>
      <c r="R21" s="17">
        <v>4567.142857142857</v>
      </c>
      <c r="S21" s="12">
        <v>16</v>
      </c>
      <c r="T21" s="22">
        <v>16</v>
      </c>
      <c r="U21" s="9">
        <v>36</v>
      </c>
      <c r="V21" s="17">
        <v>4567.142857142857</v>
      </c>
      <c r="W21" s="12">
        <v>16</v>
      </c>
      <c r="X21" s="22">
        <v>16</v>
      </c>
      <c r="Y21" s="9">
        <v>36</v>
      </c>
      <c r="Z21" s="17">
        <v>4567.142857142857</v>
      </c>
      <c r="AA21" s="12">
        <v>16</v>
      </c>
      <c r="AB21" s="22">
        <v>16</v>
      </c>
      <c r="AC21" s="9">
        <v>36</v>
      </c>
      <c r="AD21" s="17">
        <v>4567.142857142857</v>
      </c>
      <c r="AE21" s="12">
        <v>16</v>
      </c>
      <c r="AF21" s="22">
        <v>16</v>
      </c>
      <c r="AG21" s="9">
        <v>36</v>
      </c>
      <c r="AH21" s="17">
        <v>4567.142857142857</v>
      </c>
      <c r="AI21" s="12">
        <v>16</v>
      </c>
      <c r="AJ21" s="22">
        <v>16</v>
      </c>
      <c r="AK21" s="9">
        <v>36</v>
      </c>
      <c r="AL21" s="24">
        <v>23000</v>
      </c>
      <c r="AM21" s="12">
        <v>16</v>
      </c>
      <c r="AN21" s="22">
        <v>34.5</v>
      </c>
      <c r="AO21" s="9">
        <v>73.25</v>
      </c>
      <c r="AP21" s="24">
        <v>23000</v>
      </c>
      <c r="AQ21" s="12">
        <v>16</v>
      </c>
      <c r="AR21" s="22">
        <v>34.5</v>
      </c>
      <c r="AS21" s="9">
        <v>73.25</v>
      </c>
      <c r="AT21" s="24">
        <v>37000</v>
      </c>
      <c r="AU21" s="12">
        <v>16</v>
      </c>
      <c r="AV21" s="22">
        <v>65</v>
      </c>
      <c r="AW21" s="9">
        <v>125.75</v>
      </c>
      <c r="AX21" s="25" t="s">
        <v>22</v>
      </c>
      <c r="AY21" s="12"/>
      <c r="AZ21" s="12"/>
      <c r="BA21" s="26"/>
      <c r="BB21" s="26"/>
    </row>
    <row r="22" spans="1:54" ht="15" customHeight="1">
      <c r="A22" s="8">
        <v>18</v>
      </c>
      <c r="B22" s="14">
        <v>17630</v>
      </c>
      <c r="C22" s="9">
        <v>24</v>
      </c>
      <c r="D22" s="22">
        <v>25.1025</v>
      </c>
      <c r="E22" s="9">
        <v>54.2975</v>
      </c>
      <c r="F22" s="14">
        <v>7840</v>
      </c>
      <c r="G22" s="9">
        <v>16</v>
      </c>
      <c r="H22" s="22">
        <v>16</v>
      </c>
      <c r="I22" s="9">
        <v>36</v>
      </c>
      <c r="J22" s="15">
        <v>6504.285714285715</v>
      </c>
      <c r="K22" s="9">
        <v>16</v>
      </c>
      <c r="L22" s="22">
        <v>16</v>
      </c>
      <c r="M22" s="9">
        <v>36</v>
      </c>
      <c r="N22" s="15">
        <v>6504.285714285715</v>
      </c>
      <c r="O22" s="9">
        <v>16</v>
      </c>
      <c r="P22" s="22">
        <v>16</v>
      </c>
      <c r="Q22" s="9">
        <v>36</v>
      </c>
      <c r="R22" s="15">
        <v>6504.285714285715</v>
      </c>
      <c r="S22" s="9">
        <v>16</v>
      </c>
      <c r="T22" s="22">
        <v>16</v>
      </c>
      <c r="U22" s="9">
        <v>36</v>
      </c>
      <c r="V22" s="15">
        <v>6504.285714285715</v>
      </c>
      <c r="W22" s="9">
        <v>16</v>
      </c>
      <c r="X22" s="22">
        <v>16</v>
      </c>
      <c r="Y22" s="9">
        <v>36</v>
      </c>
      <c r="Z22" s="15">
        <v>6504.285714285715</v>
      </c>
      <c r="AA22" s="9">
        <v>16</v>
      </c>
      <c r="AB22" s="22">
        <v>16</v>
      </c>
      <c r="AC22" s="9">
        <v>36</v>
      </c>
      <c r="AD22" s="15">
        <v>6504.285714285715</v>
      </c>
      <c r="AE22" s="9">
        <v>16</v>
      </c>
      <c r="AF22" s="22">
        <v>16</v>
      </c>
      <c r="AG22" s="9">
        <v>36</v>
      </c>
      <c r="AH22" s="15">
        <v>6504.285714285715</v>
      </c>
      <c r="AI22" s="9">
        <v>16</v>
      </c>
      <c r="AJ22" s="22">
        <v>16</v>
      </c>
      <c r="AK22" s="9">
        <v>36</v>
      </c>
      <c r="AL22" s="14">
        <v>9480</v>
      </c>
      <c r="AM22" s="9">
        <v>16</v>
      </c>
      <c r="AN22" s="22">
        <v>16</v>
      </c>
      <c r="AO22" s="9">
        <v>36</v>
      </c>
      <c r="AP22" s="14">
        <v>7540</v>
      </c>
      <c r="AQ22" s="9">
        <v>16</v>
      </c>
      <c r="AR22" s="22">
        <v>16</v>
      </c>
      <c r="AS22" s="9">
        <v>36</v>
      </c>
      <c r="AT22" s="14">
        <v>15360</v>
      </c>
      <c r="AU22" s="9">
        <v>20.5</v>
      </c>
      <c r="AV22" s="22">
        <v>21.13</v>
      </c>
      <c r="AW22" s="9">
        <v>46.92</v>
      </c>
      <c r="AX22" s="14"/>
      <c r="AY22" s="9"/>
      <c r="AZ22" s="9"/>
      <c r="BA22" s="23"/>
      <c r="BB22" s="23"/>
    </row>
    <row r="23" spans="1:54" ht="15" customHeight="1">
      <c r="A23" s="8">
        <v>19</v>
      </c>
      <c r="B23" s="14">
        <v>52050</v>
      </c>
      <c r="C23" s="9">
        <v>98.75</v>
      </c>
      <c r="D23" s="22">
        <v>98.8625</v>
      </c>
      <c r="E23" s="9">
        <v>188.2125</v>
      </c>
      <c r="F23" s="14">
        <v>21750</v>
      </c>
      <c r="G23" s="9">
        <v>31</v>
      </c>
      <c r="H23" s="22">
        <v>32.3125</v>
      </c>
      <c r="I23" s="9">
        <v>68.5625</v>
      </c>
      <c r="J23" s="15">
        <v>10225</v>
      </c>
      <c r="K23" s="9">
        <v>16</v>
      </c>
      <c r="L23" s="22">
        <v>16</v>
      </c>
      <c r="M23" s="9">
        <v>36</v>
      </c>
      <c r="N23" s="15">
        <v>10225</v>
      </c>
      <c r="O23" s="9">
        <v>16</v>
      </c>
      <c r="P23" s="22">
        <v>16</v>
      </c>
      <c r="Q23" s="9">
        <v>36</v>
      </c>
      <c r="R23" s="15">
        <v>10225</v>
      </c>
      <c r="S23" s="9">
        <v>16</v>
      </c>
      <c r="T23" s="22">
        <v>16</v>
      </c>
      <c r="U23" s="9">
        <v>36</v>
      </c>
      <c r="V23" s="15">
        <v>10225</v>
      </c>
      <c r="W23" s="9">
        <v>16</v>
      </c>
      <c r="X23" s="22">
        <v>16</v>
      </c>
      <c r="Y23" s="9">
        <v>36</v>
      </c>
      <c r="Z23" s="15">
        <v>10225</v>
      </c>
      <c r="AA23" s="9">
        <v>16</v>
      </c>
      <c r="AB23" s="22">
        <v>16</v>
      </c>
      <c r="AC23" s="9">
        <v>36</v>
      </c>
      <c r="AD23" s="15">
        <v>10225</v>
      </c>
      <c r="AE23" s="9">
        <v>16</v>
      </c>
      <c r="AF23" s="22">
        <v>16</v>
      </c>
      <c r="AG23" s="9">
        <v>36</v>
      </c>
      <c r="AH23" s="15">
        <v>10225</v>
      </c>
      <c r="AI23" s="9">
        <v>16</v>
      </c>
      <c r="AJ23" s="22">
        <v>16</v>
      </c>
      <c r="AK23" s="9">
        <v>36</v>
      </c>
      <c r="AL23" s="14">
        <v>30480</v>
      </c>
      <c r="AM23" s="9">
        <v>49.25</v>
      </c>
      <c r="AN23" s="22">
        <v>50.33</v>
      </c>
      <c r="AO23" s="9">
        <v>101.3</v>
      </c>
      <c r="AP23" s="14">
        <v>24900</v>
      </c>
      <c r="AQ23" s="9">
        <v>38</v>
      </c>
      <c r="AR23" s="22">
        <v>37.825</v>
      </c>
      <c r="AS23" s="9">
        <v>80.375</v>
      </c>
      <c r="AT23" s="14">
        <v>36240</v>
      </c>
      <c r="AU23" s="9">
        <v>62.75</v>
      </c>
      <c r="AV23" s="22">
        <v>63.29</v>
      </c>
      <c r="AW23" s="9">
        <v>122.9</v>
      </c>
      <c r="AX23" s="14"/>
      <c r="AY23" s="9"/>
      <c r="AZ23" s="9"/>
      <c r="BA23" s="23"/>
      <c r="BB23" s="23"/>
    </row>
    <row r="24" spans="1:54" ht="15" customHeight="1">
      <c r="A24" s="8">
        <v>20</v>
      </c>
      <c r="B24" s="14">
        <v>20420</v>
      </c>
      <c r="C24" s="9">
        <v>29.25</v>
      </c>
      <c r="D24" s="22">
        <v>29.985</v>
      </c>
      <c r="E24" s="9">
        <v>63.575</v>
      </c>
      <c r="F24" s="14">
        <v>7830</v>
      </c>
      <c r="G24" s="9">
        <v>16</v>
      </c>
      <c r="H24" s="22">
        <v>16</v>
      </c>
      <c r="I24" s="9">
        <v>36</v>
      </c>
      <c r="J24" s="15">
        <v>6272.857142857143</v>
      </c>
      <c r="K24" s="9">
        <v>16</v>
      </c>
      <c r="L24" s="22">
        <v>16</v>
      </c>
      <c r="M24" s="9">
        <v>36</v>
      </c>
      <c r="N24" s="15">
        <v>6272.857142857143</v>
      </c>
      <c r="O24" s="9">
        <v>16</v>
      </c>
      <c r="P24" s="22">
        <v>16</v>
      </c>
      <c r="Q24" s="9">
        <v>36</v>
      </c>
      <c r="R24" s="15">
        <v>6272.857142857143</v>
      </c>
      <c r="S24" s="9">
        <v>16</v>
      </c>
      <c r="T24" s="22">
        <v>16</v>
      </c>
      <c r="U24" s="9">
        <v>36</v>
      </c>
      <c r="V24" s="15">
        <v>6272.857142857143</v>
      </c>
      <c r="W24" s="9">
        <v>16</v>
      </c>
      <c r="X24" s="22">
        <v>16</v>
      </c>
      <c r="Y24" s="9">
        <v>36</v>
      </c>
      <c r="Z24" s="15">
        <v>6272.857142857143</v>
      </c>
      <c r="AA24" s="9">
        <v>16</v>
      </c>
      <c r="AB24" s="22">
        <v>16</v>
      </c>
      <c r="AC24" s="9">
        <v>36</v>
      </c>
      <c r="AD24" s="15">
        <v>6272.857142857143</v>
      </c>
      <c r="AE24" s="9">
        <v>16</v>
      </c>
      <c r="AF24" s="22">
        <v>16</v>
      </c>
      <c r="AG24" s="9">
        <v>36</v>
      </c>
      <c r="AH24" s="15">
        <v>6272.857142857143</v>
      </c>
      <c r="AI24" s="9">
        <v>16</v>
      </c>
      <c r="AJ24" s="22">
        <v>16</v>
      </c>
      <c r="AK24" s="9">
        <v>36</v>
      </c>
      <c r="AL24" s="14">
        <v>13280</v>
      </c>
      <c r="AM24" s="9">
        <v>17.5</v>
      </c>
      <c r="AN24" s="22">
        <v>17.92</v>
      </c>
      <c r="AO24" s="9">
        <v>40.16</v>
      </c>
      <c r="AP24" s="14">
        <v>13930</v>
      </c>
      <c r="AQ24" s="9">
        <v>17.5</v>
      </c>
      <c r="AR24" s="22">
        <v>18.895</v>
      </c>
      <c r="AS24" s="9">
        <v>42.2725</v>
      </c>
      <c r="AT24" s="14">
        <v>18100</v>
      </c>
      <c r="AU24" s="9">
        <v>25.75</v>
      </c>
      <c r="AV24" s="22">
        <v>25.925</v>
      </c>
      <c r="AW24" s="9">
        <v>55.825</v>
      </c>
      <c r="AX24" s="14"/>
      <c r="AY24" s="9"/>
      <c r="AZ24" s="9"/>
      <c r="BA24" s="23"/>
      <c r="BB24" s="23"/>
    </row>
    <row r="25" spans="1:54" ht="15" customHeight="1">
      <c r="A25" s="8">
        <v>21</v>
      </c>
      <c r="B25" s="14">
        <v>8430</v>
      </c>
      <c r="C25" s="9">
        <v>16</v>
      </c>
      <c r="D25" s="22">
        <v>16</v>
      </c>
      <c r="E25" s="9">
        <v>36</v>
      </c>
      <c r="F25" s="14">
        <v>3180</v>
      </c>
      <c r="G25" s="9">
        <v>16</v>
      </c>
      <c r="H25" s="22">
        <v>16</v>
      </c>
      <c r="I25" s="9">
        <v>36</v>
      </c>
      <c r="J25" s="15">
        <v>5865.714285714285</v>
      </c>
      <c r="K25" s="9">
        <v>16</v>
      </c>
      <c r="L25" s="22">
        <v>16</v>
      </c>
      <c r="M25" s="9">
        <v>36</v>
      </c>
      <c r="N25" s="15">
        <v>5865.714285714285</v>
      </c>
      <c r="O25" s="9">
        <v>16</v>
      </c>
      <c r="P25" s="22">
        <v>16</v>
      </c>
      <c r="Q25" s="9">
        <v>36</v>
      </c>
      <c r="R25" s="15">
        <v>5865.714285714285</v>
      </c>
      <c r="S25" s="9">
        <v>16</v>
      </c>
      <c r="T25" s="22">
        <v>16</v>
      </c>
      <c r="U25" s="9">
        <v>36</v>
      </c>
      <c r="V25" s="15">
        <v>5865.714285714285</v>
      </c>
      <c r="W25" s="9">
        <v>16</v>
      </c>
      <c r="X25" s="22">
        <v>16</v>
      </c>
      <c r="Y25" s="9">
        <v>36</v>
      </c>
      <c r="Z25" s="15">
        <v>5865.714285714285</v>
      </c>
      <c r="AA25" s="9">
        <v>16</v>
      </c>
      <c r="AB25" s="22">
        <v>16</v>
      </c>
      <c r="AC25" s="9">
        <v>36</v>
      </c>
      <c r="AD25" s="15">
        <v>5865.714285714285</v>
      </c>
      <c r="AE25" s="9">
        <v>16</v>
      </c>
      <c r="AF25" s="22">
        <v>16</v>
      </c>
      <c r="AG25" s="9">
        <v>36</v>
      </c>
      <c r="AH25" s="15">
        <v>5865.714285714285</v>
      </c>
      <c r="AI25" s="9">
        <v>16</v>
      </c>
      <c r="AJ25" s="22">
        <v>16</v>
      </c>
      <c r="AK25" s="9">
        <v>36</v>
      </c>
      <c r="AL25" s="14">
        <v>6730</v>
      </c>
      <c r="AM25" s="9">
        <v>16</v>
      </c>
      <c r="AN25" s="22">
        <v>16</v>
      </c>
      <c r="AO25" s="9">
        <v>36</v>
      </c>
      <c r="AP25" s="14">
        <v>13040</v>
      </c>
      <c r="AQ25" s="9">
        <v>17.5</v>
      </c>
      <c r="AR25" s="22">
        <v>17.56</v>
      </c>
      <c r="AS25" s="9">
        <v>39.38</v>
      </c>
      <c r="AT25" s="14">
        <v>7340</v>
      </c>
      <c r="AU25" s="9">
        <v>16</v>
      </c>
      <c r="AV25" s="22">
        <v>16</v>
      </c>
      <c r="AW25" s="9">
        <v>36</v>
      </c>
      <c r="AX25" s="14"/>
      <c r="AY25" s="9"/>
      <c r="AZ25" s="9"/>
      <c r="BA25" s="23"/>
      <c r="BB25" s="23"/>
    </row>
    <row r="26" spans="1:54" ht="15" customHeight="1">
      <c r="A26" s="8">
        <v>22</v>
      </c>
      <c r="B26" s="14">
        <v>9470</v>
      </c>
      <c r="C26" s="9">
        <v>16</v>
      </c>
      <c r="D26" s="22">
        <v>16</v>
      </c>
      <c r="E26" s="9">
        <v>36</v>
      </c>
      <c r="F26" s="14">
        <v>4130</v>
      </c>
      <c r="G26" s="9">
        <v>16</v>
      </c>
      <c r="H26" s="22">
        <v>16</v>
      </c>
      <c r="I26" s="9">
        <v>36</v>
      </c>
      <c r="J26" s="15">
        <v>4341.428571428572</v>
      </c>
      <c r="K26" s="9">
        <v>16</v>
      </c>
      <c r="L26" s="22">
        <v>16</v>
      </c>
      <c r="M26" s="9">
        <v>36</v>
      </c>
      <c r="N26" s="15">
        <v>4341.428571428572</v>
      </c>
      <c r="O26" s="9">
        <v>16</v>
      </c>
      <c r="P26" s="22">
        <v>16</v>
      </c>
      <c r="Q26" s="9">
        <v>36</v>
      </c>
      <c r="R26" s="15">
        <v>4341.428571428572</v>
      </c>
      <c r="S26" s="9">
        <v>16</v>
      </c>
      <c r="T26" s="22">
        <v>16</v>
      </c>
      <c r="U26" s="9">
        <v>36</v>
      </c>
      <c r="V26" s="15">
        <v>4341.428571428572</v>
      </c>
      <c r="W26" s="9">
        <v>16</v>
      </c>
      <c r="X26" s="22">
        <v>16</v>
      </c>
      <c r="Y26" s="9">
        <v>36</v>
      </c>
      <c r="Z26" s="15">
        <v>4341.428571428572</v>
      </c>
      <c r="AA26" s="9">
        <v>16</v>
      </c>
      <c r="AB26" s="22">
        <v>16</v>
      </c>
      <c r="AC26" s="9">
        <v>36</v>
      </c>
      <c r="AD26" s="15">
        <v>4341.428571428572</v>
      </c>
      <c r="AE26" s="9">
        <v>16</v>
      </c>
      <c r="AF26" s="22">
        <v>16</v>
      </c>
      <c r="AG26" s="9">
        <v>36</v>
      </c>
      <c r="AH26" s="15">
        <v>4341.428571428572</v>
      </c>
      <c r="AI26" s="9">
        <v>16</v>
      </c>
      <c r="AJ26" s="22">
        <v>16</v>
      </c>
      <c r="AK26" s="9">
        <v>36</v>
      </c>
      <c r="AL26" s="14">
        <v>13550</v>
      </c>
      <c r="AM26" s="9">
        <v>17.5</v>
      </c>
      <c r="AN26" s="22">
        <v>18.325</v>
      </c>
      <c r="AO26" s="9">
        <v>41.0375</v>
      </c>
      <c r="AP26" s="14">
        <v>1120</v>
      </c>
      <c r="AQ26" s="9">
        <v>16</v>
      </c>
      <c r="AR26" s="22">
        <v>16</v>
      </c>
      <c r="AS26" s="9">
        <v>36</v>
      </c>
      <c r="AT26" s="14">
        <v>11520</v>
      </c>
      <c r="AU26" s="9">
        <v>16</v>
      </c>
      <c r="AV26" s="22">
        <v>16</v>
      </c>
      <c r="AW26" s="9">
        <v>36</v>
      </c>
      <c r="AX26" s="14"/>
      <c r="AY26" s="9"/>
      <c r="AZ26" s="9"/>
      <c r="BA26" s="23"/>
      <c r="BB26" s="23"/>
    </row>
    <row r="27" spans="1:54" ht="15" customHeight="1">
      <c r="A27" s="8">
        <v>23</v>
      </c>
      <c r="B27" s="14">
        <v>14700</v>
      </c>
      <c r="C27" s="9">
        <v>19</v>
      </c>
      <c r="D27" s="22">
        <v>20.05</v>
      </c>
      <c r="E27" s="9">
        <v>44.775</v>
      </c>
      <c r="F27" s="14">
        <v>2000</v>
      </c>
      <c r="G27" s="9">
        <v>16</v>
      </c>
      <c r="H27" s="22">
        <v>16</v>
      </c>
      <c r="I27" s="9">
        <v>36</v>
      </c>
      <c r="J27" s="15">
        <v>2404.285714285714</v>
      </c>
      <c r="K27" s="9">
        <v>16</v>
      </c>
      <c r="L27" s="22">
        <v>16</v>
      </c>
      <c r="M27" s="9">
        <v>36</v>
      </c>
      <c r="N27" s="15">
        <v>2404.285714285714</v>
      </c>
      <c r="O27" s="9">
        <v>16</v>
      </c>
      <c r="P27" s="22">
        <v>16</v>
      </c>
      <c r="Q27" s="9">
        <v>36</v>
      </c>
      <c r="R27" s="15">
        <v>2404.285714285714</v>
      </c>
      <c r="S27" s="9">
        <v>16</v>
      </c>
      <c r="T27" s="22">
        <v>16</v>
      </c>
      <c r="U27" s="9">
        <v>36</v>
      </c>
      <c r="V27" s="15">
        <v>2404.285714285714</v>
      </c>
      <c r="W27" s="9">
        <v>16</v>
      </c>
      <c r="X27" s="22">
        <v>16</v>
      </c>
      <c r="Y27" s="9">
        <v>36</v>
      </c>
      <c r="Z27" s="15">
        <v>2404.285714285714</v>
      </c>
      <c r="AA27" s="9">
        <v>16</v>
      </c>
      <c r="AB27" s="22">
        <v>16</v>
      </c>
      <c r="AC27" s="9">
        <v>36</v>
      </c>
      <c r="AD27" s="15">
        <v>2404.285714285714</v>
      </c>
      <c r="AE27" s="9">
        <v>16</v>
      </c>
      <c r="AF27" s="22">
        <v>16</v>
      </c>
      <c r="AG27" s="9">
        <v>36</v>
      </c>
      <c r="AH27" s="15">
        <v>2404.285714285714</v>
      </c>
      <c r="AI27" s="9">
        <v>16</v>
      </c>
      <c r="AJ27" s="22">
        <v>16</v>
      </c>
      <c r="AK27" s="9">
        <v>36</v>
      </c>
      <c r="AL27" s="14">
        <v>23610</v>
      </c>
      <c r="AM27" s="9">
        <v>34.5</v>
      </c>
      <c r="AN27" s="22">
        <v>35.5675</v>
      </c>
      <c r="AO27" s="9">
        <v>75.5375</v>
      </c>
      <c r="AP27" s="14">
        <v>15060</v>
      </c>
      <c r="AQ27" s="9">
        <v>20.5</v>
      </c>
      <c r="AR27" s="22">
        <v>20.605</v>
      </c>
      <c r="AS27" s="9">
        <v>45.945</v>
      </c>
      <c r="AT27" s="14">
        <v>18050</v>
      </c>
      <c r="AU27" s="9">
        <v>25.75</v>
      </c>
      <c r="AV27" s="22">
        <v>25.8375</v>
      </c>
      <c r="AW27" s="9">
        <v>55.6625</v>
      </c>
      <c r="AX27" s="14"/>
      <c r="AY27" s="9"/>
      <c r="AZ27" s="9"/>
      <c r="BA27" s="23"/>
      <c r="BB27" s="23"/>
    </row>
    <row r="28" spans="1:54" ht="15" customHeight="1">
      <c r="A28" s="8">
        <v>24</v>
      </c>
      <c r="B28" s="14">
        <v>28510</v>
      </c>
      <c r="C28" s="9">
        <v>44.75</v>
      </c>
      <c r="D28" s="22">
        <v>45.8975</v>
      </c>
      <c r="E28" s="9">
        <v>93.9125</v>
      </c>
      <c r="F28" s="14">
        <v>15780</v>
      </c>
      <c r="G28" s="9">
        <v>20.5</v>
      </c>
      <c r="H28" s="22">
        <v>21.865</v>
      </c>
      <c r="I28" s="9">
        <v>48.285</v>
      </c>
      <c r="J28" s="15">
        <v>7342.857142857143</v>
      </c>
      <c r="K28" s="9">
        <v>16</v>
      </c>
      <c r="L28" s="22">
        <v>16</v>
      </c>
      <c r="M28" s="9">
        <v>36</v>
      </c>
      <c r="N28" s="15">
        <v>7342.857142857143</v>
      </c>
      <c r="O28" s="9">
        <v>16</v>
      </c>
      <c r="P28" s="22">
        <v>16</v>
      </c>
      <c r="Q28" s="9">
        <v>36</v>
      </c>
      <c r="R28" s="15">
        <v>7342.857142857143</v>
      </c>
      <c r="S28" s="9">
        <v>16</v>
      </c>
      <c r="T28" s="22">
        <v>16</v>
      </c>
      <c r="U28" s="9">
        <v>36</v>
      </c>
      <c r="V28" s="15">
        <v>7342.857142857143</v>
      </c>
      <c r="W28" s="9">
        <v>16</v>
      </c>
      <c r="X28" s="22">
        <v>16</v>
      </c>
      <c r="Y28" s="9">
        <v>36</v>
      </c>
      <c r="Z28" s="15">
        <v>7342.857142857143</v>
      </c>
      <c r="AA28" s="9">
        <v>16</v>
      </c>
      <c r="AB28" s="22">
        <v>16</v>
      </c>
      <c r="AC28" s="9">
        <v>36</v>
      </c>
      <c r="AD28" s="15">
        <v>7342.857142857143</v>
      </c>
      <c r="AE28" s="9">
        <v>16</v>
      </c>
      <c r="AF28" s="22">
        <v>16</v>
      </c>
      <c r="AG28" s="9">
        <v>36</v>
      </c>
      <c r="AH28" s="15">
        <v>7342.857142857143</v>
      </c>
      <c r="AI28" s="9">
        <v>16</v>
      </c>
      <c r="AJ28" s="22">
        <v>16</v>
      </c>
      <c r="AK28" s="9">
        <v>36</v>
      </c>
      <c r="AL28" s="14">
        <v>17520</v>
      </c>
      <c r="AM28" s="9">
        <v>24</v>
      </c>
      <c r="AN28" s="22">
        <v>24.91</v>
      </c>
      <c r="AO28" s="9">
        <v>53.94</v>
      </c>
      <c r="AP28" s="14">
        <v>27550</v>
      </c>
      <c r="AQ28" s="9">
        <v>43</v>
      </c>
      <c r="AR28" s="22">
        <v>43.7375</v>
      </c>
      <c r="AS28" s="9">
        <v>90.3125</v>
      </c>
      <c r="AT28" s="14">
        <v>26040</v>
      </c>
      <c r="AU28" s="9">
        <v>40.25</v>
      </c>
      <c r="AV28" s="22">
        <v>40.34</v>
      </c>
      <c r="AW28" s="9">
        <v>84.65</v>
      </c>
      <c r="AX28" s="14"/>
      <c r="AY28" s="9"/>
      <c r="AZ28" s="9"/>
      <c r="BA28" s="23"/>
      <c r="BB28" s="23"/>
    </row>
    <row r="29" spans="1:54" ht="15" customHeight="1">
      <c r="A29" s="8">
        <v>25</v>
      </c>
      <c r="B29" s="14">
        <v>43630</v>
      </c>
      <c r="C29" s="9">
        <v>78.5</v>
      </c>
      <c r="D29" s="22">
        <v>79.9175</v>
      </c>
      <c r="E29" s="9">
        <v>152.4275</v>
      </c>
      <c r="F29" s="14">
        <v>9820</v>
      </c>
      <c r="G29" s="9">
        <v>16</v>
      </c>
      <c r="H29" s="22">
        <v>16</v>
      </c>
      <c r="I29" s="9">
        <v>36</v>
      </c>
      <c r="J29" s="15">
        <v>2417.1428571428573</v>
      </c>
      <c r="K29" s="9">
        <v>16</v>
      </c>
      <c r="L29" s="22">
        <v>16</v>
      </c>
      <c r="M29" s="9">
        <v>36</v>
      </c>
      <c r="N29" s="15">
        <v>2417.1428571428573</v>
      </c>
      <c r="O29" s="9">
        <v>16</v>
      </c>
      <c r="P29" s="22">
        <v>16</v>
      </c>
      <c r="Q29" s="9">
        <v>36</v>
      </c>
      <c r="R29" s="15">
        <v>2417.1428571428573</v>
      </c>
      <c r="S29" s="9">
        <v>16</v>
      </c>
      <c r="T29" s="22">
        <v>16</v>
      </c>
      <c r="U29" s="9">
        <v>36</v>
      </c>
      <c r="V29" s="15">
        <v>2417.1428571428573</v>
      </c>
      <c r="W29" s="9">
        <v>16</v>
      </c>
      <c r="X29" s="22">
        <v>16</v>
      </c>
      <c r="Y29" s="9">
        <v>36</v>
      </c>
      <c r="Z29" s="15">
        <v>2417.1428571428573</v>
      </c>
      <c r="AA29" s="9">
        <v>16</v>
      </c>
      <c r="AB29" s="22">
        <v>16</v>
      </c>
      <c r="AC29" s="9">
        <v>36</v>
      </c>
      <c r="AD29" s="15">
        <v>2417.1428571428573</v>
      </c>
      <c r="AE29" s="9">
        <v>16</v>
      </c>
      <c r="AF29" s="22">
        <v>16</v>
      </c>
      <c r="AG29" s="9">
        <v>36</v>
      </c>
      <c r="AH29" s="15">
        <v>2417.1428571428573</v>
      </c>
      <c r="AI29" s="9">
        <v>16</v>
      </c>
      <c r="AJ29" s="22">
        <v>16</v>
      </c>
      <c r="AK29" s="9">
        <v>36</v>
      </c>
      <c r="AL29" s="14">
        <v>32420</v>
      </c>
      <c r="AM29" s="9">
        <v>53.75</v>
      </c>
      <c r="AN29" s="22">
        <v>54.695</v>
      </c>
      <c r="AO29" s="9">
        <v>108.575</v>
      </c>
      <c r="AP29" s="14">
        <v>28560</v>
      </c>
      <c r="AQ29" s="9">
        <v>44.75</v>
      </c>
      <c r="AR29" s="22">
        <v>46.01</v>
      </c>
      <c r="AS29" s="9">
        <v>94.1</v>
      </c>
      <c r="AT29" s="14">
        <v>37600</v>
      </c>
      <c r="AU29" s="9">
        <v>65</v>
      </c>
      <c r="AV29" s="22">
        <v>66.35</v>
      </c>
      <c r="AW29" s="9">
        <v>128</v>
      </c>
      <c r="AX29" s="14"/>
      <c r="AY29" s="9"/>
      <c r="AZ29" s="9"/>
      <c r="BA29" s="23"/>
      <c r="BB29" s="23"/>
    </row>
    <row r="30" spans="1:54" ht="15" customHeight="1">
      <c r="A30" s="8">
        <v>26</v>
      </c>
      <c r="B30" s="14">
        <v>39410</v>
      </c>
      <c r="C30" s="9">
        <v>69.5</v>
      </c>
      <c r="D30" s="22">
        <v>70.4225</v>
      </c>
      <c r="E30" s="9">
        <v>134.7875</v>
      </c>
      <c r="F30" s="14">
        <v>9060</v>
      </c>
      <c r="G30" s="9">
        <v>16</v>
      </c>
      <c r="H30" s="22">
        <v>16</v>
      </c>
      <c r="I30" s="9">
        <v>36</v>
      </c>
      <c r="J30" s="15">
        <v>5958.571428571428</v>
      </c>
      <c r="K30" s="9">
        <v>16</v>
      </c>
      <c r="L30" s="22">
        <v>16</v>
      </c>
      <c r="M30" s="9">
        <v>36</v>
      </c>
      <c r="N30" s="15">
        <v>5958.571428571428</v>
      </c>
      <c r="O30" s="9">
        <v>16</v>
      </c>
      <c r="P30" s="22">
        <v>16</v>
      </c>
      <c r="Q30" s="9">
        <v>36</v>
      </c>
      <c r="R30" s="15">
        <v>5958.571428571428</v>
      </c>
      <c r="S30" s="9">
        <v>16</v>
      </c>
      <c r="T30" s="22">
        <v>16</v>
      </c>
      <c r="U30" s="9">
        <v>36</v>
      </c>
      <c r="V30" s="15">
        <v>5958.571428571428</v>
      </c>
      <c r="W30" s="9">
        <v>16</v>
      </c>
      <c r="X30" s="22">
        <v>16</v>
      </c>
      <c r="Y30" s="9">
        <v>36</v>
      </c>
      <c r="Z30" s="15">
        <v>5958.571428571428</v>
      </c>
      <c r="AA30" s="9">
        <v>16</v>
      </c>
      <c r="AB30" s="22">
        <v>16</v>
      </c>
      <c r="AC30" s="9">
        <v>36</v>
      </c>
      <c r="AD30" s="15">
        <v>5958.571428571428</v>
      </c>
      <c r="AE30" s="9">
        <v>16</v>
      </c>
      <c r="AF30" s="22">
        <v>16</v>
      </c>
      <c r="AG30" s="9">
        <v>36</v>
      </c>
      <c r="AH30" s="15">
        <v>5958.571428571428</v>
      </c>
      <c r="AI30" s="9">
        <v>16</v>
      </c>
      <c r="AJ30" s="22">
        <v>16</v>
      </c>
      <c r="AK30" s="9">
        <v>36</v>
      </c>
      <c r="AL30" s="14">
        <v>25520</v>
      </c>
      <c r="AM30" s="9">
        <v>38</v>
      </c>
      <c r="AN30" s="22">
        <v>39.17</v>
      </c>
      <c r="AO30" s="9">
        <v>82.7</v>
      </c>
      <c r="AP30" s="14">
        <v>25880</v>
      </c>
      <c r="AQ30" s="9">
        <v>38</v>
      </c>
      <c r="AR30" s="22">
        <v>39.98</v>
      </c>
      <c r="AS30" s="9">
        <v>84.05</v>
      </c>
      <c r="AT30" s="14">
        <v>26960</v>
      </c>
      <c r="AU30" s="9">
        <v>40.25</v>
      </c>
      <c r="AV30" s="22">
        <v>42.41</v>
      </c>
      <c r="AW30" s="9">
        <v>88.1</v>
      </c>
      <c r="AX30" s="14"/>
      <c r="AY30" s="9"/>
      <c r="AZ30" s="9"/>
      <c r="BA30" s="23"/>
      <c r="BB30" s="23"/>
    </row>
    <row r="31" spans="1:54" ht="15" customHeight="1">
      <c r="A31" s="8">
        <v>27</v>
      </c>
      <c r="B31" s="14">
        <v>6480</v>
      </c>
      <c r="C31" s="9">
        <v>16</v>
      </c>
      <c r="D31" s="22">
        <v>16</v>
      </c>
      <c r="E31" s="9">
        <v>36</v>
      </c>
      <c r="F31" s="14">
        <v>4180</v>
      </c>
      <c r="G31" s="9">
        <v>16</v>
      </c>
      <c r="H31" s="22">
        <v>16</v>
      </c>
      <c r="I31" s="9">
        <v>36</v>
      </c>
      <c r="J31" s="15">
        <v>3301.4285714285716</v>
      </c>
      <c r="K31" s="9">
        <v>16</v>
      </c>
      <c r="L31" s="22">
        <v>16</v>
      </c>
      <c r="M31" s="9">
        <v>36</v>
      </c>
      <c r="N31" s="15">
        <v>3301.4285714285716</v>
      </c>
      <c r="O31" s="9">
        <v>16</v>
      </c>
      <c r="P31" s="22">
        <v>16</v>
      </c>
      <c r="Q31" s="9">
        <v>36</v>
      </c>
      <c r="R31" s="15">
        <v>3301.4285714285716</v>
      </c>
      <c r="S31" s="9">
        <v>16</v>
      </c>
      <c r="T31" s="22">
        <v>16</v>
      </c>
      <c r="U31" s="9">
        <v>36</v>
      </c>
      <c r="V31" s="15">
        <v>3301.4285714285716</v>
      </c>
      <c r="W31" s="9">
        <v>16</v>
      </c>
      <c r="X31" s="22">
        <v>16</v>
      </c>
      <c r="Y31" s="9">
        <v>36</v>
      </c>
      <c r="Z31" s="15">
        <v>3301.4285714285716</v>
      </c>
      <c r="AA31" s="9">
        <v>16</v>
      </c>
      <c r="AB31" s="22">
        <v>16</v>
      </c>
      <c r="AC31" s="9">
        <v>36</v>
      </c>
      <c r="AD31" s="15">
        <v>3301.4285714285716</v>
      </c>
      <c r="AE31" s="9">
        <v>16</v>
      </c>
      <c r="AF31" s="22">
        <v>16</v>
      </c>
      <c r="AG31" s="9">
        <v>36</v>
      </c>
      <c r="AH31" s="15">
        <v>3301.4285714285716</v>
      </c>
      <c r="AI31" s="9">
        <v>16</v>
      </c>
      <c r="AJ31" s="22">
        <v>16</v>
      </c>
      <c r="AK31" s="9">
        <v>36</v>
      </c>
      <c r="AL31" s="14">
        <v>7520</v>
      </c>
      <c r="AM31" s="9">
        <v>16</v>
      </c>
      <c r="AN31" s="22">
        <v>16</v>
      </c>
      <c r="AO31" s="9">
        <v>36</v>
      </c>
      <c r="AP31" s="14">
        <v>16130</v>
      </c>
      <c r="AQ31" s="9">
        <v>34.25</v>
      </c>
      <c r="AR31" s="22">
        <v>22.4775</v>
      </c>
      <c r="AS31" s="9">
        <v>49.4225</v>
      </c>
      <c r="AT31" s="14">
        <v>14930</v>
      </c>
      <c r="AU31" s="9">
        <v>19</v>
      </c>
      <c r="AV31" s="22">
        <v>20.395</v>
      </c>
      <c r="AW31" s="9">
        <v>45.5225</v>
      </c>
      <c r="AX31" s="14"/>
      <c r="AY31" s="9"/>
      <c r="AZ31" s="9"/>
      <c r="BA31" s="23"/>
      <c r="BB31" s="23"/>
    </row>
    <row r="32" spans="1:54" ht="15" customHeight="1">
      <c r="A32" s="8">
        <v>28</v>
      </c>
      <c r="B32" s="14">
        <v>4370</v>
      </c>
      <c r="C32" s="9">
        <v>16</v>
      </c>
      <c r="D32" s="22">
        <v>16</v>
      </c>
      <c r="E32" s="9">
        <v>36</v>
      </c>
      <c r="F32" s="14">
        <v>2570</v>
      </c>
      <c r="G32" s="9">
        <v>16</v>
      </c>
      <c r="H32" s="22">
        <v>16</v>
      </c>
      <c r="I32" s="9">
        <v>36</v>
      </c>
      <c r="J32" s="15">
        <v>4452.857142857143</v>
      </c>
      <c r="K32" s="9">
        <v>16</v>
      </c>
      <c r="L32" s="22">
        <v>16</v>
      </c>
      <c r="M32" s="9">
        <v>36</v>
      </c>
      <c r="N32" s="15">
        <v>4452.857142857143</v>
      </c>
      <c r="O32" s="9">
        <v>16</v>
      </c>
      <c r="P32" s="22">
        <v>16</v>
      </c>
      <c r="Q32" s="9">
        <v>36</v>
      </c>
      <c r="R32" s="15">
        <v>4452.857142857143</v>
      </c>
      <c r="S32" s="9">
        <v>16</v>
      </c>
      <c r="T32" s="22">
        <v>16</v>
      </c>
      <c r="U32" s="9">
        <v>36</v>
      </c>
      <c r="V32" s="15">
        <v>4452.857142857143</v>
      </c>
      <c r="W32" s="9">
        <v>16</v>
      </c>
      <c r="X32" s="22">
        <v>16</v>
      </c>
      <c r="Y32" s="9">
        <v>36</v>
      </c>
      <c r="Z32" s="15">
        <v>4452.857142857143</v>
      </c>
      <c r="AA32" s="9">
        <v>16</v>
      </c>
      <c r="AB32" s="22">
        <v>16</v>
      </c>
      <c r="AC32" s="9">
        <v>36</v>
      </c>
      <c r="AD32" s="15">
        <v>4452.857142857143</v>
      </c>
      <c r="AE32" s="9">
        <v>16</v>
      </c>
      <c r="AF32" s="22">
        <v>16</v>
      </c>
      <c r="AG32" s="9">
        <v>36</v>
      </c>
      <c r="AH32" s="15">
        <v>4452.857142857143</v>
      </c>
      <c r="AI32" s="9">
        <v>16</v>
      </c>
      <c r="AJ32" s="22">
        <v>16</v>
      </c>
      <c r="AK32" s="9">
        <v>36</v>
      </c>
      <c r="AL32" s="14">
        <v>8940</v>
      </c>
      <c r="AM32" s="9">
        <v>16</v>
      </c>
      <c r="AN32" s="22">
        <v>16</v>
      </c>
      <c r="AO32" s="9">
        <v>36</v>
      </c>
      <c r="AP32" s="14">
        <v>9810</v>
      </c>
      <c r="AQ32" s="9">
        <v>16</v>
      </c>
      <c r="AR32" s="22">
        <v>16</v>
      </c>
      <c r="AS32" s="9">
        <v>36</v>
      </c>
      <c r="AT32" s="14">
        <v>9110</v>
      </c>
      <c r="AU32" s="9">
        <v>16</v>
      </c>
      <c r="AV32" s="22">
        <v>16</v>
      </c>
      <c r="AW32" s="9">
        <v>36</v>
      </c>
      <c r="AX32" s="14"/>
      <c r="AY32" s="9"/>
      <c r="AZ32" s="9"/>
      <c r="BA32" s="23"/>
      <c r="BB32" s="23"/>
    </row>
    <row r="33" spans="1:54" ht="15" customHeight="1">
      <c r="A33" s="8">
        <v>29</v>
      </c>
      <c r="B33" s="14">
        <v>7770</v>
      </c>
      <c r="C33" s="9">
        <v>16</v>
      </c>
      <c r="D33" s="22">
        <v>16</v>
      </c>
      <c r="E33" s="9">
        <v>36</v>
      </c>
      <c r="F33" s="14">
        <v>3790</v>
      </c>
      <c r="G33" s="9">
        <v>16</v>
      </c>
      <c r="H33" s="22">
        <v>16</v>
      </c>
      <c r="I33" s="9">
        <v>36</v>
      </c>
      <c r="J33" s="15">
        <v>2102.8571428571427</v>
      </c>
      <c r="K33" s="9">
        <v>16</v>
      </c>
      <c r="L33" s="22">
        <v>16</v>
      </c>
      <c r="M33" s="9">
        <v>36</v>
      </c>
      <c r="N33" s="15">
        <v>2102.8571428571427</v>
      </c>
      <c r="O33" s="9">
        <v>16</v>
      </c>
      <c r="P33" s="22">
        <v>16</v>
      </c>
      <c r="Q33" s="9">
        <v>36</v>
      </c>
      <c r="R33" s="15">
        <v>2102.8571428571427</v>
      </c>
      <c r="S33" s="9">
        <v>16</v>
      </c>
      <c r="T33" s="22">
        <v>16</v>
      </c>
      <c r="U33" s="9">
        <v>36</v>
      </c>
      <c r="V33" s="15">
        <v>2102.8571428571427</v>
      </c>
      <c r="W33" s="9">
        <v>16</v>
      </c>
      <c r="X33" s="22">
        <v>16</v>
      </c>
      <c r="Y33" s="9">
        <v>36</v>
      </c>
      <c r="Z33" s="15">
        <v>2102.8571428571427</v>
      </c>
      <c r="AA33" s="9">
        <v>16</v>
      </c>
      <c r="AB33" s="22">
        <v>16</v>
      </c>
      <c r="AC33" s="9">
        <v>36</v>
      </c>
      <c r="AD33" s="15">
        <v>2102.8571428571427</v>
      </c>
      <c r="AE33" s="9">
        <v>16</v>
      </c>
      <c r="AF33" s="22">
        <v>16</v>
      </c>
      <c r="AG33" s="9">
        <v>36</v>
      </c>
      <c r="AH33" s="15">
        <v>2102.8571428571427</v>
      </c>
      <c r="AI33" s="9">
        <v>16</v>
      </c>
      <c r="AJ33" s="22">
        <v>16</v>
      </c>
      <c r="AK33" s="9">
        <v>36</v>
      </c>
      <c r="AL33" s="14">
        <v>5830</v>
      </c>
      <c r="AM33" s="9">
        <v>16</v>
      </c>
      <c r="AN33" s="22">
        <v>16</v>
      </c>
      <c r="AO33" s="9">
        <v>36</v>
      </c>
      <c r="AP33" s="14">
        <v>16690</v>
      </c>
      <c r="AQ33" s="9">
        <v>22.25</v>
      </c>
      <c r="AR33" s="22">
        <v>23.4575</v>
      </c>
      <c r="AS33" s="9">
        <v>51.2425</v>
      </c>
      <c r="AT33" s="14">
        <v>14530</v>
      </c>
      <c r="AU33" s="9">
        <v>19</v>
      </c>
      <c r="AV33" s="22">
        <v>19.795</v>
      </c>
      <c r="AW33" s="9">
        <v>44.2225</v>
      </c>
      <c r="AX33" s="14"/>
      <c r="AY33" s="9"/>
      <c r="AZ33" s="9"/>
      <c r="BA33" s="23"/>
      <c r="BB33" s="23"/>
    </row>
    <row r="34" spans="1:54" ht="15" customHeight="1">
      <c r="A34" s="8">
        <v>30</v>
      </c>
      <c r="B34" s="14">
        <v>7730</v>
      </c>
      <c r="C34" s="9">
        <v>16</v>
      </c>
      <c r="D34" s="22">
        <v>16</v>
      </c>
      <c r="E34" s="9">
        <v>36</v>
      </c>
      <c r="F34" s="14">
        <v>6390</v>
      </c>
      <c r="G34" s="9">
        <v>16</v>
      </c>
      <c r="H34" s="22">
        <v>16</v>
      </c>
      <c r="I34" s="9">
        <v>36</v>
      </c>
      <c r="J34" s="15">
        <v>5175.714285714285</v>
      </c>
      <c r="K34" s="9">
        <v>16</v>
      </c>
      <c r="L34" s="22">
        <v>16</v>
      </c>
      <c r="M34" s="9">
        <v>36</v>
      </c>
      <c r="N34" s="15">
        <v>5175.714285714285</v>
      </c>
      <c r="O34" s="9">
        <v>16</v>
      </c>
      <c r="P34" s="22">
        <v>16</v>
      </c>
      <c r="Q34" s="9">
        <v>36</v>
      </c>
      <c r="R34" s="15">
        <v>5175.714285714285</v>
      </c>
      <c r="S34" s="9">
        <v>16</v>
      </c>
      <c r="T34" s="22">
        <v>16</v>
      </c>
      <c r="U34" s="9">
        <v>36</v>
      </c>
      <c r="V34" s="15">
        <v>5175.714285714285</v>
      </c>
      <c r="W34" s="9">
        <v>16</v>
      </c>
      <c r="X34" s="22">
        <v>16</v>
      </c>
      <c r="Y34" s="9">
        <v>36</v>
      </c>
      <c r="Z34" s="15">
        <v>5175.714285714285</v>
      </c>
      <c r="AA34" s="9">
        <v>16</v>
      </c>
      <c r="AB34" s="22">
        <v>16</v>
      </c>
      <c r="AC34" s="9">
        <v>36</v>
      </c>
      <c r="AD34" s="15">
        <v>5175.714285714285</v>
      </c>
      <c r="AE34" s="9">
        <v>16</v>
      </c>
      <c r="AF34" s="22">
        <v>16</v>
      </c>
      <c r="AG34" s="9">
        <v>36</v>
      </c>
      <c r="AH34" s="15">
        <v>5175.714285714285</v>
      </c>
      <c r="AI34" s="9">
        <v>16</v>
      </c>
      <c r="AJ34" s="22">
        <v>16</v>
      </c>
      <c r="AK34" s="9">
        <v>36</v>
      </c>
      <c r="AL34" s="14">
        <v>11930</v>
      </c>
      <c r="AM34" s="9">
        <v>16</v>
      </c>
      <c r="AN34" s="22">
        <v>16</v>
      </c>
      <c r="AO34" s="9">
        <v>36</v>
      </c>
      <c r="AP34" s="14">
        <v>5170</v>
      </c>
      <c r="AQ34" s="9">
        <v>16</v>
      </c>
      <c r="AR34" s="22">
        <v>16</v>
      </c>
      <c r="AS34" s="9">
        <v>36</v>
      </c>
      <c r="AT34" s="14">
        <v>6150</v>
      </c>
      <c r="AU34" s="9">
        <v>16</v>
      </c>
      <c r="AV34" s="22">
        <v>16</v>
      </c>
      <c r="AW34" s="9">
        <v>36</v>
      </c>
      <c r="AX34" s="14"/>
      <c r="AY34" s="9"/>
      <c r="AZ34" s="9"/>
      <c r="BA34" s="23"/>
      <c r="BB34" s="23"/>
    </row>
    <row r="35" spans="1:54" ht="15" customHeight="1">
      <c r="A35" s="8">
        <v>31</v>
      </c>
      <c r="B35" s="14">
        <v>21610</v>
      </c>
      <c r="C35" s="9">
        <v>31</v>
      </c>
      <c r="D35" s="22">
        <v>32.0675</v>
      </c>
      <c r="E35" s="9">
        <v>68.0375</v>
      </c>
      <c r="F35" s="14">
        <v>17070</v>
      </c>
      <c r="G35" s="9">
        <v>24</v>
      </c>
      <c r="H35" s="22">
        <v>24.1225</v>
      </c>
      <c r="I35" s="9">
        <v>52.4775</v>
      </c>
      <c r="J35" s="15">
        <v>13222.857142857143</v>
      </c>
      <c r="K35" s="9">
        <v>16</v>
      </c>
      <c r="L35" s="22">
        <v>17.834285714285713</v>
      </c>
      <c r="M35" s="9">
        <v>39.97428571428571</v>
      </c>
      <c r="N35" s="15">
        <v>13222.857142857143</v>
      </c>
      <c r="O35" s="9">
        <v>16</v>
      </c>
      <c r="P35" s="22">
        <v>17.834285714285713</v>
      </c>
      <c r="Q35" s="9">
        <v>39.97428571428571</v>
      </c>
      <c r="R35" s="15">
        <v>13222.857142857143</v>
      </c>
      <c r="S35" s="9">
        <v>16</v>
      </c>
      <c r="T35" s="22">
        <v>17.834285714285713</v>
      </c>
      <c r="U35" s="9">
        <v>39.97428571428571</v>
      </c>
      <c r="V35" s="15">
        <v>13222.857142857143</v>
      </c>
      <c r="W35" s="9">
        <v>16</v>
      </c>
      <c r="X35" s="22">
        <v>17.834285714285713</v>
      </c>
      <c r="Y35" s="9">
        <v>39.97428571428571</v>
      </c>
      <c r="Z35" s="15">
        <v>13222.857142857143</v>
      </c>
      <c r="AA35" s="9">
        <v>16</v>
      </c>
      <c r="AB35" s="22">
        <v>17.834285714285713</v>
      </c>
      <c r="AC35" s="9">
        <v>39.97428571428571</v>
      </c>
      <c r="AD35" s="15">
        <v>13222.857142857143</v>
      </c>
      <c r="AE35" s="9">
        <v>16</v>
      </c>
      <c r="AF35" s="22">
        <v>17.834285714285713</v>
      </c>
      <c r="AG35" s="9">
        <v>39.97428571428571</v>
      </c>
      <c r="AH35" s="15">
        <v>13222.857142857143</v>
      </c>
      <c r="AI35" s="9">
        <v>20.5</v>
      </c>
      <c r="AJ35" s="22">
        <v>17.834285714285713</v>
      </c>
      <c r="AK35" s="9">
        <v>39.97428571428571</v>
      </c>
      <c r="AL35" s="14">
        <v>12580</v>
      </c>
      <c r="AM35" s="9">
        <v>16</v>
      </c>
      <c r="AN35" s="22">
        <v>16.87</v>
      </c>
      <c r="AO35" s="9">
        <v>37.885</v>
      </c>
      <c r="AP35" s="14">
        <v>12060</v>
      </c>
      <c r="AQ35" s="9">
        <v>16</v>
      </c>
      <c r="AR35" s="22">
        <v>16.09</v>
      </c>
      <c r="AS35" s="9">
        <v>36.195</v>
      </c>
      <c r="AT35" s="14">
        <v>13180</v>
      </c>
      <c r="AU35" s="9">
        <v>17.5</v>
      </c>
      <c r="AV35" s="22">
        <v>17.77</v>
      </c>
      <c r="AW35" s="9">
        <v>39.835</v>
      </c>
      <c r="AX35" s="14"/>
      <c r="AY35" s="9"/>
      <c r="AZ35" s="9"/>
      <c r="BA35" s="23"/>
      <c r="BB35" s="23"/>
    </row>
    <row r="36" spans="1:54" ht="15" customHeight="1">
      <c r="A36" s="8">
        <v>32</v>
      </c>
      <c r="B36" s="14">
        <v>1040</v>
      </c>
      <c r="C36" s="9">
        <v>16</v>
      </c>
      <c r="D36" s="22">
        <v>16</v>
      </c>
      <c r="E36" s="9">
        <v>36</v>
      </c>
      <c r="F36" s="14">
        <v>50</v>
      </c>
      <c r="G36" s="9">
        <v>16</v>
      </c>
      <c r="H36" s="22">
        <v>16</v>
      </c>
      <c r="I36" s="9">
        <v>36</v>
      </c>
      <c r="J36" s="15">
        <v>9815.714285714286</v>
      </c>
      <c r="K36" s="9">
        <v>16</v>
      </c>
      <c r="L36" s="22">
        <v>16</v>
      </c>
      <c r="M36" s="9">
        <v>36</v>
      </c>
      <c r="N36" s="15">
        <v>9815.714285714286</v>
      </c>
      <c r="O36" s="9">
        <v>16</v>
      </c>
      <c r="P36" s="22">
        <v>16</v>
      </c>
      <c r="Q36" s="9">
        <v>36</v>
      </c>
      <c r="R36" s="15">
        <v>9815.714285714286</v>
      </c>
      <c r="S36" s="9">
        <v>16</v>
      </c>
      <c r="T36" s="22">
        <v>16</v>
      </c>
      <c r="U36" s="9">
        <v>36</v>
      </c>
      <c r="V36" s="15">
        <v>9815.714285714286</v>
      </c>
      <c r="W36" s="9">
        <v>16</v>
      </c>
      <c r="X36" s="22">
        <v>16</v>
      </c>
      <c r="Y36" s="9">
        <v>36</v>
      </c>
      <c r="Z36" s="15">
        <v>9815.714285714286</v>
      </c>
      <c r="AA36" s="9">
        <v>16</v>
      </c>
      <c r="AB36" s="22">
        <v>16</v>
      </c>
      <c r="AC36" s="9">
        <v>36</v>
      </c>
      <c r="AD36" s="15">
        <v>9815.714285714286</v>
      </c>
      <c r="AE36" s="9">
        <v>16</v>
      </c>
      <c r="AF36" s="22">
        <v>16</v>
      </c>
      <c r="AG36" s="9">
        <v>36</v>
      </c>
      <c r="AH36" s="15">
        <v>9815.714285714286</v>
      </c>
      <c r="AI36" s="9">
        <v>16</v>
      </c>
      <c r="AJ36" s="22">
        <v>16</v>
      </c>
      <c r="AK36" s="9">
        <v>36</v>
      </c>
      <c r="AL36" s="14">
        <v>2880</v>
      </c>
      <c r="AM36" s="9">
        <v>16</v>
      </c>
      <c r="AN36" s="22">
        <v>16</v>
      </c>
      <c r="AO36" s="9">
        <v>36</v>
      </c>
      <c r="AP36" s="14">
        <v>1980</v>
      </c>
      <c r="AQ36" s="9">
        <v>16</v>
      </c>
      <c r="AR36" s="22">
        <v>16</v>
      </c>
      <c r="AS36" s="9">
        <v>36</v>
      </c>
      <c r="AT36" s="14">
        <v>520</v>
      </c>
      <c r="AU36" s="9">
        <v>16</v>
      </c>
      <c r="AV36" s="22">
        <v>16</v>
      </c>
      <c r="AW36" s="9">
        <v>36</v>
      </c>
      <c r="AX36" s="14"/>
      <c r="AY36" s="9"/>
      <c r="AZ36" s="9"/>
      <c r="BA36" s="23"/>
      <c r="BB36" s="23"/>
    </row>
    <row r="37" spans="1:54" ht="15" customHeight="1">
      <c r="A37" s="8">
        <v>33</v>
      </c>
      <c r="B37" s="14">
        <v>2580</v>
      </c>
      <c r="C37" s="9">
        <v>16</v>
      </c>
      <c r="D37" s="22">
        <v>16</v>
      </c>
      <c r="E37" s="9">
        <v>36</v>
      </c>
      <c r="F37" s="14">
        <v>3600</v>
      </c>
      <c r="G37" s="9">
        <v>16</v>
      </c>
      <c r="H37" s="22">
        <v>16</v>
      </c>
      <c r="I37" s="9">
        <v>36</v>
      </c>
      <c r="J37" s="15">
        <v>2570</v>
      </c>
      <c r="K37" s="9">
        <v>16</v>
      </c>
      <c r="L37" s="22">
        <v>16</v>
      </c>
      <c r="M37" s="9">
        <v>36</v>
      </c>
      <c r="N37" s="15">
        <v>2570</v>
      </c>
      <c r="O37" s="9">
        <v>16</v>
      </c>
      <c r="P37" s="22">
        <v>16</v>
      </c>
      <c r="Q37" s="9">
        <v>36</v>
      </c>
      <c r="R37" s="15">
        <v>2570</v>
      </c>
      <c r="S37" s="9">
        <v>16</v>
      </c>
      <c r="T37" s="22">
        <v>16</v>
      </c>
      <c r="U37" s="9">
        <v>36</v>
      </c>
      <c r="V37" s="15">
        <v>2570</v>
      </c>
      <c r="W37" s="9">
        <v>16</v>
      </c>
      <c r="X37" s="22">
        <v>16</v>
      </c>
      <c r="Y37" s="9">
        <v>36</v>
      </c>
      <c r="Z37" s="15">
        <v>2570</v>
      </c>
      <c r="AA37" s="9">
        <v>16</v>
      </c>
      <c r="AB37" s="22">
        <v>16</v>
      </c>
      <c r="AC37" s="9">
        <v>36</v>
      </c>
      <c r="AD37" s="15">
        <v>2570</v>
      </c>
      <c r="AE37" s="9">
        <v>16</v>
      </c>
      <c r="AF37" s="22">
        <v>16</v>
      </c>
      <c r="AG37" s="9">
        <v>36</v>
      </c>
      <c r="AH37" s="15">
        <v>2570</v>
      </c>
      <c r="AI37" s="9">
        <v>16</v>
      </c>
      <c r="AJ37" s="22">
        <v>16</v>
      </c>
      <c r="AK37" s="9">
        <v>36</v>
      </c>
      <c r="AL37" s="14">
        <v>2870</v>
      </c>
      <c r="AM37" s="9">
        <v>16</v>
      </c>
      <c r="AN37" s="22">
        <v>16</v>
      </c>
      <c r="AO37" s="9">
        <v>36</v>
      </c>
      <c r="AP37" s="14">
        <v>2540</v>
      </c>
      <c r="AQ37" s="9">
        <v>16</v>
      </c>
      <c r="AR37" s="22">
        <v>16</v>
      </c>
      <c r="AS37" s="9">
        <v>36</v>
      </c>
      <c r="AT37" s="14">
        <v>170</v>
      </c>
      <c r="AU37" s="9">
        <v>16</v>
      </c>
      <c r="AV37" s="22">
        <v>16</v>
      </c>
      <c r="AW37" s="9">
        <v>36</v>
      </c>
      <c r="AX37" s="14"/>
      <c r="AY37" s="9"/>
      <c r="AZ37" s="9"/>
      <c r="BA37" s="23"/>
      <c r="BB37" s="23"/>
    </row>
    <row r="38" spans="1:54" ht="15" customHeight="1">
      <c r="A38" s="8">
        <v>34</v>
      </c>
      <c r="B38" s="24">
        <v>2000</v>
      </c>
      <c r="C38" s="12">
        <v>16</v>
      </c>
      <c r="D38" s="22">
        <v>16</v>
      </c>
      <c r="E38" s="9">
        <v>36</v>
      </c>
      <c r="F38" s="24">
        <v>2000</v>
      </c>
      <c r="G38" s="12">
        <v>16</v>
      </c>
      <c r="H38" s="22">
        <v>16</v>
      </c>
      <c r="I38" s="9">
        <v>36</v>
      </c>
      <c r="J38" s="24">
        <v>2000</v>
      </c>
      <c r="K38" s="12">
        <v>16</v>
      </c>
      <c r="L38" s="22">
        <v>16</v>
      </c>
      <c r="M38" s="9">
        <v>36</v>
      </c>
      <c r="N38" s="24">
        <v>2000</v>
      </c>
      <c r="O38" s="12">
        <v>16</v>
      </c>
      <c r="P38" s="22">
        <v>16</v>
      </c>
      <c r="Q38" s="9">
        <v>36</v>
      </c>
      <c r="R38" s="24">
        <v>2000</v>
      </c>
      <c r="S38" s="12">
        <v>16</v>
      </c>
      <c r="T38" s="22">
        <v>16</v>
      </c>
      <c r="U38" s="9">
        <v>36</v>
      </c>
      <c r="V38" s="24">
        <v>2000</v>
      </c>
      <c r="W38" s="12">
        <v>16</v>
      </c>
      <c r="X38" s="22">
        <v>16</v>
      </c>
      <c r="Y38" s="9">
        <v>36</v>
      </c>
      <c r="Z38" s="24">
        <v>2000</v>
      </c>
      <c r="AA38" s="12">
        <v>16</v>
      </c>
      <c r="AB38" s="22">
        <v>16</v>
      </c>
      <c r="AC38" s="9">
        <v>36</v>
      </c>
      <c r="AD38" s="24">
        <v>2000</v>
      </c>
      <c r="AE38" s="12">
        <v>16</v>
      </c>
      <c r="AF38" s="22">
        <v>16</v>
      </c>
      <c r="AG38" s="9">
        <v>36</v>
      </c>
      <c r="AH38" s="24">
        <v>2000</v>
      </c>
      <c r="AI38" s="12">
        <v>16</v>
      </c>
      <c r="AJ38" s="22">
        <v>16</v>
      </c>
      <c r="AK38" s="9">
        <v>36</v>
      </c>
      <c r="AL38" s="24">
        <v>2000</v>
      </c>
      <c r="AM38" s="12">
        <v>16</v>
      </c>
      <c r="AN38" s="22">
        <v>16</v>
      </c>
      <c r="AO38" s="9">
        <v>36</v>
      </c>
      <c r="AP38" s="24">
        <v>2000</v>
      </c>
      <c r="AQ38" s="12">
        <v>16</v>
      </c>
      <c r="AR38" s="22">
        <v>16</v>
      </c>
      <c r="AS38" s="9">
        <v>36</v>
      </c>
      <c r="AT38" s="24">
        <v>2000</v>
      </c>
      <c r="AU38" s="12">
        <v>16</v>
      </c>
      <c r="AV38" s="22">
        <v>16</v>
      </c>
      <c r="AW38" s="9">
        <v>36</v>
      </c>
      <c r="AX38" s="25" t="s">
        <v>22</v>
      </c>
      <c r="AY38" s="12"/>
      <c r="AZ38" s="12"/>
      <c r="BA38" s="26"/>
      <c r="BB38" s="26"/>
    </row>
    <row r="39" spans="1:54" ht="15" customHeight="1">
      <c r="A39" s="8">
        <v>35</v>
      </c>
      <c r="B39" s="14">
        <v>38010</v>
      </c>
      <c r="C39" s="9">
        <v>60.5</v>
      </c>
      <c r="D39" s="22">
        <v>67.2725</v>
      </c>
      <c r="E39" s="9">
        <v>129.5375</v>
      </c>
      <c r="F39" s="14">
        <v>33620</v>
      </c>
      <c r="G39" s="9">
        <v>56</v>
      </c>
      <c r="H39" s="22">
        <v>57.395</v>
      </c>
      <c r="I39" s="9">
        <v>113.075</v>
      </c>
      <c r="J39" s="15">
        <v>2315.714285714286</v>
      </c>
      <c r="K39" s="9">
        <v>16</v>
      </c>
      <c r="L39" s="22">
        <v>16</v>
      </c>
      <c r="M39" s="9">
        <v>36</v>
      </c>
      <c r="N39" s="15">
        <v>2315.714285714286</v>
      </c>
      <c r="O39" s="9">
        <v>16</v>
      </c>
      <c r="P39" s="22">
        <v>16</v>
      </c>
      <c r="Q39" s="9">
        <v>36</v>
      </c>
      <c r="R39" s="15">
        <v>2315.714285714286</v>
      </c>
      <c r="S39" s="9">
        <v>16</v>
      </c>
      <c r="T39" s="22">
        <v>16</v>
      </c>
      <c r="U39" s="9">
        <v>36</v>
      </c>
      <c r="V39" s="15">
        <v>2315.714285714286</v>
      </c>
      <c r="W39" s="9">
        <v>16</v>
      </c>
      <c r="X39" s="22">
        <v>16</v>
      </c>
      <c r="Y39" s="9">
        <v>36</v>
      </c>
      <c r="Z39" s="15">
        <v>2315.714285714286</v>
      </c>
      <c r="AA39" s="9">
        <v>16</v>
      </c>
      <c r="AB39" s="22">
        <v>16</v>
      </c>
      <c r="AC39" s="9">
        <v>36</v>
      </c>
      <c r="AD39" s="15">
        <v>2315.714285714286</v>
      </c>
      <c r="AE39" s="9">
        <v>16</v>
      </c>
      <c r="AF39" s="22">
        <v>16</v>
      </c>
      <c r="AG39" s="9">
        <v>36</v>
      </c>
      <c r="AH39" s="15">
        <v>2315.714285714286</v>
      </c>
      <c r="AI39" s="9">
        <v>16</v>
      </c>
      <c r="AJ39" s="22">
        <v>16</v>
      </c>
      <c r="AK39" s="9">
        <v>36</v>
      </c>
      <c r="AL39" s="14">
        <v>13120</v>
      </c>
      <c r="AM39" s="9">
        <v>17.5</v>
      </c>
      <c r="AN39" s="22">
        <v>17.68</v>
      </c>
      <c r="AO39" s="9">
        <v>39.64</v>
      </c>
      <c r="AP39" s="14">
        <v>29170</v>
      </c>
      <c r="AQ39" s="9">
        <v>47</v>
      </c>
      <c r="AR39" s="22">
        <v>47.3825</v>
      </c>
      <c r="AS39" s="9">
        <v>96.3875</v>
      </c>
      <c r="AT39" s="14">
        <v>29080</v>
      </c>
      <c r="AU39" s="9">
        <v>47</v>
      </c>
      <c r="AV39" s="22">
        <v>47.18</v>
      </c>
      <c r="AW39" s="9">
        <v>96.05</v>
      </c>
      <c r="AX39" s="14"/>
      <c r="AY39" s="9"/>
      <c r="AZ39" s="9"/>
      <c r="BA39" s="23"/>
      <c r="BB39" s="23"/>
    </row>
    <row r="40" spans="1:54" ht="15" customHeight="1">
      <c r="A40" s="27">
        <v>36</v>
      </c>
      <c r="B40" s="24">
        <v>5000</v>
      </c>
      <c r="C40" s="12">
        <v>16</v>
      </c>
      <c r="D40" s="22">
        <v>16</v>
      </c>
      <c r="E40" s="9">
        <v>36</v>
      </c>
      <c r="F40" s="24">
        <v>5000</v>
      </c>
      <c r="G40" s="12">
        <v>16</v>
      </c>
      <c r="H40" s="22">
        <v>16</v>
      </c>
      <c r="I40" s="9">
        <v>36</v>
      </c>
      <c r="J40" s="17">
        <v>8517.142857142857</v>
      </c>
      <c r="K40" s="12">
        <v>16</v>
      </c>
      <c r="L40" s="22">
        <v>16</v>
      </c>
      <c r="M40" s="9">
        <v>36</v>
      </c>
      <c r="N40" s="17">
        <v>8517.142857142857</v>
      </c>
      <c r="O40" s="12">
        <v>16</v>
      </c>
      <c r="P40" s="22">
        <v>16</v>
      </c>
      <c r="Q40" s="9">
        <v>36</v>
      </c>
      <c r="R40" s="17">
        <v>8517.142857142857</v>
      </c>
      <c r="S40" s="12">
        <v>16</v>
      </c>
      <c r="T40" s="22">
        <v>16</v>
      </c>
      <c r="U40" s="9">
        <v>36</v>
      </c>
      <c r="V40" s="17">
        <v>8517.142857142857</v>
      </c>
      <c r="W40" s="12">
        <v>16</v>
      </c>
      <c r="X40" s="22">
        <v>16</v>
      </c>
      <c r="Y40" s="9">
        <v>36</v>
      </c>
      <c r="Z40" s="17">
        <v>8517.142857142857</v>
      </c>
      <c r="AA40" s="12">
        <v>16</v>
      </c>
      <c r="AB40" s="22">
        <v>16</v>
      </c>
      <c r="AC40" s="9">
        <v>36</v>
      </c>
      <c r="AD40" s="17">
        <v>8517.142857142857</v>
      </c>
      <c r="AE40" s="12">
        <v>16</v>
      </c>
      <c r="AF40" s="22">
        <v>16</v>
      </c>
      <c r="AG40" s="9">
        <v>36</v>
      </c>
      <c r="AH40" s="17">
        <v>8517.142857142857</v>
      </c>
      <c r="AI40" s="12">
        <v>16</v>
      </c>
      <c r="AJ40" s="22">
        <v>16</v>
      </c>
      <c r="AK40" s="9">
        <v>36</v>
      </c>
      <c r="AL40" s="18">
        <v>53540</v>
      </c>
      <c r="AM40" s="12">
        <v>101</v>
      </c>
      <c r="AN40" s="22">
        <v>102.215</v>
      </c>
      <c r="AO40" s="9">
        <v>194.545</v>
      </c>
      <c r="AP40" s="18">
        <v>43470</v>
      </c>
      <c r="AQ40" s="12">
        <v>78.5</v>
      </c>
      <c r="AR40" s="22">
        <v>79.5575</v>
      </c>
      <c r="AS40" s="9">
        <v>151.7475</v>
      </c>
      <c r="AT40" s="18">
        <v>5410</v>
      </c>
      <c r="AU40" s="12">
        <v>16</v>
      </c>
      <c r="AV40" s="22">
        <v>16</v>
      </c>
      <c r="AW40" s="9">
        <v>36</v>
      </c>
      <c r="AX40" s="18"/>
      <c r="AY40" s="12"/>
      <c r="AZ40" s="12"/>
      <c r="BA40" s="26"/>
      <c r="BB40" s="26"/>
    </row>
    <row r="41" spans="1:54" ht="15" customHeight="1">
      <c r="A41" s="8">
        <v>37</v>
      </c>
      <c r="B41" s="14">
        <v>29540</v>
      </c>
      <c r="C41" s="9">
        <v>47</v>
      </c>
      <c r="D41" s="22">
        <v>48.215</v>
      </c>
      <c r="E41" s="9">
        <v>97.775</v>
      </c>
      <c r="F41" s="14">
        <v>13170</v>
      </c>
      <c r="G41" s="9">
        <v>17.5</v>
      </c>
      <c r="H41" s="22">
        <v>17.755</v>
      </c>
      <c r="I41" s="9">
        <v>39.8025</v>
      </c>
      <c r="J41" s="15">
        <v>10375.714285714286</v>
      </c>
      <c r="K41" s="9">
        <v>16</v>
      </c>
      <c r="L41" s="22">
        <v>16</v>
      </c>
      <c r="M41" s="9">
        <v>36</v>
      </c>
      <c r="N41" s="15">
        <v>10375.714285714286</v>
      </c>
      <c r="O41" s="9">
        <v>16</v>
      </c>
      <c r="P41" s="22">
        <v>16</v>
      </c>
      <c r="Q41" s="9">
        <v>36</v>
      </c>
      <c r="R41" s="15">
        <v>10375.714285714286</v>
      </c>
      <c r="S41" s="9">
        <v>16</v>
      </c>
      <c r="T41" s="22">
        <v>16</v>
      </c>
      <c r="U41" s="9">
        <v>36</v>
      </c>
      <c r="V41" s="15">
        <v>10375.714285714286</v>
      </c>
      <c r="W41" s="9">
        <v>16</v>
      </c>
      <c r="X41" s="22">
        <v>16</v>
      </c>
      <c r="Y41" s="9">
        <v>36</v>
      </c>
      <c r="Z41" s="15">
        <v>10375.714285714286</v>
      </c>
      <c r="AA41" s="9">
        <v>16</v>
      </c>
      <c r="AB41" s="22">
        <v>16</v>
      </c>
      <c r="AC41" s="9">
        <v>36</v>
      </c>
      <c r="AD41" s="15">
        <v>10375.714285714286</v>
      </c>
      <c r="AE41" s="9">
        <v>16</v>
      </c>
      <c r="AF41" s="22">
        <v>16</v>
      </c>
      <c r="AG41" s="9">
        <v>36</v>
      </c>
      <c r="AH41" s="15">
        <v>10375.714285714286</v>
      </c>
      <c r="AI41" s="9">
        <v>16</v>
      </c>
      <c r="AJ41" s="22">
        <v>16</v>
      </c>
      <c r="AK41" s="9">
        <v>36</v>
      </c>
      <c r="AL41" s="14">
        <v>18770</v>
      </c>
      <c r="AM41" s="9">
        <v>25.75</v>
      </c>
      <c r="AN41" s="22">
        <v>27.0975</v>
      </c>
      <c r="AO41" s="9">
        <v>58.0025</v>
      </c>
      <c r="AP41" s="14">
        <v>24830</v>
      </c>
      <c r="AQ41" s="9">
        <v>36.25</v>
      </c>
      <c r="AR41" s="22">
        <v>37.7025</v>
      </c>
      <c r="AS41" s="9">
        <v>80.1125</v>
      </c>
      <c r="AT41" s="14">
        <v>29820</v>
      </c>
      <c r="AU41" s="9">
        <v>27.5</v>
      </c>
      <c r="AV41" s="22">
        <v>48.845</v>
      </c>
      <c r="AW41" s="9">
        <v>98.825</v>
      </c>
      <c r="AX41" s="14"/>
      <c r="AY41" s="9"/>
      <c r="AZ41" s="9"/>
      <c r="BA41" s="23"/>
      <c r="BB41" s="23"/>
    </row>
    <row r="42" spans="1:54" ht="15" customHeight="1">
      <c r="A42" s="8">
        <v>38</v>
      </c>
      <c r="B42" s="14">
        <v>13960</v>
      </c>
      <c r="C42" s="9">
        <v>17.5</v>
      </c>
      <c r="D42" s="22">
        <v>18.94</v>
      </c>
      <c r="E42" s="9">
        <v>42.37</v>
      </c>
      <c r="F42" s="14">
        <v>8340</v>
      </c>
      <c r="G42" s="9">
        <v>16</v>
      </c>
      <c r="H42" s="22">
        <v>16</v>
      </c>
      <c r="I42" s="9">
        <v>36</v>
      </c>
      <c r="J42" s="15">
        <v>7475.714285714285</v>
      </c>
      <c r="K42" s="9">
        <v>16</v>
      </c>
      <c r="L42" s="22">
        <v>16</v>
      </c>
      <c r="M42" s="9">
        <v>36</v>
      </c>
      <c r="N42" s="15">
        <v>7475.714285714285</v>
      </c>
      <c r="O42" s="9">
        <v>16</v>
      </c>
      <c r="P42" s="22">
        <v>16</v>
      </c>
      <c r="Q42" s="9">
        <v>36</v>
      </c>
      <c r="R42" s="15">
        <v>7475.714285714285</v>
      </c>
      <c r="S42" s="9">
        <v>16</v>
      </c>
      <c r="T42" s="22">
        <v>16</v>
      </c>
      <c r="U42" s="9">
        <v>36</v>
      </c>
      <c r="V42" s="15">
        <v>7475.714285714285</v>
      </c>
      <c r="W42" s="9">
        <v>16</v>
      </c>
      <c r="X42" s="22">
        <v>16</v>
      </c>
      <c r="Y42" s="9">
        <v>36</v>
      </c>
      <c r="Z42" s="15">
        <v>7475.714285714285</v>
      </c>
      <c r="AA42" s="9">
        <v>16</v>
      </c>
      <c r="AB42" s="22">
        <v>16</v>
      </c>
      <c r="AC42" s="9">
        <v>36</v>
      </c>
      <c r="AD42" s="15">
        <v>7475.714285714285</v>
      </c>
      <c r="AE42" s="9">
        <v>16</v>
      </c>
      <c r="AF42" s="22">
        <v>16</v>
      </c>
      <c r="AG42" s="9">
        <v>36</v>
      </c>
      <c r="AH42" s="15">
        <v>7475.714285714285</v>
      </c>
      <c r="AI42" s="9">
        <v>16</v>
      </c>
      <c r="AJ42" s="22">
        <v>16</v>
      </c>
      <c r="AK42" s="9">
        <v>36</v>
      </c>
      <c r="AL42" s="14">
        <v>14270</v>
      </c>
      <c r="AM42" s="9">
        <v>19</v>
      </c>
      <c r="AN42" s="22">
        <v>19.405</v>
      </c>
      <c r="AO42" s="9">
        <v>43.3775</v>
      </c>
      <c r="AP42" s="14">
        <v>14470</v>
      </c>
      <c r="AQ42" s="9">
        <v>19</v>
      </c>
      <c r="AR42" s="22">
        <v>19.705</v>
      </c>
      <c r="AS42" s="9">
        <v>44.0275</v>
      </c>
      <c r="AT42" s="14">
        <v>11450</v>
      </c>
      <c r="AU42" s="9">
        <v>16</v>
      </c>
      <c r="AV42" s="22">
        <v>16</v>
      </c>
      <c r="AW42" s="9">
        <v>36</v>
      </c>
      <c r="AX42" s="14"/>
      <c r="AY42" s="9"/>
      <c r="AZ42" s="9"/>
      <c r="BA42" s="23"/>
      <c r="BB42" s="23"/>
    </row>
    <row r="43" spans="1:54" ht="15" customHeight="1">
      <c r="A43" s="8">
        <v>39</v>
      </c>
      <c r="B43" s="14">
        <v>2250</v>
      </c>
      <c r="C43" s="9">
        <v>16</v>
      </c>
      <c r="D43" s="22">
        <v>16</v>
      </c>
      <c r="E43" s="9">
        <v>36</v>
      </c>
      <c r="F43" s="14">
        <v>2210</v>
      </c>
      <c r="G43" s="9">
        <v>16</v>
      </c>
      <c r="H43" s="22">
        <v>16</v>
      </c>
      <c r="I43" s="9">
        <v>36</v>
      </c>
      <c r="J43" s="15">
        <v>2382.8571428571427</v>
      </c>
      <c r="K43" s="9">
        <v>16</v>
      </c>
      <c r="L43" s="22">
        <v>16</v>
      </c>
      <c r="M43" s="9">
        <v>36</v>
      </c>
      <c r="N43" s="15">
        <v>2382.8571428571427</v>
      </c>
      <c r="O43" s="9">
        <v>16</v>
      </c>
      <c r="P43" s="22">
        <v>16</v>
      </c>
      <c r="Q43" s="9">
        <v>36</v>
      </c>
      <c r="R43" s="15">
        <v>2382.8571428571427</v>
      </c>
      <c r="S43" s="9">
        <v>16</v>
      </c>
      <c r="T43" s="22">
        <v>16</v>
      </c>
      <c r="U43" s="9">
        <v>36</v>
      </c>
      <c r="V43" s="15">
        <v>2382.8571428571427</v>
      </c>
      <c r="W43" s="9">
        <v>16</v>
      </c>
      <c r="X43" s="22">
        <v>16</v>
      </c>
      <c r="Y43" s="9">
        <v>36</v>
      </c>
      <c r="Z43" s="15">
        <v>2382.8571428571427</v>
      </c>
      <c r="AA43" s="9">
        <v>16</v>
      </c>
      <c r="AB43" s="22">
        <v>16</v>
      </c>
      <c r="AC43" s="9">
        <v>36</v>
      </c>
      <c r="AD43" s="15">
        <v>2382.8571428571427</v>
      </c>
      <c r="AE43" s="9">
        <v>16</v>
      </c>
      <c r="AF43" s="22">
        <v>16</v>
      </c>
      <c r="AG43" s="9">
        <v>36</v>
      </c>
      <c r="AH43" s="15">
        <v>2382.8571428571427</v>
      </c>
      <c r="AI43" s="9">
        <v>16</v>
      </c>
      <c r="AJ43" s="22">
        <v>16</v>
      </c>
      <c r="AK43" s="9">
        <v>36</v>
      </c>
      <c r="AL43" s="14">
        <v>3530</v>
      </c>
      <c r="AM43" s="9">
        <v>16</v>
      </c>
      <c r="AN43" s="22">
        <v>16</v>
      </c>
      <c r="AO43" s="9">
        <v>36</v>
      </c>
      <c r="AP43" s="14">
        <v>5090</v>
      </c>
      <c r="AQ43" s="9">
        <v>16</v>
      </c>
      <c r="AR43" s="22">
        <v>16</v>
      </c>
      <c r="AS43" s="9">
        <v>36</v>
      </c>
      <c r="AT43" s="14">
        <v>5460</v>
      </c>
      <c r="AU43" s="9">
        <v>16</v>
      </c>
      <c r="AV43" s="22">
        <v>16</v>
      </c>
      <c r="AW43" s="9">
        <v>36</v>
      </c>
      <c r="AX43" s="14"/>
      <c r="AY43" s="9"/>
      <c r="AZ43" s="9"/>
      <c r="BA43" s="23"/>
      <c r="BB43" s="23"/>
    </row>
    <row r="44" spans="1:54" ht="15" customHeight="1">
      <c r="A44" s="8">
        <v>40</v>
      </c>
      <c r="B44" s="14">
        <v>16420</v>
      </c>
      <c r="C44" s="9">
        <v>22</v>
      </c>
      <c r="D44" s="22">
        <v>22.985</v>
      </c>
      <c r="E44" s="9">
        <v>50.365</v>
      </c>
      <c r="F44" s="14">
        <v>10320</v>
      </c>
      <c r="G44" s="9">
        <v>16</v>
      </c>
      <c r="H44" s="22">
        <v>16</v>
      </c>
      <c r="I44" s="9">
        <v>36</v>
      </c>
      <c r="J44" s="15">
        <v>4554.285714285715</v>
      </c>
      <c r="K44" s="9">
        <v>16</v>
      </c>
      <c r="L44" s="22">
        <v>16</v>
      </c>
      <c r="M44" s="9">
        <v>36</v>
      </c>
      <c r="N44" s="15">
        <v>4554.285714285715</v>
      </c>
      <c r="O44" s="9">
        <v>16</v>
      </c>
      <c r="P44" s="22">
        <v>16</v>
      </c>
      <c r="Q44" s="9">
        <v>36</v>
      </c>
      <c r="R44" s="15">
        <v>4554.285714285715</v>
      </c>
      <c r="S44" s="9">
        <v>16</v>
      </c>
      <c r="T44" s="22">
        <v>16</v>
      </c>
      <c r="U44" s="9">
        <v>36</v>
      </c>
      <c r="V44" s="15">
        <v>4554.285714285715</v>
      </c>
      <c r="W44" s="9">
        <v>16</v>
      </c>
      <c r="X44" s="22">
        <v>16</v>
      </c>
      <c r="Y44" s="9">
        <v>36</v>
      </c>
      <c r="Z44" s="15">
        <v>4554.285714285715</v>
      </c>
      <c r="AA44" s="9">
        <v>16</v>
      </c>
      <c r="AB44" s="22">
        <v>16</v>
      </c>
      <c r="AC44" s="9">
        <v>36</v>
      </c>
      <c r="AD44" s="15">
        <v>4554.285714285715</v>
      </c>
      <c r="AE44" s="9">
        <v>16</v>
      </c>
      <c r="AF44" s="22">
        <v>16</v>
      </c>
      <c r="AG44" s="9">
        <v>36</v>
      </c>
      <c r="AH44" s="15">
        <v>4554.285714285715</v>
      </c>
      <c r="AI44" s="9">
        <v>16</v>
      </c>
      <c r="AJ44" s="22">
        <v>16</v>
      </c>
      <c r="AK44" s="9">
        <v>36</v>
      </c>
      <c r="AL44" s="14">
        <v>16020</v>
      </c>
      <c r="AM44" s="9">
        <v>22.25</v>
      </c>
      <c r="AN44" s="22">
        <v>22.285</v>
      </c>
      <c r="AO44" s="9">
        <v>49.065</v>
      </c>
      <c r="AP44" s="14">
        <v>28980</v>
      </c>
      <c r="AQ44" s="9">
        <v>44.75</v>
      </c>
      <c r="AR44" s="22">
        <v>46.955</v>
      </c>
      <c r="AS44" s="9">
        <v>95.675</v>
      </c>
      <c r="AT44" s="14">
        <v>10250</v>
      </c>
      <c r="AU44" s="9">
        <v>16</v>
      </c>
      <c r="AV44" s="22">
        <v>16</v>
      </c>
      <c r="AW44" s="9">
        <v>36</v>
      </c>
      <c r="AX44" s="14"/>
      <c r="AY44" s="9"/>
      <c r="AZ44" s="9"/>
      <c r="BA44" s="23"/>
      <c r="BB44" s="23"/>
    </row>
    <row r="45" spans="1:54" ht="15" customHeight="1">
      <c r="A45" s="8">
        <v>41</v>
      </c>
      <c r="B45" s="14">
        <v>7680</v>
      </c>
      <c r="C45" s="9">
        <v>16</v>
      </c>
      <c r="D45" s="22">
        <v>16</v>
      </c>
      <c r="E45" s="9">
        <v>36</v>
      </c>
      <c r="F45" s="14">
        <v>3970</v>
      </c>
      <c r="G45" s="9">
        <v>16</v>
      </c>
      <c r="H45" s="22">
        <v>16</v>
      </c>
      <c r="I45" s="9">
        <v>36</v>
      </c>
      <c r="J45" s="15">
        <v>4435.714285714285</v>
      </c>
      <c r="K45" s="9">
        <v>16</v>
      </c>
      <c r="L45" s="22">
        <v>16</v>
      </c>
      <c r="M45" s="9">
        <v>36</v>
      </c>
      <c r="N45" s="15">
        <v>4435.714285714285</v>
      </c>
      <c r="O45" s="9">
        <v>16</v>
      </c>
      <c r="P45" s="22">
        <v>16</v>
      </c>
      <c r="Q45" s="9">
        <v>36</v>
      </c>
      <c r="R45" s="15">
        <v>4435.714285714285</v>
      </c>
      <c r="S45" s="9">
        <v>16</v>
      </c>
      <c r="T45" s="22">
        <v>16</v>
      </c>
      <c r="U45" s="9">
        <v>36</v>
      </c>
      <c r="V45" s="15">
        <v>4435.714285714285</v>
      </c>
      <c r="W45" s="9">
        <v>16</v>
      </c>
      <c r="X45" s="22">
        <v>16</v>
      </c>
      <c r="Y45" s="9">
        <v>36</v>
      </c>
      <c r="Z45" s="15">
        <v>4435.714285714285</v>
      </c>
      <c r="AA45" s="9">
        <v>16</v>
      </c>
      <c r="AB45" s="22">
        <v>16</v>
      </c>
      <c r="AC45" s="9">
        <v>36</v>
      </c>
      <c r="AD45" s="15">
        <v>4435.714285714285</v>
      </c>
      <c r="AE45" s="9">
        <v>16</v>
      </c>
      <c r="AF45" s="22">
        <v>16</v>
      </c>
      <c r="AG45" s="9">
        <v>36</v>
      </c>
      <c r="AH45" s="15">
        <v>4435.714285714285</v>
      </c>
      <c r="AI45" s="9">
        <v>16</v>
      </c>
      <c r="AJ45" s="22">
        <v>16</v>
      </c>
      <c r="AK45" s="9">
        <v>36</v>
      </c>
      <c r="AL45" s="14">
        <v>12600</v>
      </c>
      <c r="AM45" s="9">
        <v>16</v>
      </c>
      <c r="AN45" s="22">
        <v>16.9</v>
      </c>
      <c r="AO45" s="9">
        <v>37.95</v>
      </c>
      <c r="AP45" s="14">
        <v>8750</v>
      </c>
      <c r="AQ45" s="9">
        <v>16</v>
      </c>
      <c r="AR45" s="22">
        <v>16</v>
      </c>
      <c r="AS45" s="9">
        <v>36</v>
      </c>
      <c r="AT45" s="14">
        <v>7100</v>
      </c>
      <c r="AU45" s="9">
        <v>16</v>
      </c>
      <c r="AV45" s="22">
        <v>16</v>
      </c>
      <c r="AW45" s="9">
        <v>36</v>
      </c>
      <c r="AX45" s="14"/>
      <c r="AY45" s="9"/>
      <c r="AZ45" s="9"/>
      <c r="BA45" s="23"/>
      <c r="BB45" s="23"/>
    </row>
    <row r="46" spans="1:54" ht="15" customHeight="1">
      <c r="A46" s="8">
        <v>42</v>
      </c>
      <c r="B46" s="14">
        <v>79110</v>
      </c>
      <c r="C46" s="9">
        <v>159.5</v>
      </c>
      <c r="D46" s="22">
        <v>159.7475</v>
      </c>
      <c r="E46" s="9">
        <v>317.55</v>
      </c>
      <c r="F46" s="14">
        <v>33170</v>
      </c>
      <c r="G46" s="9">
        <v>56</v>
      </c>
      <c r="H46" s="22">
        <v>56.3825</v>
      </c>
      <c r="I46" s="9">
        <v>111.3875</v>
      </c>
      <c r="J46" s="15">
        <v>7795.714285714285</v>
      </c>
      <c r="K46" s="9">
        <v>16</v>
      </c>
      <c r="L46" s="22">
        <v>16</v>
      </c>
      <c r="M46" s="9">
        <v>36</v>
      </c>
      <c r="N46" s="15">
        <v>7795.714285714285</v>
      </c>
      <c r="O46" s="9">
        <v>16</v>
      </c>
      <c r="P46" s="22">
        <v>16</v>
      </c>
      <c r="Q46" s="9">
        <v>36</v>
      </c>
      <c r="R46" s="15">
        <v>7795.714285714285</v>
      </c>
      <c r="S46" s="9">
        <v>16</v>
      </c>
      <c r="T46" s="22">
        <v>16</v>
      </c>
      <c r="U46" s="9">
        <v>36</v>
      </c>
      <c r="V46" s="15">
        <v>7795.714285714285</v>
      </c>
      <c r="W46" s="9">
        <v>16</v>
      </c>
      <c r="X46" s="22">
        <v>16</v>
      </c>
      <c r="Y46" s="9">
        <v>36</v>
      </c>
      <c r="Z46" s="15">
        <v>7795.714285714285</v>
      </c>
      <c r="AA46" s="9">
        <v>16</v>
      </c>
      <c r="AB46" s="22">
        <v>16</v>
      </c>
      <c r="AC46" s="9">
        <v>36</v>
      </c>
      <c r="AD46" s="15">
        <v>7795.714285714285</v>
      </c>
      <c r="AE46" s="9">
        <v>16</v>
      </c>
      <c r="AF46" s="22">
        <v>16</v>
      </c>
      <c r="AG46" s="9">
        <v>36</v>
      </c>
      <c r="AH46" s="15">
        <v>7795.714285714285</v>
      </c>
      <c r="AI46" s="9">
        <v>16</v>
      </c>
      <c r="AJ46" s="22">
        <v>16</v>
      </c>
      <c r="AK46" s="9">
        <v>36</v>
      </c>
      <c r="AL46" s="14">
        <v>36780</v>
      </c>
      <c r="AM46" s="9">
        <v>62.75</v>
      </c>
      <c r="AN46" s="22">
        <v>64.505</v>
      </c>
      <c r="AO46" s="9">
        <v>124.925</v>
      </c>
      <c r="AP46" s="14">
        <v>41690</v>
      </c>
      <c r="AQ46" s="9">
        <v>74</v>
      </c>
      <c r="AR46" s="22">
        <v>75.5525</v>
      </c>
      <c r="AS46" s="9">
        <v>144.1825</v>
      </c>
      <c r="AT46" s="14">
        <v>56170</v>
      </c>
      <c r="AU46" s="9">
        <v>107.75</v>
      </c>
      <c r="AV46" s="22">
        <v>108.1325</v>
      </c>
      <c r="AW46" s="9">
        <v>205.7225</v>
      </c>
      <c r="AX46" s="14"/>
      <c r="AY46" s="9"/>
      <c r="AZ46" s="9"/>
      <c r="BA46" s="23"/>
      <c r="BB46" s="23"/>
    </row>
    <row r="47" spans="1:54" ht="15" customHeight="1">
      <c r="A47" s="8">
        <v>43</v>
      </c>
      <c r="B47" s="14">
        <v>12790</v>
      </c>
      <c r="C47" s="9">
        <v>16</v>
      </c>
      <c r="D47" s="22">
        <v>17.185</v>
      </c>
      <c r="E47" s="9">
        <v>38.5675</v>
      </c>
      <c r="F47" s="14">
        <v>5960</v>
      </c>
      <c r="G47" s="9">
        <v>16</v>
      </c>
      <c r="H47" s="22">
        <v>16</v>
      </c>
      <c r="I47" s="9">
        <v>36</v>
      </c>
      <c r="J47" s="15">
        <v>3731.4285714285716</v>
      </c>
      <c r="K47" s="9">
        <v>16</v>
      </c>
      <c r="L47" s="22">
        <v>16</v>
      </c>
      <c r="M47" s="9">
        <v>36</v>
      </c>
      <c r="N47" s="15">
        <v>3731.4285714285716</v>
      </c>
      <c r="O47" s="9">
        <v>16</v>
      </c>
      <c r="P47" s="22">
        <v>16</v>
      </c>
      <c r="Q47" s="9">
        <v>36</v>
      </c>
      <c r="R47" s="15">
        <v>3731.4285714285716</v>
      </c>
      <c r="S47" s="9">
        <v>16</v>
      </c>
      <c r="T47" s="22">
        <v>16</v>
      </c>
      <c r="U47" s="9">
        <v>36</v>
      </c>
      <c r="V47" s="15">
        <v>3731.4285714285716</v>
      </c>
      <c r="W47" s="9">
        <v>16</v>
      </c>
      <c r="X47" s="22">
        <v>16</v>
      </c>
      <c r="Y47" s="9">
        <v>36</v>
      </c>
      <c r="Z47" s="15">
        <v>3731.4285714285716</v>
      </c>
      <c r="AA47" s="9">
        <v>16</v>
      </c>
      <c r="AB47" s="22">
        <v>16</v>
      </c>
      <c r="AC47" s="9">
        <v>36</v>
      </c>
      <c r="AD47" s="15">
        <v>3731.4285714285716</v>
      </c>
      <c r="AE47" s="9">
        <v>16</v>
      </c>
      <c r="AF47" s="22">
        <v>16</v>
      </c>
      <c r="AG47" s="9">
        <v>36</v>
      </c>
      <c r="AH47" s="15">
        <v>3731.4285714285716</v>
      </c>
      <c r="AI47" s="9">
        <v>16</v>
      </c>
      <c r="AJ47" s="22">
        <v>16</v>
      </c>
      <c r="AK47" s="9">
        <v>36</v>
      </c>
      <c r="AL47" s="14"/>
      <c r="AM47" s="9">
        <v>16</v>
      </c>
      <c r="AN47" s="22">
        <v>16</v>
      </c>
      <c r="AO47" s="9">
        <v>36</v>
      </c>
      <c r="AP47" s="14"/>
      <c r="AQ47" s="9">
        <v>16</v>
      </c>
      <c r="AR47" s="22">
        <v>16</v>
      </c>
      <c r="AS47" s="9">
        <v>36</v>
      </c>
      <c r="AT47" s="14"/>
      <c r="AU47" s="9">
        <v>16</v>
      </c>
      <c r="AV47" s="22">
        <v>16</v>
      </c>
      <c r="AW47" s="9">
        <v>36</v>
      </c>
      <c r="AX47" s="14"/>
      <c r="AY47" s="9"/>
      <c r="AZ47" s="9"/>
      <c r="BA47" s="23"/>
      <c r="BB47" s="23"/>
    </row>
    <row r="48" spans="1:54" ht="15" customHeight="1">
      <c r="A48" s="8">
        <v>44</v>
      </c>
      <c r="B48" s="14">
        <v>11260</v>
      </c>
      <c r="C48" s="9">
        <v>16</v>
      </c>
      <c r="D48" s="22">
        <v>16</v>
      </c>
      <c r="E48" s="9">
        <v>36</v>
      </c>
      <c r="F48" s="14">
        <v>10120</v>
      </c>
      <c r="G48" s="9">
        <v>16</v>
      </c>
      <c r="H48" s="22">
        <v>16</v>
      </c>
      <c r="I48" s="9">
        <v>36</v>
      </c>
      <c r="J48" s="15">
        <v>4345.714285714285</v>
      </c>
      <c r="K48" s="9">
        <v>16</v>
      </c>
      <c r="L48" s="22">
        <v>16</v>
      </c>
      <c r="M48" s="9">
        <v>36</v>
      </c>
      <c r="N48" s="15">
        <v>4345.714285714285</v>
      </c>
      <c r="O48" s="9">
        <v>16</v>
      </c>
      <c r="P48" s="22">
        <v>16</v>
      </c>
      <c r="Q48" s="9">
        <v>36</v>
      </c>
      <c r="R48" s="15">
        <v>4345.714285714285</v>
      </c>
      <c r="S48" s="9">
        <v>16</v>
      </c>
      <c r="T48" s="22">
        <v>16</v>
      </c>
      <c r="U48" s="9">
        <v>36</v>
      </c>
      <c r="V48" s="15">
        <v>4345.714285714285</v>
      </c>
      <c r="W48" s="9">
        <v>16</v>
      </c>
      <c r="X48" s="22">
        <v>16</v>
      </c>
      <c r="Y48" s="9">
        <v>36</v>
      </c>
      <c r="Z48" s="15">
        <v>4345.714285714285</v>
      </c>
      <c r="AA48" s="9">
        <v>16</v>
      </c>
      <c r="AB48" s="22">
        <v>16</v>
      </c>
      <c r="AC48" s="9">
        <v>36</v>
      </c>
      <c r="AD48" s="15">
        <v>4345.714285714285</v>
      </c>
      <c r="AE48" s="9">
        <v>16</v>
      </c>
      <c r="AF48" s="22">
        <v>16</v>
      </c>
      <c r="AG48" s="9">
        <v>36</v>
      </c>
      <c r="AH48" s="15">
        <v>4345.714285714285</v>
      </c>
      <c r="AI48" s="9">
        <v>16</v>
      </c>
      <c r="AJ48" s="22">
        <v>16</v>
      </c>
      <c r="AK48" s="9">
        <v>36</v>
      </c>
      <c r="AL48" s="14">
        <v>4320</v>
      </c>
      <c r="AM48" s="9">
        <v>16</v>
      </c>
      <c r="AN48" s="22">
        <v>16</v>
      </c>
      <c r="AO48" s="9">
        <v>36</v>
      </c>
      <c r="AP48" s="14">
        <v>4590</v>
      </c>
      <c r="AQ48" s="9">
        <v>16</v>
      </c>
      <c r="AR48" s="22">
        <v>16</v>
      </c>
      <c r="AS48" s="9">
        <v>36</v>
      </c>
      <c r="AT48" s="14">
        <v>3720</v>
      </c>
      <c r="AU48" s="9">
        <v>16</v>
      </c>
      <c r="AV48" s="22">
        <v>16</v>
      </c>
      <c r="AW48" s="9">
        <v>36</v>
      </c>
      <c r="AX48" s="14"/>
      <c r="AY48" s="9"/>
      <c r="AZ48" s="9"/>
      <c r="BA48" s="23"/>
      <c r="BB48" s="23"/>
    </row>
    <row r="49" spans="1:54" ht="15" customHeight="1">
      <c r="A49" s="8">
        <v>45</v>
      </c>
      <c r="B49" s="18">
        <v>1800</v>
      </c>
      <c r="C49" s="28">
        <v>16</v>
      </c>
      <c r="D49" s="22">
        <v>16</v>
      </c>
      <c r="E49" s="9">
        <v>36</v>
      </c>
      <c r="F49" s="18">
        <v>15250</v>
      </c>
      <c r="G49" s="28">
        <v>16</v>
      </c>
      <c r="H49" s="22">
        <v>20.9375</v>
      </c>
      <c r="I49" s="9">
        <v>46.5625</v>
      </c>
      <c r="J49" s="17">
        <v>2806.8571428571427</v>
      </c>
      <c r="K49" s="28">
        <v>16</v>
      </c>
      <c r="L49" s="22">
        <v>16</v>
      </c>
      <c r="M49" s="9">
        <v>36</v>
      </c>
      <c r="N49" s="17">
        <v>2806.8571428571427</v>
      </c>
      <c r="O49" s="28">
        <v>16</v>
      </c>
      <c r="P49" s="22">
        <v>16</v>
      </c>
      <c r="Q49" s="9">
        <v>36</v>
      </c>
      <c r="R49" s="17">
        <v>2806.8571428571427</v>
      </c>
      <c r="S49" s="28">
        <v>16</v>
      </c>
      <c r="T49" s="22">
        <v>16</v>
      </c>
      <c r="U49" s="9">
        <v>36</v>
      </c>
      <c r="V49" s="17">
        <v>2806.8571428571427</v>
      </c>
      <c r="W49" s="28">
        <v>16</v>
      </c>
      <c r="X49" s="22">
        <v>16</v>
      </c>
      <c r="Y49" s="9">
        <v>36</v>
      </c>
      <c r="Z49" s="17">
        <v>2806.8571428571427</v>
      </c>
      <c r="AA49" s="28">
        <v>16</v>
      </c>
      <c r="AB49" s="22">
        <v>16</v>
      </c>
      <c r="AC49" s="9">
        <v>36</v>
      </c>
      <c r="AD49" s="17">
        <v>2806.8571428571427</v>
      </c>
      <c r="AE49" s="28">
        <v>16</v>
      </c>
      <c r="AF49" s="22">
        <v>16</v>
      </c>
      <c r="AG49" s="9">
        <v>36</v>
      </c>
      <c r="AH49" s="17">
        <v>2806.8571428571427</v>
      </c>
      <c r="AI49" s="12">
        <v>27.5</v>
      </c>
      <c r="AJ49" s="22">
        <v>16</v>
      </c>
      <c r="AK49" s="9">
        <v>36</v>
      </c>
      <c r="AL49" s="18">
        <v>24840</v>
      </c>
      <c r="AM49" s="12">
        <v>36.25</v>
      </c>
      <c r="AN49" s="22">
        <v>37.72</v>
      </c>
      <c r="AO49" s="9">
        <v>80.15</v>
      </c>
      <c r="AP49" s="18">
        <v>6460</v>
      </c>
      <c r="AQ49" s="12">
        <v>16</v>
      </c>
      <c r="AR49" s="22">
        <v>16</v>
      </c>
      <c r="AS49" s="9">
        <v>36</v>
      </c>
      <c r="AT49" s="18">
        <v>5520</v>
      </c>
      <c r="AU49" s="12">
        <v>16</v>
      </c>
      <c r="AV49" s="22">
        <v>16</v>
      </c>
      <c r="AW49" s="9">
        <v>36</v>
      </c>
      <c r="AX49" s="18"/>
      <c r="AY49" s="12"/>
      <c r="AZ49" s="12"/>
      <c r="BA49" s="26"/>
      <c r="BB49" s="26"/>
    </row>
    <row r="50" spans="1:54" ht="15" customHeight="1">
      <c r="A50" s="8">
        <v>46</v>
      </c>
      <c r="B50" s="14">
        <v>78750</v>
      </c>
      <c r="C50" s="9">
        <v>157.25</v>
      </c>
      <c r="D50" s="22">
        <v>158.9375</v>
      </c>
      <c r="E50" s="9">
        <v>315.75</v>
      </c>
      <c r="F50" s="14">
        <v>37000</v>
      </c>
      <c r="G50" s="9">
        <v>65</v>
      </c>
      <c r="H50" s="22">
        <v>65</v>
      </c>
      <c r="I50" s="9">
        <v>125.75</v>
      </c>
      <c r="J50" s="15">
        <v>3101.4285714285716</v>
      </c>
      <c r="K50" s="9">
        <v>16</v>
      </c>
      <c r="L50" s="22">
        <v>16</v>
      </c>
      <c r="M50" s="9">
        <v>36</v>
      </c>
      <c r="N50" s="15">
        <v>3101.4285714285716</v>
      </c>
      <c r="O50" s="9">
        <v>16</v>
      </c>
      <c r="P50" s="22">
        <v>16</v>
      </c>
      <c r="Q50" s="9">
        <v>36</v>
      </c>
      <c r="R50" s="15">
        <v>3101.4285714285716</v>
      </c>
      <c r="S50" s="9">
        <v>16</v>
      </c>
      <c r="T50" s="22">
        <v>16</v>
      </c>
      <c r="U50" s="9">
        <v>36</v>
      </c>
      <c r="V50" s="15">
        <v>3101.4285714285716</v>
      </c>
      <c r="W50" s="9">
        <v>16</v>
      </c>
      <c r="X50" s="22">
        <v>16</v>
      </c>
      <c r="Y50" s="9">
        <v>36</v>
      </c>
      <c r="Z50" s="15">
        <v>3101.4285714285716</v>
      </c>
      <c r="AA50" s="9">
        <v>16</v>
      </c>
      <c r="AB50" s="22">
        <v>16</v>
      </c>
      <c r="AC50" s="9">
        <v>36</v>
      </c>
      <c r="AD50" s="15">
        <v>3101.4285714285716</v>
      </c>
      <c r="AE50" s="9">
        <v>16</v>
      </c>
      <c r="AF50" s="22">
        <v>16</v>
      </c>
      <c r="AG50" s="9">
        <v>36</v>
      </c>
      <c r="AH50" s="15">
        <v>3101.4285714285716</v>
      </c>
      <c r="AI50" s="9">
        <v>16</v>
      </c>
      <c r="AJ50" s="22">
        <v>16</v>
      </c>
      <c r="AK50" s="9">
        <v>36</v>
      </c>
      <c r="AL50" s="14">
        <v>39510</v>
      </c>
      <c r="AM50" s="9">
        <v>69.5</v>
      </c>
      <c r="AN50" s="22">
        <v>70.6475</v>
      </c>
      <c r="AO50" s="9">
        <v>135.1625</v>
      </c>
      <c r="AP50" s="14">
        <v>31690</v>
      </c>
      <c r="AQ50" s="9">
        <v>51.5</v>
      </c>
      <c r="AR50" s="22">
        <v>53.0525</v>
      </c>
      <c r="AS50" s="9">
        <v>105.8375</v>
      </c>
      <c r="AT50" s="14">
        <v>30040</v>
      </c>
      <c r="AU50" s="9">
        <v>49.25</v>
      </c>
      <c r="AV50" s="22">
        <v>49.34</v>
      </c>
      <c r="AW50" s="9">
        <v>99.65</v>
      </c>
      <c r="AX50" s="14"/>
      <c r="AY50" s="9"/>
      <c r="AZ50" s="9"/>
      <c r="BA50" s="23"/>
      <c r="BB50" s="23"/>
    </row>
    <row r="51" spans="1:54" ht="15" customHeight="1">
      <c r="A51" s="8">
        <v>47</v>
      </c>
      <c r="B51" s="14">
        <v>1790</v>
      </c>
      <c r="C51" s="9">
        <v>146</v>
      </c>
      <c r="D51" s="22">
        <v>16</v>
      </c>
      <c r="E51" s="9">
        <v>36</v>
      </c>
      <c r="F51" s="14">
        <v>1840</v>
      </c>
      <c r="G51" s="9">
        <v>16</v>
      </c>
      <c r="H51" s="22">
        <v>16</v>
      </c>
      <c r="I51" s="9">
        <v>36</v>
      </c>
      <c r="J51" s="15">
        <v>3274.285714285714</v>
      </c>
      <c r="K51" s="9">
        <v>16</v>
      </c>
      <c r="L51" s="22">
        <v>16</v>
      </c>
      <c r="M51" s="9">
        <v>36</v>
      </c>
      <c r="N51" s="15">
        <v>3274.285714285714</v>
      </c>
      <c r="O51" s="9">
        <v>16</v>
      </c>
      <c r="P51" s="22">
        <v>16</v>
      </c>
      <c r="Q51" s="9">
        <v>36</v>
      </c>
      <c r="R51" s="15">
        <v>3274.285714285714</v>
      </c>
      <c r="S51" s="9">
        <v>16</v>
      </c>
      <c r="T51" s="22">
        <v>16</v>
      </c>
      <c r="U51" s="9">
        <v>36</v>
      </c>
      <c r="V51" s="15">
        <v>3274.285714285714</v>
      </c>
      <c r="W51" s="9">
        <v>16</v>
      </c>
      <c r="X51" s="22">
        <v>16</v>
      </c>
      <c r="Y51" s="9">
        <v>36</v>
      </c>
      <c r="Z51" s="15">
        <v>3274.285714285714</v>
      </c>
      <c r="AA51" s="9">
        <v>16</v>
      </c>
      <c r="AB51" s="22">
        <v>16</v>
      </c>
      <c r="AC51" s="9">
        <v>36</v>
      </c>
      <c r="AD51" s="15">
        <v>3274.285714285714</v>
      </c>
      <c r="AE51" s="9">
        <v>16</v>
      </c>
      <c r="AF51" s="22">
        <v>16</v>
      </c>
      <c r="AG51" s="9">
        <v>36</v>
      </c>
      <c r="AH51" s="15">
        <v>3274.285714285714</v>
      </c>
      <c r="AI51" s="9">
        <v>16</v>
      </c>
      <c r="AJ51" s="22">
        <v>16</v>
      </c>
      <c r="AK51" s="9">
        <v>36</v>
      </c>
      <c r="AL51" s="14">
        <v>7070</v>
      </c>
      <c r="AM51" s="9">
        <v>16</v>
      </c>
      <c r="AN51" s="22">
        <v>16</v>
      </c>
      <c r="AO51" s="9">
        <v>36</v>
      </c>
      <c r="AP51" s="14">
        <v>2130</v>
      </c>
      <c r="AQ51" s="9">
        <v>16</v>
      </c>
      <c r="AR51" s="22">
        <v>16</v>
      </c>
      <c r="AS51" s="9">
        <v>36</v>
      </c>
      <c r="AT51" s="14">
        <v>2550</v>
      </c>
      <c r="AU51" s="9">
        <v>16</v>
      </c>
      <c r="AV51" s="22">
        <v>16</v>
      </c>
      <c r="AW51" s="9">
        <v>36</v>
      </c>
      <c r="AX51" s="14"/>
      <c r="AY51" s="9"/>
      <c r="AZ51" s="9"/>
      <c r="BA51" s="23"/>
      <c r="BB51" s="23"/>
    </row>
    <row r="52" spans="1:54" ht="15" customHeight="1">
      <c r="A52" s="8">
        <v>48</v>
      </c>
      <c r="B52" s="14">
        <v>11960</v>
      </c>
      <c r="C52" s="9">
        <v>16</v>
      </c>
      <c r="D52" s="22">
        <v>16</v>
      </c>
      <c r="E52" s="9">
        <v>36</v>
      </c>
      <c r="F52" s="14">
        <v>7410</v>
      </c>
      <c r="G52" s="9">
        <v>16</v>
      </c>
      <c r="H52" s="22">
        <v>16</v>
      </c>
      <c r="I52" s="9">
        <v>36</v>
      </c>
      <c r="J52" s="15">
        <v>10961.42857142857</v>
      </c>
      <c r="K52" s="9">
        <v>16</v>
      </c>
      <c r="L52" s="22">
        <v>16</v>
      </c>
      <c r="M52" s="9">
        <v>36</v>
      </c>
      <c r="N52" s="15">
        <v>10961.42857142857</v>
      </c>
      <c r="O52" s="9">
        <v>16</v>
      </c>
      <c r="P52" s="22">
        <v>16</v>
      </c>
      <c r="Q52" s="9">
        <v>36</v>
      </c>
      <c r="R52" s="15">
        <v>10961.42857142857</v>
      </c>
      <c r="S52" s="9">
        <v>16</v>
      </c>
      <c r="T52" s="22">
        <v>16</v>
      </c>
      <c r="U52" s="9">
        <v>36</v>
      </c>
      <c r="V52" s="15">
        <v>10961.42857142857</v>
      </c>
      <c r="W52" s="9">
        <v>16</v>
      </c>
      <c r="X52" s="22">
        <v>16</v>
      </c>
      <c r="Y52" s="9">
        <v>36</v>
      </c>
      <c r="Z52" s="15">
        <v>10961.42857142857</v>
      </c>
      <c r="AA52" s="9">
        <v>16</v>
      </c>
      <c r="AB52" s="22">
        <v>16</v>
      </c>
      <c r="AC52" s="9">
        <v>36</v>
      </c>
      <c r="AD52" s="15">
        <v>10961.42857142857</v>
      </c>
      <c r="AE52" s="9">
        <v>16</v>
      </c>
      <c r="AF52" s="22">
        <v>16</v>
      </c>
      <c r="AG52" s="9">
        <v>36</v>
      </c>
      <c r="AH52" s="15">
        <v>10961.42857142857</v>
      </c>
      <c r="AI52" s="9">
        <v>16</v>
      </c>
      <c r="AJ52" s="22">
        <v>16</v>
      </c>
      <c r="AK52" s="9">
        <v>36</v>
      </c>
      <c r="AL52" s="14">
        <v>125800</v>
      </c>
      <c r="AM52" s="9">
        <v>263</v>
      </c>
      <c r="AN52" s="22">
        <v>264.8</v>
      </c>
      <c r="AO52" s="9">
        <v>642.6</v>
      </c>
      <c r="AP52" s="14">
        <v>90140</v>
      </c>
      <c r="AQ52" s="9">
        <v>184.25</v>
      </c>
      <c r="AR52" s="22">
        <v>184.565</v>
      </c>
      <c r="AS52" s="9">
        <v>392.98</v>
      </c>
      <c r="AT52" s="14">
        <v>113400</v>
      </c>
      <c r="AU52" s="9">
        <v>236</v>
      </c>
      <c r="AV52" s="22">
        <v>236.9</v>
      </c>
      <c r="AW52" s="9">
        <v>555.8</v>
      </c>
      <c r="AX52" s="14"/>
      <c r="AY52" s="9"/>
      <c r="AZ52" s="9"/>
      <c r="BA52" s="23"/>
      <c r="BB52" s="23"/>
    </row>
    <row r="53" spans="1:54" ht="15" customHeight="1">
      <c r="A53" s="8">
        <v>49</v>
      </c>
      <c r="B53" s="14">
        <v>12450</v>
      </c>
      <c r="C53" s="9">
        <v>16</v>
      </c>
      <c r="D53" s="22">
        <v>16.675</v>
      </c>
      <c r="E53" s="9">
        <v>37.4625</v>
      </c>
      <c r="F53" s="14">
        <v>3700</v>
      </c>
      <c r="G53" s="9">
        <v>16</v>
      </c>
      <c r="H53" s="22">
        <v>16</v>
      </c>
      <c r="I53" s="9">
        <v>36</v>
      </c>
      <c r="J53" s="15">
        <v>3485.4285714285716</v>
      </c>
      <c r="K53" s="9">
        <v>16</v>
      </c>
      <c r="L53" s="22">
        <v>16</v>
      </c>
      <c r="M53" s="9">
        <v>36</v>
      </c>
      <c r="N53" s="15">
        <v>3485.4285714285716</v>
      </c>
      <c r="O53" s="9">
        <v>16</v>
      </c>
      <c r="P53" s="22">
        <v>16</v>
      </c>
      <c r="Q53" s="9">
        <v>36</v>
      </c>
      <c r="R53" s="15">
        <v>3485.4285714285716</v>
      </c>
      <c r="S53" s="9">
        <v>16</v>
      </c>
      <c r="T53" s="22">
        <v>16</v>
      </c>
      <c r="U53" s="9">
        <v>36</v>
      </c>
      <c r="V53" s="15">
        <v>3485.4285714285716</v>
      </c>
      <c r="W53" s="9">
        <v>16</v>
      </c>
      <c r="X53" s="22">
        <v>16</v>
      </c>
      <c r="Y53" s="9">
        <v>36</v>
      </c>
      <c r="Z53" s="15">
        <v>3485.4285714285716</v>
      </c>
      <c r="AA53" s="9">
        <v>16</v>
      </c>
      <c r="AB53" s="22">
        <v>16</v>
      </c>
      <c r="AC53" s="9">
        <v>36</v>
      </c>
      <c r="AD53" s="15">
        <v>3485.4285714285716</v>
      </c>
      <c r="AE53" s="9">
        <v>16</v>
      </c>
      <c r="AF53" s="22">
        <v>16</v>
      </c>
      <c r="AG53" s="9">
        <v>36</v>
      </c>
      <c r="AH53" s="15">
        <v>3485.4285714285716</v>
      </c>
      <c r="AI53" s="9">
        <v>36.25</v>
      </c>
      <c r="AJ53" s="22">
        <v>16</v>
      </c>
      <c r="AK53" s="9">
        <v>36</v>
      </c>
      <c r="AL53" s="14">
        <v>11280</v>
      </c>
      <c r="AM53" s="9">
        <v>16</v>
      </c>
      <c r="AN53" s="22">
        <v>16</v>
      </c>
      <c r="AO53" s="9">
        <v>36</v>
      </c>
      <c r="AP53" s="14">
        <v>12760</v>
      </c>
      <c r="AQ53" s="9">
        <v>16</v>
      </c>
      <c r="AR53" s="22">
        <v>17.14</v>
      </c>
      <c r="AS53" s="9">
        <v>38.47</v>
      </c>
      <c r="AT53" s="14">
        <v>12520</v>
      </c>
      <c r="AU53" s="9">
        <v>16</v>
      </c>
      <c r="AV53" s="22">
        <v>16.78</v>
      </c>
      <c r="AW53" s="9">
        <v>37.69</v>
      </c>
      <c r="AX53" s="14"/>
      <c r="AY53" s="9"/>
      <c r="AZ53" s="9"/>
      <c r="BA53" s="23"/>
      <c r="BB53" s="23"/>
    </row>
    <row r="54" spans="1:54" ht="15" customHeight="1">
      <c r="A54" s="8">
        <v>50</v>
      </c>
      <c r="B54" s="29">
        <v>32100</v>
      </c>
      <c r="C54" s="30">
        <v>53.75</v>
      </c>
      <c r="D54" s="30">
        <v>53.975</v>
      </c>
      <c r="E54" s="9">
        <v>107.375</v>
      </c>
      <c r="F54" s="29">
        <v>16780</v>
      </c>
      <c r="G54" s="30">
        <v>22.25</v>
      </c>
      <c r="H54" s="30">
        <v>23.615</v>
      </c>
      <c r="I54" s="9">
        <v>51.535</v>
      </c>
      <c r="J54" s="31">
        <v>801.5714285714286</v>
      </c>
      <c r="K54" s="30">
        <v>16</v>
      </c>
      <c r="L54" s="30">
        <v>16</v>
      </c>
      <c r="M54" s="9">
        <v>36</v>
      </c>
      <c r="N54" s="31">
        <v>801.5714285714286</v>
      </c>
      <c r="O54" s="30">
        <v>16</v>
      </c>
      <c r="P54" s="30">
        <v>16</v>
      </c>
      <c r="Q54" s="9">
        <v>36</v>
      </c>
      <c r="R54" s="31">
        <v>801.5714285714286</v>
      </c>
      <c r="S54" s="30">
        <v>16</v>
      </c>
      <c r="T54" s="30">
        <v>16</v>
      </c>
      <c r="U54" s="9">
        <v>36</v>
      </c>
      <c r="V54" s="31">
        <v>801.5714285714286</v>
      </c>
      <c r="W54" s="30">
        <v>16</v>
      </c>
      <c r="X54" s="30">
        <v>16</v>
      </c>
      <c r="Y54" s="9">
        <v>36</v>
      </c>
      <c r="Z54" s="31">
        <v>801.5714285714286</v>
      </c>
      <c r="AA54" s="30">
        <v>16</v>
      </c>
      <c r="AB54" s="30">
        <v>16</v>
      </c>
      <c r="AC54" s="9">
        <v>36</v>
      </c>
      <c r="AD54" s="31">
        <v>801.5714285714286</v>
      </c>
      <c r="AE54" s="30">
        <v>16</v>
      </c>
      <c r="AF54" s="30">
        <v>16</v>
      </c>
      <c r="AG54" s="9">
        <v>36</v>
      </c>
      <c r="AH54" s="31">
        <v>801.5714285714286</v>
      </c>
      <c r="AI54" s="30">
        <v>16</v>
      </c>
      <c r="AJ54" s="30">
        <v>16</v>
      </c>
      <c r="AK54" s="9">
        <v>36</v>
      </c>
      <c r="AL54" s="29">
        <v>17170</v>
      </c>
      <c r="AM54" s="30">
        <v>24</v>
      </c>
      <c r="AN54" s="30">
        <v>24.2975</v>
      </c>
      <c r="AO54" s="9">
        <v>52.8025</v>
      </c>
      <c r="AP54" s="29">
        <v>22720</v>
      </c>
      <c r="AQ54" s="30">
        <v>32.75</v>
      </c>
      <c r="AR54" s="30">
        <v>34.01</v>
      </c>
      <c r="AS54" s="9">
        <v>72.2</v>
      </c>
      <c r="AT54" s="29">
        <v>30940</v>
      </c>
      <c r="AU54" s="30">
        <v>49.25</v>
      </c>
      <c r="AV54" s="30">
        <v>51.365</v>
      </c>
      <c r="AW54" s="9">
        <v>103.025</v>
      </c>
      <c r="AX54" s="14"/>
      <c r="AY54" s="9"/>
      <c r="AZ54" s="9"/>
      <c r="BA54" s="23"/>
      <c r="BB54" s="23"/>
    </row>
    <row r="55" spans="1:54" ht="15" customHeight="1">
      <c r="A55" s="8"/>
      <c r="B55" s="14">
        <v>1205060</v>
      </c>
      <c r="C55" s="9">
        <v>2352</v>
      </c>
      <c r="D55" s="9">
        <v>2260.1724999999997</v>
      </c>
      <c r="E55" s="12">
        <v>4665.195</v>
      </c>
      <c r="F55" s="14">
        <v>603200</v>
      </c>
      <c r="G55" s="9">
        <v>1214.25</v>
      </c>
      <c r="H55" s="9">
        <v>1231.425</v>
      </c>
      <c r="I55" s="9">
        <v>2617.405</v>
      </c>
      <c r="J55" s="14">
        <v>260878.85714285713</v>
      </c>
      <c r="K55" s="9">
        <v>784</v>
      </c>
      <c r="L55" s="9">
        <v>805.8307142857143</v>
      </c>
      <c r="M55" s="9">
        <v>1812.6332142857143</v>
      </c>
      <c r="N55" s="14">
        <v>260878.85714285713</v>
      </c>
      <c r="O55" s="9">
        <v>784</v>
      </c>
      <c r="P55" s="9">
        <v>805.8307142857143</v>
      </c>
      <c r="Q55" s="9">
        <v>1812.6332142857143</v>
      </c>
      <c r="R55" s="14">
        <v>260878.85714285713</v>
      </c>
      <c r="S55" s="9">
        <v>784</v>
      </c>
      <c r="T55" s="9">
        <v>805.8307142857143</v>
      </c>
      <c r="U55" s="9">
        <v>1812.6332142857143</v>
      </c>
      <c r="V55" s="14">
        <v>260878.85714285713</v>
      </c>
      <c r="W55" s="9">
        <v>784</v>
      </c>
      <c r="X55" s="9">
        <v>805.8307142857143</v>
      </c>
      <c r="Y55" s="9">
        <v>1812.6332142857143</v>
      </c>
      <c r="Z55" s="14">
        <v>260878.85714285713</v>
      </c>
      <c r="AA55" s="9">
        <v>784</v>
      </c>
      <c r="AB55" s="9">
        <v>805.8307142857143</v>
      </c>
      <c r="AC55" s="9">
        <v>1812.6332142857143</v>
      </c>
      <c r="AD55" s="14">
        <v>255878.85714285713</v>
      </c>
      <c r="AE55" s="9">
        <v>784</v>
      </c>
      <c r="AF55" s="9">
        <v>789.8307142857143</v>
      </c>
      <c r="AG55" s="9">
        <v>1776.6332142857143</v>
      </c>
      <c r="AH55" s="14">
        <v>255878.85714285713</v>
      </c>
      <c r="AI55" s="9">
        <v>829.75</v>
      </c>
      <c r="AJ55" s="9">
        <v>789.8307142857143</v>
      </c>
      <c r="AK55" s="9">
        <v>1776.6332142857143</v>
      </c>
      <c r="AL55" s="14">
        <v>1036415</v>
      </c>
      <c r="AM55" s="9">
        <v>1882.75</v>
      </c>
      <c r="AN55" s="9">
        <v>1947.47625</v>
      </c>
      <c r="AO55" s="9">
        <v>4246.63625</v>
      </c>
      <c r="AP55" s="14">
        <v>1189780</v>
      </c>
      <c r="AQ55" s="9">
        <v>2216.25</v>
      </c>
      <c r="AR55" s="9">
        <v>2253.975</v>
      </c>
      <c r="AS55" s="9">
        <v>5113.344999999999</v>
      </c>
      <c r="AT55" s="14">
        <v>1270710</v>
      </c>
      <c r="AU55" s="9">
        <v>2359.5</v>
      </c>
      <c r="AV55" s="9">
        <v>2452.4025</v>
      </c>
      <c r="AW55" s="9">
        <v>5412.992499999999</v>
      </c>
      <c r="AX55" s="14"/>
      <c r="AY55" s="9"/>
      <c r="AZ55" s="9"/>
      <c r="BA55" s="23"/>
      <c r="BB55" s="23"/>
    </row>
    <row r="56" spans="1:54" ht="1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</row>
    <row r="57" spans="1:54" ht="15" customHeight="1">
      <c r="A57" s="13" t="s">
        <v>27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</row>
    <row r="58" spans="2:54" ht="15" customHeight="1">
      <c r="B58" s="32">
        <v>21612.5</v>
      </c>
      <c r="C58" s="12">
        <v>37.229166666666664</v>
      </c>
      <c r="D58" s="9">
        <v>32.071875</v>
      </c>
      <c r="E58" s="9">
        <v>68.046875</v>
      </c>
      <c r="F58" s="32">
        <v>21341.666666666668</v>
      </c>
      <c r="G58" s="12">
        <v>36.619791666666664</v>
      </c>
      <c r="H58" s="9">
        <v>31.59791666666667</v>
      </c>
      <c r="I58" s="9">
        <v>67.03125</v>
      </c>
      <c r="J58" s="32">
        <v>25000</v>
      </c>
      <c r="K58" s="12">
        <v>16</v>
      </c>
      <c r="L58" s="9">
        <v>38</v>
      </c>
      <c r="M58" s="9">
        <v>80.75</v>
      </c>
      <c r="N58" s="32">
        <v>25000</v>
      </c>
      <c r="O58" s="12">
        <v>16</v>
      </c>
      <c r="P58" s="9">
        <v>38</v>
      </c>
      <c r="Q58" s="9">
        <v>80.75</v>
      </c>
      <c r="R58" s="32">
        <v>15789.473684210527</v>
      </c>
      <c r="S58" s="12">
        <v>16</v>
      </c>
      <c r="T58" s="9">
        <v>21.88157894736842</v>
      </c>
      <c r="U58" s="9">
        <v>48.31578947368421</v>
      </c>
      <c r="V58" s="32">
        <v>15789.473684210527</v>
      </c>
      <c r="W58" s="12">
        <v>16</v>
      </c>
      <c r="X58" s="9">
        <v>21.88157894736842</v>
      </c>
      <c r="Y58" s="9">
        <v>48.31578947368421</v>
      </c>
      <c r="Z58" s="32">
        <v>15789.473684210527</v>
      </c>
      <c r="AA58" s="12">
        <v>16</v>
      </c>
      <c r="AB58" s="9">
        <v>21.88157894736842</v>
      </c>
      <c r="AC58" s="9">
        <v>48.31578947368421</v>
      </c>
      <c r="AD58" s="32">
        <v>15789.473684210527</v>
      </c>
      <c r="AE58" s="12">
        <v>16</v>
      </c>
      <c r="AF58" s="9">
        <v>21.88157894736842</v>
      </c>
      <c r="AG58" s="9">
        <v>48.31578947368421</v>
      </c>
      <c r="AH58" s="32">
        <v>19736.842105263157</v>
      </c>
      <c r="AI58" s="12">
        <v>16</v>
      </c>
      <c r="AJ58" s="9">
        <v>28.789473684210524</v>
      </c>
      <c r="AK58" s="9">
        <v>61.14473684210526</v>
      </c>
      <c r="AL58" s="32">
        <v>19736.842105263157</v>
      </c>
      <c r="AM58" s="12">
        <v>16</v>
      </c>
      <c r="AN58" s="9">
        <v>28.789473684210524</v>
      </c>
      <c r="AO58" s="9">
        <v>61.14473684210526</v>
      </c>
      <c r="AP58" s="32">
        <v>19736.842105263157</v>
      </c>
      <c r="AQ58" s="12">
        <v>16</v>
      </c>
      <c r="AR58" s="9">
        <v>28.789473684210524</v>
      </c>
      <c r="AS58" s="9">
        <v>61.14473684210526</v>
      </c>
      <c r="AT58" s="32">
        <v>21934.21052631579</v>
      </c>
      <c r="AU58" s="12">
        <v>38.85197368421053</v>
      </c>
      <c r="AV58" s="9">
        <v>32.63486842105263</v>
      </c>
      <c r="AW58" s="9">
        <v>69.25328947368422</v>
      </c>
      <c r="AX58" s="14"/>
      <c r="AY58" s="9"/>
      <c r="AZ58" s="9"/>
      <c r="BA58" s="23"/>
      <c r="BB58" s="23"/>
    </row>
    <row r="59" spans="1:54" ht="15" customHeight="1">
      <c r="A59" s="27">
        <v>1</v>
      </c>
      <c r="B59" s="33">
        <v>1037400</v>
      </c>
      <c r="C59" s="34">
        <v>1787</v>
      </c>
      <c r="D59" s="30">
        <v>1539.45</v>
      </c>
      <c r="E59" s="30">
        <v>3266.25</v>
      </c>
      <c r="F59" s="33">
        <v>1024400</v>
      </c>
      <c r="G59" s="34">
        <v>1757.75</v>
      </c>
      <c r="H59" s="30">
        <v>1516.7</v>
      </c>
      <c r="I59" s="30">
        <v>3217.5</v>
      </c>
      <c r="J59" s="35">
        <v>1200000</v>
      </c>
      <c r="K59" s="34">
        <v>768</v>
      </c>
      <c r="L59" s="30">
        <v>1824</v>
      </c>
      <c r="M59" s="30">
        <v>3876</v>
      </c>
      <c r="N59" s="35">
        <v>1200000</v>
      </c>
      <c r="O59" s="34">
        <v>768</v>
      </c>
      <c r="P59" s="30">
        <v>1824</v>
      </c>
      <c r="Q59" s="30">
        <v>3876</v>
      </c>
      <c r="R59" s="35">
        <v>1200000</v>
      </c>
      <c r="S59" s="34">
        <v>1216</v>
      </c>
      <c r="T59" s="30">
        <v>1050.3157894736842</v>
      </c>
      <c r="U59" s="30">
        <v>2319.157894736842</v>
      </c>
      <c r="V59" s="35">
        <v>1200000</v>
      </c>
      <c r="W59" s="34">
        <v>1216</v>
      </c>
      <c r="X59" s="30">
        <v>1050.3157894736842</v>
      </c>
      <c r="Y59" s="30">
        <v>2319.157894736842</v>
      </c>
      <c r="Z59" s="35">
        <v>1200000</v>
      </c>
      <c r="AA59" s="34">
        <v>1216</v>
      </c>
      <c r="AB59" s="30">
        <v>1050.3157894736842</v>
      </c>
      <c r="AC59" s="30">
        <v>2319.157894736842</v>
      </c>
      <c r="AD59" s="35">
        <v>1200000</v>
      </c>
      <c r="AE59" s="34">
        <v>1216</v>
      </c>
      <c r="AF59" s="30">
        <v>1050.3157894736842</v>
      </c>
      <c r="AG59" s="30">
        <v>2319.157894736842</v>
      </c>
      <c r="AH59" s="35">
        <v>1500000</v>
      </c>
      <c r="AI59" s="34">
        <v>1216</v>
      </c>
      <c r="AJ59" s="30">
        <v>1381.8947368421052</v>
      </c>
      <c r="AK59" s="30">
        <v>2934.9473684210525</v>
      </c>
      <c r="AL59" s="35">
        <v>1500000</v>
      </c>
      <c r="AM59" s="34">
        <v>1216</v>
      </c>
      <c r="AN59" s="30">
        <v>1381.8947368421052</v>
      </c>
      <c r="AO59" s="30">
        <v>2934.9473684210525</v>
      </c>
      <c r="AP59" s="35">
        <v>1500000</v>
      </c>
      <c r="AQ59" s="34">
        <v>1216</v>
      </c>
      <c r="AR59" s="30">
        <v>1381.8947368421052</v>
      </c>
      <c r="AS59" s="30">
        <v>2934.9473684210525</v>
      </c>
      <c r="AT59" s="33">
        <v>1667000</v>
      </c>
      <c r="AU59" s="34">
        <v>2952.75</v>
      </c>
      <c r="AV59" s="30">
        <v>1566.4736842105262</v>
      </c>
      <c r="AW59" s="30">
        <v>3324.1578947368425</v>
      </c>
      <c r="AX59" s="18"/>
      <c r="AY59" s="12"/>
      <c r="AZ59" s="12"/>
      <c r="BA59" s="26"/>
      <c r="BB59" s="26"/>
    </row>
    <row r="60" spans="1:54" ht="15" customHeight="1">
      <c r="A60" s="8"/>
      <c r="B60" s="14">
        <v>1037400</v>
      </c>
      <c r="C60" s="9">
        <v>1787</v>
      </c>
      <c r="D60" s="9">
        <v>1539.45</v>
      </c>
      <c r="E60" s="12">
        <v>3266.25</v>
      </c>
      <c r="F60" s="14">
        <v>1024400</v>
      </c>
      <c r="G60" s="9">
        <v>1757.75</v>
      </c>
      <c r="H60" s="9">
        <v>1516.7</v>
      </c>
      <c r="I60" s="9">
        <v>3217.5</v>
      </c>
      <c r="J60" s="14">
        <v>1200000</v>
      </c>
      <c r="K60" s="9">
        <v>768</v>
      </c>
      <c r="L60" s="9">
        <v>1824</v>
      </c>
      <c r="M60" s="9">
        <v>3876</v>
      </c>
      <c r="N60" s="14">
        <v>1200000</v>
      </c>
      <c r="O60" s="9">
        <v>768</v>
      </c>
      <c r="P60" s="9">
        <v>1824</v>
      </c>
      <c r="Q60" s="9">
        <v>3876</v>
      </c>
      <c r="R60" s="14">
        <v>1200000</v>
      </c>
      <c r="S60" s="9">
        <v>1216</v>
      </c>
      <c r="T60" s="9">
        <v>1050.3157894736842</v>
      </c>
      <c r="U60" s="9">
        <v>2319.157894736842</v>
      </c>
      <c r="V60" s="14">
        <v>1200000</v>
      </c>
      <c r="W60" s="9">
        <v>1216</v>
      </c>
      <c r="X60" s="9">
        <v>1050.3157894736842</v>
      </c>
      <c r="Y60" s="9">
        <v>2319.157894736842</v>
      </c>
      <c r="Z60" s="14">
        <v>1200000</v>
      </c>
      <c r="AA60" s="9">
        <v>1216</v>
      </c>
      <c r="AB60" s="9">
        <v>1050.3157894736842</v>
      </c>
      <c r="AC60" s="9">
        <v>2319.157894736842</v>
      </c>
      <c r="AD60" s="14">
        <v>1200000</v>
      </c>
      <c r="AE60" s="9">
        <v>1216</v>
      </c>
      <c r="AF60" s="9">
        <v>1050.3157894736842</v>
      </c>
      <c r="AG60" s="9">
        <v>2319.157894736842</v>
      </c>
      <c r="AH60" s="14">
        <v>1500000</v>
      </c>
      <c r="AI60" s="9">
        <v>1216</v>
      </c>
      <c r="AJ60" s="9">
        <v>1381.8947368421052</v>
      </c>
      <c r="AK60" s="9">
        <v>2934.9473684210525</v>
      </c>
      <c r="AL60" s="14">
        <v>1500000</v>
      </c>
      <c r="AM60" s="9">
        <v>1216</v>
      </c>
      <c r="AN60" s="9">
        <v>1381.8947368421052</v>
      </c>
      <c r="AO60" s="9">
        <v>2934.9473684210525</v>
      </c>
      <c r="AP60" s="14">
        <v>1500000</v>
      </c>
      <c r="AQ60" s="9">
        <v>1216</v>
      </c>
      <c r="AR60" s="9">
        <v>1381.8947368421052</v>
      </c>
      <c r="AS60" s="9">
        <v>2934.9473684210525</v>
      </c>
      <c r="AT60" s="14">
        <v>1667000</v>
      </c>
      <c r="AU60" s="9">
        <v>2952.75</v>
      </c>
      <c r="AV60" s="9">
        <v>1566.4736842105262</v>
      </c>
      <c r="AW60" s="9">
        <v>3324.1578947368425</v>
      </c>
      <c r="AX60" s="14"/>
      <c r="AY60" s="9"/>
      <c r="AZ60" s="9"/>
      <c r="BA60" s="23"/>
      <c r="BB60" s="23"/>
    </row>
    <row r="61" spans="1:54" ht="1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</row>
    <row r="62" spans="1:54" ht="15" customHeight="1">
      <c r="A62" s="36" t="s">
        <v>28</v>
      </c>
      <c r="B62" s="18"/>
      <c r="C62" s="12"/>
      <c r="D62" s="12"/>
      <c r="E62" s="37"/>
      <c r="F62" s="18"/>
      <c r="G62" s="12"/>
      <c r="H62" s="12"/>
      <c r="I62" s="37"/>
      <c r="J62" s="18"/>
      <c r="K62" s="12"/>
      <c r="L62" s="12"/>
      <c r="M62" s="37"/>
      <c r="N62" s="18"/>
      <c r="O62" s="12"/>
      <c r="P62" s="12"/>
      <c r="Q62" s="37"/>
      <c r="R62" s="18"/>
      <c r="S62" s="12"/>
      <c r="T62" s="12"/>
      <c r="U62" s="37"/>
      <c r="V62" s="18"/>
      <c r="W62" s="12"/>
      <c r="X62" s="12"/>
      <c r="Y62" s="37"/>
      <c r="Z62" s="18"/>
      <c r="AA62" s="12"/>
      <c r="AB62" s="12"/>
      <c r="AC62" s="37"/>
      <c r="AD62" s="18"/>
      <c r="AE62" s="12"/>
      <c r="AF62" s="12"/>
      <c r="AG62" s="37"/>
      <c r="AH62" s="18"/>
      <c r="AI62" s="12"/>
      <c r="AJ62" s="12"/>
      <c r="AK62" s="37"/>
      <c r="AL62" s="18"/>
      <c r="AM62" s="12"/>
      <c r="AN62" s="12"/>
      <c r="AO62" s="37"/>
      <c r="AP62" s="18"/>
      <c r="AQ62" s="12"/>
      <c r="AR62" s="12"/>
      <c r="AS62" s="37"/>
      <c r="AT62" s="18"/>
      <c r="AU62" s="12"/>
      <c r="AV62" s="12"/>
      <c r="AW62" s="37"/>
      <c r="AX62" s="18"/>
      <c r="AY62" s="12"/>
      <c r="AZ62" s="12"/>
      <c r="BA62" s="26"/>
      <c r="BB62" s="26"/>
    </row>
    <row r="63" spans="1:54" ht="15" customHeight="1">
      <c r="A63" s="27">
        <v>1</v>
      </c>
      <c r="B63" s="24">
        <v>1200</v>
      </c>
      <c r="C63" s="12">
        <v>16</v>
      </c>
      <c r="D63" s="22">
        <v>16</v>
      </c>
      <c r="E63" s="9">
        <v>36</v>
      </c>
      <c r="F63" s="24">
        <v>1200</v>
      </c>
      <c r="G63" s="12">
        <v>16</v>
      </c>
      <c r="H63" s="22">
        <v>16</v>
      </c>
      <c r="I63" s="9">
        <v>36</v>
      </c>
      <c r="J63" s="24">
        <v>1200</v>
      </c>
      <c r="K63" s="12">
        <v>16</v>
      </c>
      <c r="L63" s="22">
        <v>16</v>
      </c>
      <c r="M63" s="9">
        <v>36</v>
      </c>
      <c r="N63" s="24">
        <v>1200</v>
      </c>
      <c r="O63" s="12">
        <v>16</v>
      </c>
      <c r="P63" s="9">
        <v>30</v>
      </c>
      <c r="Q63" s="9">
        <v>36</v>
      </c>
      <c r="R63" s="24">
        <v>1200</v>
      </c>
      <c r="S63" s="12">
        <v>16</v>
      </c>
      <c r="T63" s="22">
        <v>16</v>
      </c>
      <c r="U63" s="9">
        <v>36</v>
      </c>
      <c r="V63" s="24">
        <v>1200</v>
      </c>
      <c r="W63" s="12">
        <v>16</v>
      </c>
      <c r="X63" s="22">
        <v>16</v>
      </c>
      <c r="Y63" s="9">
        <v>36</v>
      </c>
      <c r="Z63" s="24">
        <v>1200</v>
      </c>
      <c r="AA63" s="12">
        <v>16</v>
      </c>
      <c r="AB63" s="22">
        <v>16</v>
      </c>
      <c r="AC63" s="9">
        <v>36</v>
      </c>
      <c r="AD63" s="24">
        <v>1200</v>
      </c>
      <c r="AE63" s="12">
        <v>16</v>
      </c>
      <c r="AF63" s="22">
        <v>16</v>
      </c>
      <c r="AG63" s="9">
        <v>36</v>
      </c>
      <c r="AH63" s="24">
        <v>1200</v>
      </c>
      <c r="AI63" s="12">
        <v>16</v>
      </c>
      <c r="AJ63" s="22">
        <v>16</v>
      </c>
      <c r="AK63" s="9">
        <v>36</v>
      </c>
      <c r="AL63" s="24">
        <v>1200</v>
      </c>
      <c r="AM63" s="12">
        <v>16</v>
      </c>
      <c r="AN63" s="22">
        <v>16</v>
      </c>
      <c r="AO63" s="9">
        <v>36</v>
      </c>
      <c r="AP63" s="24">
        <v>1200</v>
      </c>
      <c r="AQ63" s="12">
        <v>16</v>
      </c>
      <c r="AR63" s="22">
        <v>16</v>
      </c>
      <c r="AS63" s="9">
        <v>36</v>
      </c>
      <c r="AT63" s="24">
        <v>1200</v>
      </c>
      <c r="AU63" s="12">
        <v>16</v>
      </c>
      <c r="AV63" s="22">
        <v>16</v>
      </c>
      <c r="AW63" s="9">
        <v>36</v>
      </c>
      <c r="AX63" s="18"/>
      <c r="AY63" s="12"/>
      <c r="AZ63" s="12"/>
      <c r="BA63" s="26"/>
      <c r="BB63" s="26"/>
    </row>
    <row r="64" spans="1:54" ht="15" customHeight="1">
      <c r="A64" s="27">
        <v>2</v>
      </c>
      <c r="B64" s="14">
        <v>49950</v>
      </c>
      <c r="C64" s="9">
        <v>92</v>
      </c>
      <c r="D64" s="22">
        <v>94.1375</v>
      </c>
      <c r="E64" s="9">
        <v>179.2875</v>
      </c>
      <c r="F64" s="14">
        <v>42090</v>
      </c>
      <c r="G64" s="9">
        <v>76.25</v>
      </c>
      <c r="H64" s="22">
        <v>76.4525</v>
      </c>
      <c r="I64" s="9">
        <v>145.8825</v>
      </c>
      <c r="J64" s="15">
        <v>224.28571428571428</v>
      </c>
      <c r="K64" s="9">
        <v>16</v>
      </c>
      <c r="L64" s="22">
        <v>16</v>
      </c>
      <c r="M64" s="9">
        <v>36</v>
      </c>
      <c r="N64" s="15">
        <v>224.28571428571428</v>
      </c>
      <c r="O64" s="9">
        <v>16</v>
      </c>
      <c r="P64" s="9">
        <v>30</v>
      </c>
      <c r="Q64" s="9">
        <v>36</v>
      </c>
      <c r="R64" s="15">
        <v>224.28571428571428</v>
      </c>
      <c r="S64" s="9">
        <v>16</v>
      </c>
      <c r="T64" s="22">
        <v>16</v>
      </c>
      <c r="U64" s="9">
        <v>36</v>
      </c>
      <c r="V64" s="15">
        <v>224.28571428571428</v>
      </c>
      <c r="W64" s="9">
        <v>16</v>
      </c>
      <c r="X64" s="22">
        <v>16</v>
      </c>
      <c r="Y64" s="9">
        <v>36</v>
      </c>
      <c r="Z64" s="15">
        <v>224.28571428571428</v>
      </c>
      <c r="AA64" s="9">
        <v>16</v>
      </c>
      <c r="AB64" s="22">
        <v>16</v>
      </c>
      <c r="AC64" s="9">
        <v>36</v>
      </c>
      <c r="AD64" s="15">
        <v>224.28571428571428</v>
      </c>
      <c r="AE64" s="9">
        <v>16</v>
      </c>
      <c r="AF64" s="22">
        <v>16</v>
      </c>
      <c r="AG64" s="9">
        <v>36</v>
      </c>
      <c r="AH64" s="15">
        <v>224.28571428571428</v>
      </c>
      <c r="AI64" s="9">
        <v>16</v>
      </c>
      <c r="AJ64" s="22">
        <v>16</v>
      </c>
      <c r="AK64" s="9">
        <v>36</v>
      </c>
      <c r="AL64" s="14">
        <v>17100</v>
      </c>
      <c r="AM64" s="9">
        <v>24</v>
      </c>
      <c r="AN64" s="22">
        <v>24.175</v>
      </c>
      <c r="AO64" s="9">
        <v>52.575</v>
      </c>
      <c r="AP64" s="14">
        <v>15910</v>
      </c>
      <c r="AQ64" s="9">
        <v>20.5</v>
      </c>
      <c r="AR64" s="22">
        <v>22.0925</v>
      </c>
      <c r="AS64" s="9">
        <v>48.7075</v>
      </c>
      <c r="AT64" s="14">
        <v>21540</v>
      </c>
      <c r="AU64" s="9">
        <v>31</v>
      </c>
      <c r="AV64" s="22">
        <v>31.945</v>
      </c>
      <c r="AW64" s="9">
        <v>67.775</v>
      </c>
      <c r="AX64" s="14"/>
      <c r="AY64" s="9"/>
      <c r="AZ64" s="9"/>
      <c r="BA64" s="23"/>
      <c r="BB64" s="23"/>
    </row>
    <row r="65" spans="1:54" ht="15" customHeight="1">
      <c r="A65" s="27">
        <v>3</v>
      </c>
      <c r="B65" s="18">
        <v>79800</v>
      </c>
      <c r="C65" s="12">
        <v>254</v>
      </c>
      <c r="D65" s="22">
        <v>161.3</v>
      </c>
      <c r="E65" s="9">
        <v>321</v>
      </c>
      <c r="F65" s="18">
        <v>36200</v>
      </c>
      <c r="G65" s="12">
        <v>152.75</v>
      </c>
      <c r="H65" s="22">
        <v>63.2</v>
      </c>
      <c r="I65" s="9">
        <v>122.75</v>
      </c>
      <c r="J65" s="17">
        <v>26314.285714285714</v>
      </c>
      <c r="K65" s="12">
        <v>16</v>
      </c>
      <c r="L65" s="22">
        <v>40.957142857142856</v>
      </c>
      <c r="M65" s="9">
        <v>85.67857142857143</v>
      </c>
      <c r="N65" s="17">
        <v>26314.285714285714</v>
      </c>
      <c r="O65" s="12">
        <v>16</v>
      </c>
      <c r="P65" s="9">
        <v>30</v>
      </c>
      <c r="Q65" s="9">
        <v>85.67857142857143</v>
      </c>
      <c r="R65" s="17">
        <v>26314.285714285714</v>
      </c>
      <c r="S65" s="12">
        <v>16</v>
      </c>
      <c r="T65" s="22">
        <v>40.957142857142856</v>
      </c>
      <c r="U65" s="9">
        <v>85.67857142857143</v>
      </c>
      <c r="V65" s="17">
        <v>26314.285714285714</v>
      </c>
      <c r="W65" s="12">
        <v>16</v>
      </c>
      <c r="X65" s="22">
        <v>40.957142857142856</v>
      </c>
      <c r="Y65" s="9">
        <v>85.67857142857143</v>
      </c>
      <c r="Z65" s="17">
        <v>26314.285714285714</v>
      </c>
      <c r="AA65" s="12">
        <v>16</v>
      </c>
      <c r="AB65" s="22">
        <v>40.957142857142856</v>
      </c>
      <c r="AC65" s="9">
        <v>85.67857142857143</v>
      </c>
      <c r="AD65" s="17">
        <v>26314.285714285714</v>
      </c>
      <c r="AE65" s="12">
        <v>16</v>
      </c>
      <c r="AF65" s="22">
        <v>40.957142857142856</v>
      </c>
      <c r="AG65" s="9">
        <v>85.67857142857143</v>
      </c>
      <c r="AH65" s="17">
        <v>26314.285714285714</v>
      </c>
      <c r="AI65" s="12">
        <v>16</v>
      </c>
      <c r="AJ65" s="22">
        <v>40.957142857142856</v>
      </c>
      <c r="AK65" s="9">
        <v>85.67857142857143</v>
      </c>
      <c r="AL65" s="18">
        <v>39657</v>
      </c>
      <c r="AM65" s="12">
        <v>69.5</v>
      </c>
      <c r="AN65" s="22">
        <v>70.97825</v>
      </c>
      <c r="AO65" s="9">
        <v>135.71375</v>
      </c>
      <c r="AP65" s="18">
        <v>802970</v>
      </c>
      <c r="AQ65" s="12">
        <v>1786.25</v>
      </c>
      <c r="AR65" s="22">
        <v>1788.4325000000001</v>
      </c>
      <c r="AS65" s="9">
        <v>5382.79</v>
      </c>
      <c r="AT65" s="18">
        <v>411110</v>
      </c>
      <c r="AU65" s="12">
        <v>906.5</v>
      </c>
      <c r="AV65" s="22">
        <v>906.7475</v>
      </c>
      <c r="AW65" s="9">
        <v>2639.77</v>
      </c>
      <c r="AX65" s="18"/>
      <c r="AY65" s="12"/>
      <c r="AZ65" s="12"/>
      <c r="BA65" s="26"/>
      <c r="BB65" s="26"/>
    </row>
    <row r="66" spans="1:54" ht="15" customHeight="1">
      <c r="A66" s="27">
        <v>4</v>
      </c>
      <c r="B66" s="38">
        <v>2000</v>
      </c>
      <c r="C66" s="39">
        <v>159.5</v>
      </c>
      <c r="D66" s="22">
        <v>16</v>
      </c>
      <c r="E66" s="9">
        <v>36</v>
      </c>
      <c r="F66" s="38">
        <v>2000</v>
      </c>
      <c r="G66" s="39">
        <v>62.75</v>
      </c>
      <c r="H66" s="22">
        <v>16</v>
      </c>
      <c r="I66" s="9">
        <v>36</v>
      </c>
      <c r="J66" s="40">
        <v>2000</v>
      </c>
      <c r="K66" s="39">
        <v>16</v>
      </c>
      <c r="L66" s="22">
        <v>16</v>
      </c>
      <c r="M66" s="9">
        <v>36</v>
      </c>
      <c r="N66" s="40">
        <v>2000</v>
      </c>
      <c r="O66" s="39">
        <v>16</v>
      </c>
      <c r="P66" s="9">
        <v>30</v>
      </c>
      <c r="Q66" s="9">
        <v>36</v>
      </c>
      <c r="R66" s="40">
        <v>2000</v>
      </c>
      <c r="S66" s="39">
        <v>16</v>
      </c>
      <c r="T66" s="22">
        <v>16</v>
      </c>
      <c r="U66" s="9">
        <v>36</v>
      </c>
      <c r="V66" s="40">
        <v>2000</v>
      </c>
      <c r="W66" s="39">
        <v>16</v>
      </c>
      <c r="X66" s="22">
        <v>16</v>
      </c>
      <c r="Y66" s="9">
        <v>36</v>
      </c>
      <c r="Z66" s="40">
        <v>2000</v>
      </c>
      <c r="AA66" s="39">
        <v>16</v>
      </c>
      <c r="AB66" s="22">
        <v>16</v>
      </c>
      <c r="AC66" s="9">
        <v>36</v>
      </c>
      <c r="AD66" s="40">
        <v>2000</v>
      </c>
      <c r="AE66" s="39">
        <v>16</v>
      </c>
      <c r="AF66" s="22">
        <v>16</v>
      </c>
      <c r="AG66" s="9">
        <v>36</v>
      </c>
      <c r="AH66" s="40">
        <v>2000</v>
      </c>
      <c r="AI66" s="39">
        <v>16</v>
      </c>
      <c r="AJ66" s="22">
        <v>16</v>
      </c>
      <c r="AK66" s="9">
        <v>36</v>
      </c>
      <c r="AL66" s="32">
        <v>2380</v>
      </c>
      <c r="AM66" s="39">
        <v>16</v>
      </c>
      <c r="AN66" s="22">
        <v>16</v>
      </c>
      <c r="AO66" s="9">
        <v>36</v>
      </c>
      <c r="AP66" s="32">
        <v>2600</v>
      </c>
      <c r="AQ66" s="39">
        <v>16</v>
      </c>
      <c r="AR66" s="22">
        <v>16</v>
      </c>
      <c r="AS66" s="9">
        <v>36</v>
      </c>
      <c r="AT66" s="32">
        <v>2620</v>
      </c>
      <c r="AU66" s="39">
        <v>16</v>
      </c>
      <c r="AV66" s="22">
        <v>16</v>
      </c>
      <c r="AW66" s="9">
        <v>36</v>
      </c>
      <c r="AX66" s="18"/>
      <c r="AY66" s="12"/>
      <c r="AZ66" s="12"/>
      <c r="BA66" s="26"/>
      <c r="BB66" s="26"/>
    </row>
    <row r="67" spans="1:54" ht="15" customHeight="1">
      <c r="A67" s="27">
        <v>5</v>
      </c>
      <c r="B67" s="29">
        <v>111210</v>
      </c>
      <c r="C67" s="30">
        <v>231.5</v>
      </c>
      <c r="D67" s="30">
        <v>231.9725</v>
      </c>
      <c r="E67" s="9">
        <v>540.47</v>
      </c>
      <c r="F67" s="29">
        <v>90090</v>
      </c>
      <c r="G67" s="30">
        <v>184.25</v>
      </c>
      <c r="H67" s="30">
        <v>184.4525</v>
      </c>
      <c r="I67" s="9">
        <v>392.63</v>
      </c>
      <c r="J67" s="31">
        <v>517.8571428571429</v>
      </c>
      <c r="K67" s="30">
        <v>16</v>
      </c>
      <c r="L67" s="30">
        <v>16</v>
      </c>
      <c r="M67" s="9">
        <v>36</v>
      </c>
      <c r="N67" s="31">
        <v>517.8571428571429</v>
      </c>
      <c r="O67" s="30">
        <v>16</v>
      </c>
      <c r="P67" s="9">
        <v>30</v>
      </c>
      <c r="Q67" s="9">
        <v>36</v>
      </c>
      <c r="R67" s="31">
        <v>517.8571428571429</v>
      </c>
      <c r="S67" s="30">
        <v>16</v>
      </c>
      <c r="T67" s="30">
        <v>16</v>
      </c>
      <c r="U67" s="9">
        <v>36</v>
      </c>
      <c r="V67" s="31">
        <v>517.8571428571429</v>
      </c>
      <c r="W67" s="30">
        <v>16</v>
      </c>
      <c r="X67" s="30">
        <v>16</v>
      </c>
      <c r="Y67" s="9">
        <v>36</v>
      </c>
      <c r="Z67" s="31">
        <v>517.8571428571429</v>
      </c>
      <c r="AA67" s="30">
        <v>16</v>
      </c>
      <c r="AB67" s="30">
        <v>16</v>
      </c>
      <c r="AC67" s="9">
        <v>36</v>
      </c>
      <c r="AD67" s="31">
        <v>517.8571428571429</v>
      </c>
      <c r="AE67" s="30">
        <v>16</v>
      </c>
      <c r="AF67" s="30">
        <v>16</v>
      </c>
      <c r="AG67" s="9">
        <v>36</v>
      </c>
      <c r="AH67" s="31">
        <v>517.8571428571429</v>
      </c>
      <c r="AI67" s="30">
        <v>16</v>
      </c>
      <c r="AJ67" s="30">
        <v>16</v>
      </c>
      <c r="AK67" s="9">
        <v>36</v>
      </c>
      <c r="AL67" s="29">
        <v>10200</v>
      </c>
      <c r="AM67" s="30">
        <v>16</v>
      </c>
      <c r="AN67" s="30">
        <v>16</v>
      </c>
      <c r="AO67" s="9">
        <v>36</v>
      </c>
      <c r="AP67" s="29"/>
      <c r="AQ67" s="30">
        <v>16</v>
      </c>
      <c r="AR67" s="30">
        <v>16</v>
      </c>
      <c r="AS67" s="9">
        <v>36</v>
      </c>
      <c r="AT67" s="29"/>
      <c r="AU67" s="30">
        <v>16</v>
      </c>
      <c r="AV67" s="30">
        <v>16</v>
      </c>
      <c r="AW67" s="9">
        <v>36</v>
      </c>
      <c r="AX67" s="14"/>
      <c r="AY67" s="9"/>
      <c r="AZ67" s="9"/>
      <c r="BA67" s="23"/>
      <c r="BB67" s="23"/>
    </row>
    <row r="68" spans="1:54" ht="15" customHeight="1">
      <c r="A68" s="8"/>
      <c r="B68" s="14">
        <v>244160</v>
      </c>
      <c r="C68" s="9">
        <v>753</v>
      </c>
      <c r="D68" s="9">
        <v>519.41</v>
      </c>
      <c r="E68" s="12">
        <v>1112.7575</v>
      </c>
      <c r="F68" s="14">
        <v>171580</v>
      </c>
      <c r="G68" s="9">
        <v>492</v>
      </c>
      <c r="H68" s="9">
        <v>356.105</v>
      </c>
      <c r="I68" s="9">
        <v>733.2625</v>
      </c>
      <c r="J68" s="14">
        <v>30256.42857142857</v>
      </c>
      <c r="K68" s="9">
        <v>80</v>
      </c>
      <c r="L68" s="9">
        <v>104.95714285714286</v>
      </c>
      <c r="M68" s="9">
        <v>229.67857142857144</v>
      </c>
      <c r="N68" s="14">
        <v>30256.42857142857</v>
      </c>
      <c r="O68" s="9">
        <v>80</v>
      </c>
      <c r="P68" s="9">
        <v>150</v>
      </c>
      <c r="Q68" s="9">
        <v>229.67857142857144</v>
      </c>
      <c r="R68" s="14">
        <v>30256.42857142857</v>
      </c>
      <c r="S68" s="9">
        <v>80</v>
      </c>
      <c r="T68" s="9">
        <v>104.95714285714286</v>
      </c>
      <c r="U68" s="9">
        <v>229.67857142857144</v>
      </c>
      <c r="V68" s="14">
        <v>30256.42857142857</v>
      </c>
      <c r="W68" s="9">
        <v>80</v>
      </c>
      <c r="X68" s="9">
        <v>104.95714285714286</v>
      </c>
      <c r="Y68" s="9">
        <v>229.67857142857144</v>
      </c>
      <c r="Z68" s="14">
        <v>30256.42857142857</v>
      </c>
      <c r="AA68" s="9">
        <v>80</v>
      </c>
      <c r="AB68" s="9">
        <v>104.95714285714286</v>
      </c>
      <c r="AC68" s="9">
        <v>229.67857142857144</v>
      </c>
      <c r="AD68" s="14">
        <v>30256.42857142857</v>
      </c>
      <c r="AE68" s="9">
        <v>80</v>
      </c>
      <c r="AF68" s="9">
        <v>104.95714285714286</v>
      </c>
      <c r="AG68" s="9">
        <v>229.67857142857144</v>
      </c>
      <c r="AH68" s="14">
        <v>30256.42857142857</v>
      </c>
      <c r="AI68" s="9">
        <v>80</v>
      </c>
      <c r="AJ68" s="9">
        <v>104.95714285714286</v>
      </c>
      <c r="AK68" s="9">
        <v>229.67857142857144</v>
      </c>
      <c r="AL68" s="14">
        <v>70537</v>
      </c>
      <c r="AM68" s="9">
        <v>141.5</v>
      </c>
      <c r="AN68" s="9">
        <v>143.15325</v>
      </c>
      <c r="AO68" s="9">
        <v>296.28875</v>
      </c>
      <c r="AP68" s="14">
        <v>822680</v>
      </c>
      <c r="AQ68" s="9">
        <v>1854.75</v>
      </c>
      <c r="AR68" s="9">
        <v>1858.525</v>
      </c>
      <c r="AS68" s="9">
        <v>5539.4975</v>
      </c>
      <c r="AT68" s="14">
        <v>436470</v>
      </c>
      <c r="AU68" s="9">
        <v>985.5</v>
      </c>
      <c r="AV68" s="9">
        <v>986.6925</v>
      </c>
      <c r="AW68" s="9">
        <v>2815.545</v>
      </c>
      <c r="AX68" s="8"/>
      <c r="AY68" s="8"/>
      <c r="AZ68" s="8"/>
      <c r="BA68" s="8"/>
      <c r="BB68" s="8"/>
    </row>
    <row r="69" spans="1:54" ht="1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</row>
    <row r="70" spans="2:54" ht="15" customHeight="1">
      <c r="B70" s="13" t="s">
        <v>23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</row>
    <row r="71" spans="2:54" ht="15" customHeight="1">
      <c r="B71" s="14">
        <v>2486620</v>
      </c>
      <c r="C71" s="9">
        <v>4892</v>
      </c>
      <c r="D71" s="9">
        <v>4319.032499999999</v>
      </c>
      <c r="E71" s="12">
        <v>9044.2025</v>
      </c>
      <c r="F71" s="14">
        <v>1799180</v>
      </c>
      <c r="G71" s="9">
        <v>3464</v>
      </c>
      <c r="H71" s="9">
        <v>3104.23</v>
      </c>
      <c r="I71" s="9">
        <v>6568.1675</v>
      </c>
      <c r="J71" s="14">
        <v>1491135.2857142857</v>
      </c>
      <c r="K71" s="9">
        <v>1632</v>
      </c>
      <c r="L71" s="9">
        <v>2734.7878571428573</v>
      </c>
      <c r="M71" s="9">
        <v>5918.311785714286</v>
      </c>
      <c r="N71" s="14">
        <v>1491135.2857142857</v>
      </c>
      <c r="O71" s="9">
        <v>1632</v>
      </c>
      <c r="P71" s="9">
        <v>2779.8307142857143</v>
      </c>
      <c r="Q71" s="9">
        <v>5918.311785714286</v>
      </c>
      <c r="R71" s="14">
        <v>1491135.2857142857</v>
      </c>
      <c r="S71" s="9">
        <v>2080</v>
      </c>
      <c r="T71" s="9">
        <v>1961.1036466165413</v>
      </c>
      <c r="U71" s="9">
        <v>4361.469680451128</v>
      </c>
      <c r="V71" s="14">
        <v>1491135.2857142857</v>
      </c>
      <c r="W71" s="9">
        <v>2080</v>
      </c>
      <c r="X71" s="9">
        <v>1961.1036466165413</v>
      </c>
      <c r="Y71" s="9">
        <v>4361.469680451128</v>
      </c>
      <c r="Z71" s="14">
        <v>1491135.2857142857</v>
      </c>
      <c r="AA71" s="9">
        <v>2080</v>
      </c>
      <c r="AB71" s="9">
        <v>1961.1036466165413</v>
      </c>
      <c r="AC71" s="9">
        <v>4361.469680451128</v>
      </c>
      <c r="AD71" s="14">
        <v>1486135.2857142857</v>
      </c>
      <c r="AE71" s="9">
        <v>2080</v>
      </c>
      <c r="AF71" s="9">
        <v>1945.1036466165413</v>
      </c>
      <c r="AG71" s="9">
        <v>4325.469680451128</v>
      </c>
      <c r="AH71" s="14">
        <v>1786135.2857142857</v>
      </c>
      <c r="AI71" s="9">
        <v>2125.75</v>
      </c>
      <c r="AJ71" s="9">
        <v>2276.6825939849628</v>
      </c>
      <c r="AK71" s="9">
        <v>4941.259154135339</v>
      </c>
      <c r="AL71" s="14">
        <v>2606952</v>
      </c>
      <c r="AM71" s="9">
        <v>3240.25</v>
      </c>
      <c r="AN71" s="9">
        <v>3472.524236842105</v>
      </c>
      <c r="AO71" s="9">
        <v>7477.872368421052</v>
      </c>
      <c r="AP71" s="14">
        <v>3512460</v>
      </c>
      <c r="AQ71" s="9">
        <v>5287</v>
      </c>
      <c r="AR71" s="9">
        <v>5494.394736842105</v>
      </c>
      <c r="AS71" s="9">
        <v>13587.789868421052</v>
      </c>
      <c r="AT71" s="14">
        <v>3374180</v>
      </c>
      <c r="AU71" s="9">
        <v>6297.75</v>
      </c>
      <c r="AV71" s="9">
        <v>5005.568684210526</v>
      </c>
      <c r="AW71" s="9">
        <v>11552.695394736842</v>
      </c>
      <c r="AX71" s="8"/>
      <c r="AY71" s="8"/>
      <c r="AZ71" s="8"/>
      <c r="BA71" s="8"/>
      <c r="BB71" s="8"/>
    </row>
    <row r="72" spans="2:54" ht="15" customHeight="1" thickBot="1">
      <c r="B72" s="13" t="s">
        <v>25</v>
      </c>
      <c r="C72" s="9"/>
      <c r="D72" s="9"/>
      <c r="E72" s="12"/>
      <c r="F72" s="14"/>
      <c r="G72" s="9"/>
      <c r="H72" s="9"/>
      <c r="I72" s="9"/>
      <c r="J72" s="14"/>
      <c r="K72" s="9"/>
      <c r="L72" s="9"/>
      <c r="M72" s="9"/>
      <c r="N72" s="14"/>
      <c r="O72" s="9"/>
      <c r="P72" s="9"/>
      <c r="Q72" s="9"/>
      <c r="R72" s="14"/>
      <c r="S72" s="9"/>
      <c r="T72" s="9"/>
      <c r="U72" s="9"/>
      <c r="V72" s="14"/>
      <c r="W72" s="9"/>
      <c r="X72" s="9"/>
      <c r="Y72" s="9"/>
      <c r="Z72" s="14"/>
      <c r="AA72" s="9"/>
      <c r="AB72" s="9"/>
      <c r="AC72" s="9"/>
      <c r="AD72" s="14"/>
      <c r="AE72" s="9"/>
      <c r="AF72" s="9"/>
      <c r="AG72" s="9"/>
      <c r="AH72" s="14"/>
      <c r="AI72" s="9"/>
      <c r="AJ72" s="9"/>
      <c r="AK72" s="9"/>
      <c r="AL72" s="14"/>
      <c r="AM72" s="9"/>
      <c r="AN72" s="9"/>
      <c r="AO72" s="9"/>
      <c r="AP72" s="14"/>
      <c r="AQ72" s="9"/>
      <c r="AR72" s="9"/>
      <c r="AS72" s="9"/>
      <c r="AT72" s="14"/>
      <c r="AU72" s="9"/>
      <c r="AV72" s="9"/>
      <c r="AW72" s="9"/>
      <c r="AX72" s="8"/>
      <c r="AY72" s="8"/>
      <c r="AZ72" s="8"/>
      <c r="BA72" s="8"/>
      <c r="BB72" s="8"/>
    </row>
    <row r="73" spans="3:54" ht="15" customHeight="1" thickBot="1">
      <c r="C73" s="41">
        <v>36890.75</v>
      </c>
      <c r="D73" s="42">
        <v>37015.46590977444</v>
      </c>
      <c r="E73" s="43">
        <v>82418.48907894736</v>
      </c>
      <c r="F73" s="14"/>
      <c r="G73" s="9"/>
      <c r="H73" s="9"/>
      <c r="I73" s="9"/>
      <c r="J73" s="14"/>
      <c r="K73" s="9"/>
      <c r="L73" s="9"/>
      <c r="M73" s="9"/>
      <c r="N73" s="14"/>
      <c r="O73" s="9"/>
      <c r="P73" s="9"/>
      <c r="Q73" s="9"/>
      <c r="R73" s="14"/>
      <c r="S73" s="9"/>
      <c r="T73" s="9"/>
      <c r="U73" s="9"/>
      <c r="V73" s="14"/>
      <c r="W73" s="9"/>
      <c r="X73" s="9"/>
      <c r="Y73" s="9"/>
      <c r="Z73" s="14"/>
      <c r="AA73" s="9"/>
      <c r="AB73" s="9"/>
      <c r="AC73" s="9"/>
      <c r="AD73" s="14"/>
      <c r="AE73" s="9"/>
      <c r="AF73" s="9"/>
      <c r="AG73" s="9"/>
      <c r="AH73" s="14"/>
      <c r="AI73" s="9"/>
      <c r="AJ73" s="9"/>
      <c r="AK73" s="9"/>
      <c r="AL73" s="14"/>
      <c r="AM73" s="9"/>
      <c r="AN73" s="9"/>
      <c r="AO73" s="9"/>
      <c r="AP73" s="14"/>
      <c r="AQ73" s="9"/>
      <c r="AR73" s="9"/>
      <c r="AS73" s="9"/>
      <c r="AT73" s="14"/>
      <c r="AU73" s="9"/>
      <c r="AV73" s="9"/>
      <c r="AW73" s="9"/>
      <c r="AX73" s="8"/>
      <c r="AY73" s="8"/>
      <c r="AZ73" s="8"/>
      <c r="BA73" s="8"/>
      <c r="BB73" s="8"/>
    </row>
    <row r="74" spans="2:54" ht="15" customHeight="1" thickBot="1">
      <c r="B74" s="13" t="s">
        <v>24</v>
      </c>
      <c r="C74" s="9"/>
      <c r="F74" s="14"/>
      <c r="G74" s="9"/>
      <c r="H74" s="9"/>
      <c r="I74" s="9"/>
      <c r="J74" s="14"/>
      <c r="K74" s="9"/>
      <c r="L74" s="9"/>
      <c r="M74" s="9"/>
      <c r="N74" s="14"/>
      <c r="O74" s="9"/>
      <c r="P74" s="9"/>
      <c r="Q74" s="9"/>
      <c r="R74" s="14"/>
      <c r="S74" s="9"/>
      <c r="T74" s="9"/>
      <c r="U74" s="9"/>
      <c r="V74" s="14"/>
      <c r="W74" s="9"/>
      <c r="X74" s="9"/>
      <c r="Y74" s="9"/>
      <c r="Z74" s="14"/>
      <c r="AA74" s="9"/>
      <c r="AB74" s="9"/>
      <c r="AC74" s="9"/>
      <c r="AD74" s="14"/>
      <c r="AE74" s="9"/>
      <c r="AF74" s="9"/>
      <c r="AG74" s="9"/>
      <c r="AH74" s="14"/>
      <c r="AI74" s="9"/>
      <c r="AJ74" s="9"/>
      <c r="AK74" s="9"/>
      <c r="AL74" s="14"/>
      <c r="AM74" s="9"/>
      <c r="AN74" s="9"/>
      <c r="AO74" s="9"/>
      <c r="AP74" s="14"/>
      <c r="AQ74" s="9"/>
      <c r="AR74" s="9"/>
      <c r="AS74" s="9"/>
      <c r="AT74" s="14"/>
      <c r="AU74" s="9"/>
      <c r="AV74" s="9"/>
      <c r="AW74" s="9"/>
      <c r="AX74" s="8"/>
      <c r="AY74" s="8"/>
      <c r="AZ74" s="8"/>
      <c r="BA74" s="8"/>
      <c r="BB74" s="8"/>
    </row>
    <row r="75" ht="15" customHeight="1" thickBot="1">
      <c r="E75" s="44">
        <v>45527.73907894736</v>
      </c>
    </row>
    <row r="76" ht="8.25" customHeight="1"/>
    <row r="77" ht="15" customHeight="1">
      <c r="A77" s="45" t="s">
        <v>29</v>
      </c>
    </row>
    <row r="78" spans="1:4" ht="15" customHeight="1">
      <c r="A78" s="46" t="s">
        <v>34</v>
      </c>
      <c r="B78" s="47"/>
      <c r="C78" s="47"/>
      <c r="D78" s="47"/>
    </row>
  </sheetData>
  <mergeCells count="12">
    <mergeCell ref="AL2:AO2"/>
    <mergeCell ref="AP2:AS2"/>
    <mergeCell ref="B2:E2"/>
    <mergeCell ref="F2:I2"/>
    <mergeCell ref="J2:M2"/>
    <mergeCell ref="AT2:AW2"/>
    <mergeCell ref="N2:Q2"/>
    <mergeCell ref="R2:U2"/>
    <mergeCell ref="V2:Y2"/>
    <mergeCell ref="Z2:AC2"/>
    <mergeCell ref="AD2:AG2"/>
    <mergeCell ref="AH2:AK2"/>
  </mergeCells>
  <printOptions gridLines="1" horizontalCentered="1"/>
  <pageMargins left="0.29" right="0.3" top="0.59" bottom="0.46" header="0.22" footer="0.2"/>
  <pageSetup horizontalDpi="600" verticalDpi="600" orientation="portrait" scale="63" r:id="rId1"/>
  <headerFooter alignWithMargins="0">
    <oddHeader>&amp;CLakeview Water Corporation
Water Usage Calculation based on usage for period September 2005 thorugh August 2006&amp;REXHIBIT D
Page &amp;P/&amp;N</oddHeader>
    <oddFooter>&amp;L&amp;8&amp;Y&amp;A - &amp;F&amp;R&amp;8&amp;Y&amp;D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Krystal Fishlock</dc:creator>
  <cp:keywords/>
  <dc:description/>
  <cp:lastModifiedBy>psc</cp:lastModifiedBy>
  <cp:lastPrinted>2006-12-08T19:33:36Z</cp:lastPrinted>
  <dcterms:created xsi:type="dcterms:W3CDTF">1999-08-26T18:57:34Z</dcterms:created>
  <dcterms:modified xsi:type="dcterms:W3CDTF">2007-11-20T19:48:03Z</dcterms:modified>
  <cp:category>::ODMA\GRPWISE\ASPOSUPT.PUPSC.PUPSCDocs:51748.1</cp:category>
  <cp:version/>
  <cp:contentType/>
  <cp:contentStatus/>
</cp:coreProperties>
</file>