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371" windowWidth="7590" windowHeight="7695" activeTab="0"/>
  </bookViews>
  <sheets>
    <sheet name="Sheet1" sheetId="1" r:id="rId1"/>
    <sheet name="Sheet2" sheetId="2" r:id="rId2"/>
  </sheets>
  <definedNames>
    <definedName name="_xlnm.Print_Area" localSheetId="0">'Sheet1'!$A$1:$T$72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<sst xmlns="http://schemas.openxmlformats.org/spreadsheetml/2006/main" count="200" uniqueCount="186">
  <si>
    <t>Customer</t>
  </si>
  <si>
    <t>Dougherty</t>
  </si>
  <si>
    <t>Shaw</t>
  </si>
  <si>
    <t>Lang</t>
  </si>
  <si>
    <t>Landscape</t>
  </si>
  <si>
    <t>Yacht Club</t>
  </si>
  <si>
    <t>Snowberry Inn</t>
  </si>
  <si>
    <t>Aug 2008 - Sept 2008</t>
  </si>
  <si>
    <t xml:space="preserve">Nov 2008 - May 2009 </t>
  </si>
  <si>
    <t xml:space="preserve">Oct 2008 </t>
  </si>
  <si>
    <t>Pineview West Water Company</t>
  </si>
  <si>
    <t>Actual and Projected Months of Water Usage</t>
  </si>
  <si>
    <t>Total Months of Usage for all Connections</t>
  </si>
  <si>
    <t xml:space="preserve">     (To Sch 1-b)</t>
  </si>
  <si>
    <t>Docket No. 08-2438-01</t>
  </si>
  <si>
    <t>Kimball</t>
  </si>
  <si>
    <t>Mitchell</t>
  </si>
  <si>
    <t>Hart</t>
  </si>
  <si>
    <t>Eccles</t>
  </si>
  <si>
    <t>Wilkerson</t>
  </si>
  <si>
    <t>Gottfredson</t>
  </si>
  <si>
    <t>Stuivenvolt</t>
  </si>
  <si>
    <t>Sadona</t>
  </si>
  <si>
    <t>Roundy</t>
  </si>
  <si>
    <t>Nelson J</t>
  </si>
  <si>
    <t>Beckstrom</t>
  </si>
  <si>
    <t>Allen G</t>
  </si>
  <si>
    <t>Allman</t>
  </si>
  <si>
    <t>Burke</t>
  </si>
  <si>
    <t>Rowland</t>
  </si>
  <si>
    <t>Nelson G</t>
  </si>
  <si>
    <t>Hancock</t>
  </si>
  <si>
    <t>Wood</t>
  </si>
  <si>
    <t>Griffin</t>
  </si>
  <si>
    <t>Reiss</t>
  </si>
  <si>
    <t>Reeder</t>
  </si>
  <si>
    <t>Bachman</t>
  </si>
  <si>
    <t>Buxton</t>
  </si>
  <si>
    <t>Wheeler</t>
  </si>
  <si>
    <t>Martin</t>
  </si>
  <si>
    <t>Epley</t>
  </si>
  <si>
    <t>Forbes</t>
  </si>
  <si>
    <t>Hirschi</t>
  </si>
  <si>
    <t>Burrows</t>
  </si>
  <si>
    <t>Cole</t>
  </si>
  <si>
    <t>Strange</t>
  </si>
  <si>
    <t>Diamonti</t>
  </si>
  <si>
    <t>Miles</t>
  </si>
  <si>
    <t>Mauro</t>
  </si>
  <si>
    <t>L. Larkin</t>
  </si>
  <si>
    <t>Deputy</t>
  </si>
  <si>
    <t>Richards</t>
  </si>
  <si>
    <t>Nietert</t>
  </si>
  <si>
    <t>B. Larkin</t>
  </si>
  <si>
    <t>Lentz</t>
  </si>
  <si>
    <t>Kelson</t>
  </si>
  <si>
    <t>Turner</t>
  </si>
  <si>
    <t>Johnson</t>
  </si>
  <si>
    <t>Smith</t>
  </si>
  <si>
    <t>Kelson D</t>
  </si>
  <si>
    <t>Radford</t>
  </si>
  <si>
    <t>Arave</t>
  </si>
  <si>
    <t>Southwick</t>
  </si>
  <si>
    <t>490 N 5100 E</t>
  </si>
  <si>
    <t>440 N 5100 E</t>
  </si>
  <si>
    <t>480 N 5100 E</t>
  </si>
  <si>
    <t>520 N 5100 E</t>
  </si>
  <si>
    <t>560 N 5100 E</t>
  </si>
  <si>
    <t>439 - Hwy 162</t>
  </si>
  <si>
    <t>455 N Radford Lane</t>
  </si>
  <si>
    <t>473 N Radford Lane</t>
  </si>
  <si>
    <t>505 N Radford Lane</t>
  </si>
  <si>
    <t>533 N Radford Lane</t>
  </si>
  <si>
    <t>559 N Radford Lane</t>
  </si>
  <si>
    <t>641 N Radford Lane</t>
  </si>
  <si>
    <t>695 N Radford Lane</t>
  </si>
  <si>
    <t>696 N Radford Lane</t>
  </si>
  <si>
    <t>652 N Radford Lane</t>
  </si>
  <si>
    <t>5167 Yacht Club Dr</t>
  </si>
  <si>
    <t>5195 Yacht Club Dr</t>
  </si>
  <si>
    <t>624 Yacht Club Dr</t>
  </si>
  <si>
    <t>5188 Yacht Club Dr</t>
  </si>
  <si>
    <t>719 N Hwy 162</t>
  </si>
  <si>
    <t>741 N Hwy 162</t>
  </si>
  <si>
    <t>765 N Hwy 162</t>
  </si>
  <si>
    <t>787 N Hwy 162</t>
  </si>
  <si>
    <t>748 N Radford Lane</t>
  </si>
  <si>
    <t>720 N Radford Lane</t>
  </si>
  <si>
    <t>709 N Radford Lane</t>
  </si>
  <si>
    <t>715 Yacht Club Dr</t>
  </si>
  <si>
    <t>733 Yacht Club Dr</t>
  </si>
  <si>
    <t>761 Yacht Club Dr</t>
  </si>
  <si>
    <t>692 Yacht Club Dr</t>
  </si>
  <si>
    <t>720 Yacht Club Dr</t>
  </si>
  <si>
    <t>809 Yacht Club Dr</t>
  </si>
  <si>
    <t>835 Yacht Club Dr</t>
  </si>
  <si>
    <t>857 Yacht Club Dr</t>
  </si>
  <si>
    <t>883 Yacht Club Dr</t>
  </si>
  <si>
    <t>839 Hwy 162</t>
  </si>
  <si>
    <t>912 Yacht Club Dr</t>
  </si>
  <si>
    <t>948 Yacht Club Dr</t>
  </si>
  <si>
    <t>970 Yacht Club Dr</t>
  </si>
  <si>
    <t>953 Lakeside</t>
  </si>
  <si>
    <t>966 N Morning Side Ln</t>
  </si>
  <si>
    <t>987 Lakeside</t>
  </si>
  <si>
    <t>825 N Radford Lane</t>
  </si>
  <si>
    <t>876 Radford Lane</t>
  </si>
  <si>
    <t>765 Radford Lane</t>
  </si>
  <si>
    <t>500 Radford Lane</t>
  </si>
  <si>
    <t>Pineview 2</t>
  </si>
  <si>
    <t>Pineview 3</t>
  </si>
  <si>
    <t>Pineview 18</t>
  </si>
  <si>
    <t>Pineview 17</t>
  </si>
  <si>
    <t>Pineview 16</t>
  </si>
  <si>
    <t>Pineview 15</t>
  </si>
  <si>
    <t>Pineview 4</t>
  </si>
  <si>
    <t>Pineview 5</t>
  </si>
  <si>
    <t>Pineview 6</t>
  </si>
  <si>
    <t>Pineview 7</t>
  </si>
  <si>
    <t>Pineview 8</t>
  </si>
  <si>
    <t>Pineview 9</t>
  </si>
  <si>
    <t>Pineview 10</t>
  </si>
  <si>
    <t>Pineview 11</t>
  </si>
  <si>
    <t>Pineview 12</t>
  </si>
  <si>
    <t>Pineview 14</t>
  </si>
  <si>
    <t>Radford Hills 1</t>
  </si>
  <si>
    <t>Radford Hills 2</t>
  </si>
  <si>
    <t>Radford Hills 18</t>
  </si>
  <si>
    <t>Radford Hills 17</t>
  </si>
  <si>
    <t>Radford Hills 16</t>
  </si>
  <si>
    <t>Radford Hills 15</t>
  </si>
  <si>
    <t>Radford Hills 14</t>
  </si>
  <si>
    <t>Radford Hills 13</t>
  </si>
  <si>
    <t>Radford Hills 12</t>
  </si>
  <si>
    <t>Radford Hills 10</t>
  </si>
  <si>
    <t>Radford Hills 9</t>
  </si>
  <si>
    <t>Radford Hills 8</t>
  </si>
  <si>
    <t>Radford Hills 3</t>
  </si>
  <si>
    <t>Radford Hills 4</t>
  </si>
  <si>
    <t>Radford Hills 5</t>
  </si>
  <si>
    <t>Radford Hills 6</t>
  </si>
  <si>
    <t>Radford Hills 7</t>
  </si>
  <si>
    <t>Radford Hills 23</t>
  </si>
  <si>
    <t>Radford Hills 24</t>
  </si>
  <si>
    <t>Radford Hills 25</t>
  </si>
  <si>
    <t>Radford Hills 26</t>
  </si>
  <si>
    <t>Radford Hills 28</t>
  </si>
  <si>
    <t>Radford Hills 30</t>
  </si>
  <si>
    <t>Radford Hills 31</t>
  </si>
  <si>
    <t>Radford Hills 32</t>
  </si>
  <si>
    <t>Radford Hills 35</t>
  </si>
  <si>
    <t>Radford Hills 37</t>
  </si>
  <si>
    <t>Radford Hills 38</t>
  </si>
  <si>
    <t>Radford Hills 43</t>
  </si>
  <si>
    <t>Radford Hills 45</t>
  </si>
  <si>
    <t>Radford Hills 49</t>
  </si>
  <si>
    <t>Radford Hills 50</t>
  </si>
  <si>
    <t>Crimson</t>
  </si>
  <si>
    <t>Crimson 3</t>
  </si>
  <si>
    <t>Crimson 20</t>
  </si>
  <si>
    <t>Entrance</t>
  </si>
  <si>
    <t>Crimson 23</t>
  </si>
  <si>
    <t>"Whis Pines &amp; Morn"</t>
  </si>
  <si>
    <t>None Listed</t>
  </si>
  <si>
    <t>Achelis</t>
  </si>
  <si>
    <t>Clubhouse</t>
  </si>
  <si>
    <t>Oct 2006 - Sept 2007</t>
  </si>
  <si>
    <t xml:space="preserve">Oct 2007 </t>
  </si>
  <si>
    <t>Nov 2007</t>
  </si>
  <si>
    <t>Dec 2007 - July 2008</t>
  </si>
  <si>
    <t>Address</t>
  </si>
  <si>
    <t>Percent of Total</t>
  </si>
  <si>
    <t>Period Used in Analysis: October 2006  - May 2009</t>
  </si>
  <si>
    <t>Total Months</t>
  </si>
  <si>
    <t>Totals (Memo Only)</t>
  </si>
  <si>
    <t>Prepared by: Mark Long</t>
  </si>
  <si>
    <r>
      <t xml:space="preserve">None Listed </t>
    </r>
    <r>
      <rPr>
        <vertAlign val="superscript"/>
        <sz val="11"/>
        <color indexed="8"/>
        <rFont val="Calibri"/>
        <family val="2"/>
      </rPr>
      <t>2</t>
    </r>
  </si>
  <si>
    <r>
      <t xml:space="preserve">Other </t>
    </r>
    <r>
      <rPr>
        <vertAlign val="superscript"/>
        <sz val="11"/>
        <color indexed="8"/>
        <rFont val="Calibri"/>
        <family val="2"/>
      </rPr>
      <t>3</t>
    </r>
  </si>
  <si>
    <r>
      <t xml:space="preserve">No number </t>
    </r>
    <r>
      <rPr>
        <vertAlign val="superscript"/>
        <sz val="11"/>
        <color indexed="8"/>
        <rFont val="Calibri"/>
        <family val="2"/>
      </rPr>
      <t>1</t>
    </r>
  </si>
  <si>
    <t>Exhibit DPU 1.2</t>
  </si>
  <si>
    <t>Occurrence of First Billing Date</t>
  </si>
  <si>
    <t>Connection's Lot Number</t>
  </si>
  <si>
    <t>Monthly Amount [Total Amount /12]</t>
  </si>
  <si>
    <r>
      <t>Amount Recommended</t>
    </r>
    <r>
      <rPr>
        <sz val="11"/>
        <color indexed="8"/>
        <rFont val="Calibri"/>
        <family val="2"/>
      </rPr>
      <t xml:space="preserve"> [From Exhibit DPU 1.3]</t>
    </r>
  </si>
  <si>
    <t>Total # Months Included on Pineviews "Meter Readings" Schedules</t>
  </si>
  <si>
    <t>Total Amount Recommended divided by number of connections (58)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</si>
</sst>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vertAlign val="superscript"/>
      <sz val="1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/>
      <right/>
      <top style="thin">
        <color indexed="2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1" fontId="0" fillId="0" borderId="11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17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17" fontId="0" fillId="0" borderId="13" xfId="0" applyNumberFormat="1" applyBorder="1" applyAlignment="1">
      <alignment horizontal="center"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10" fontId="0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 quotePrefix="1">
      <alignment horizontal="left"/>
    </xf>
    <xf numFmtId="14" fontId="0" fillId="0" borderId="14" xfId="0" applyNumberFormat="1" applyFill="1" applyBorder="1" applyAlignment="1">
      <alignment horizontal="right" wrapText="1"/>
    </xf>
    <xf numFmtId="17" fontId="0" fillId="0" borderId="14" xfId="0" applyNumberFormat="1" applyFill="1" applyBorder="1" applyAlignment="1" quotePrefix="1">
      <alignment horizontal="right" wrapText="1"/>
    </xf>
    <xf numFmtId="14" fontId="0" fillId="0" borderId="14" xfId="0" applyNumberFormat="1" applyFill="1" applyBorder="1" applyAlignment="1" quotePrefix="1">
      <alignment horizontal="right" wrapText="1"/>
    </xf>
    <xf numFmtId="0" fontId="0" fillId="0" borderId="14" xfId="0" applyFill="1" applyBorder="1" applyAlignment="1">
      <alignment horizontal="right" wrapText="1"/>
    </xf>
    <xf numFmtId="0" fontId="0" fillId="0" borderId="14" xfId="0" applyFill="1" applyBorder="1" applyAlignment="1" quotePrefix="1">
      <alignment/>
    </xf>
    <xf numFmtId="41" fontId="0" fillId="0" borderId="14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0" fontId="0" fillId="0" borderId="14" xfId="0" applyNumberFormat="1" applyFill="1" applyBorder="1" applyAlignment="1">
      <alignment/>
    </xf>
    <xf numFmtId="43" fontId="0" fillId="0" borderId="14" xfId="0" applyNumberFormat="1" applyFill="1" applyBorder="1" applyAlignment="1">
      <alignment/>
    </xf>
    <xf numFmtId="0" fontId="0" fillId="0" borderId="14" xfId="0" applyBorder="1" applyAlignment="1">
      <alignment horizontal="right"/>
    </xf>
    <xf numFmtId="41" fontId="0" fillId="0" borderId="14" xfId="0" applyNumberFormat="1" applyBorder="1" applyAlignment="1">
      <alignment horizontal="right"/>
    </xf>
    <xf numFmtId="10" fontId="0" fillId="0" borderId="14" xfId="0" applyNumberFormat="1" applyBorder="1" applyAlignment="1">
      <alignment/>
    </xf>
    <xf numFmtId="0" fontId="0" fillId="0" borderId="14" xfId="0" applyBorder="1" applyAlignment="1" quotePrefix="1">
      <alignment/>
    </xf>
    <xf numFmtId="0" fontId="2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68</xdr:row>
      <xdr:rowOff>95250</xdr:rowOff>
    </xdr:from>
    <xdr:to>
      <xdr:col>20</xdr:col>
      <xdr:colOff>0</xdr:colOff>
      <xdr:row>71</xdr:row>
      <xdr:rowOff>371475</xdr:rowOff>
    </xdr:to>
    <xdr:sp>
      <xdr:nvSpPr>
        <xdr:cNvPr id="1" name="TextBox 52"/>
        <xdr:cNvSpPr txBox="1">
          <a:spLocks noChangeArrowheads="1"/>
        </xdr:cNvSpPr>
      </xdr:nvSpPr>
      <xdr:spPr>
        <a:xfrm>
          <a:off x="66675" y="13401675"/>
          <a:ext cx="55911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Legend: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This was listed 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Pineview's Meter Readings schedule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 "No Lot Number."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 This was address was blank on Pineview's Meter Readings schedule.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2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was listed 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Pineview's Meter Readings schedule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 "Other."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tabSelected="1" zoomScalePageLayoutView="0" workbookViewId="0" topLeftCell="A1">
      <selection activeCell="U58" sqref="U58"/>
    </sheetView>
  </sheetViews>
  <sheetFormatPr defaultColWidth="9.140625" defaultRowHeight="15"/>
  <cols>
    <col min="1" max="1" width="3.8515625" style="4" customWidth="1"/>
    <col min="2" max="2" width="11.7109375" style="4" hidden="1" customWidth="1"/>
    <col min="3" max="3" width="15.00390625" style="0" hidden="1" customWidth="1"/>
    <col min="4" max="4" width="20.7109375" style="0" customWidth="1"/>
    <col min="5" max="5" width="15.140625" style="8" customWidth="1"/>
    <col min="6" max="6" width="1.7109375" style="8" hidden="1" customWidth="1"/>
    <col min="7" max="9" width="10.7109375" style="8" hidden="1" customWidth="1"/>
    <col min="10" max="13" width="10.7109375" style="0" hidden="1" customWidth="1"/>
    <col min="14" max="14" width="14.8515625" style="0" hidden="1" customWidth="1"/>
    <col min="15" max="15" width="0.9921875" style="0" hidden="1" customWidth="1"/>
    <col min="16" max="16" width="12.57421875" style="0" hidden="1" customWidth="1"/>
    <col min="17" max="17" width="1.7109375" style="0" hidden="1" customWidth="1"/>
    <col min="18" max="18" width="15.421875" style="0" customWidth="1"/>
    <col min="19" max="19" width="14.28125" style="0" customWidth="1"/>
    <col min="20" max="20" width="15.421875" style="0" customWidth="1"/>
  </cols>
  <sheetData>
    <row r="1" spans="1:20" ht="15">
      <c r="A1" s="5" t="s">
        <v>10</v>
      </c>
      <c r="B1" s="5"/>
      <c r="D1" s="5"/>
      <c r="T1" s="12" t="s">
        <v>179</v>
      </c>
    </row>
    <row r="2" spans="1:20" ht="15">
      <c r="A2" s="5" t="s">
        <v>11</v>
      </c>
      <c r="B2" s="5"/>
      <c r="D2" s="5"/>
      <c r="S2" s="12"/>
      <c r="T2" s="2" t="s">
        <v>14</v>
      </c>
    </row>
    <row r="3" spans="1:20" ht="15">
      <c r="A3" s="5" t="s">
        <v>172</v>
      </c>
      <c r="B3" s="5"/>
      <c r="D3" s="5"/>
      <c r="S3" s="12"/>
      <c r="T3" s="2" t="s">
        <v>175</v>
      </c>
    </row>
    <row r="4" spans="1:20" ht="15">
      <c r="A4" s="5"/>
      <c r="B4" s="5"/>
      <c r="D4" s="5"/>
      <c r="S4" s="12"/>
      <c r="T4" s="2"/>
    </row>
    <row r="5" spans="1:20" ht="5.25" customHeight="1" thickBot="1">
      <c r="A5" s="15"/>
      <c r="B5" s="15"/>
      <c r="C5" s="6"/>
      <c r="D5" s="15"/>
      <c r="E5" s="14"/>
      <c r="F5" s="16"/>
      <c r="G5" s="16"/>
      <c r="H5" s="16"/>
      <c r="I5" s="16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53.25" customHeight="1">
      <c r="A6" s="7"/>
      <c r="B6" s="31"/>
      <c r="C6" s="22"/>
      <c r="D6" s="54"/>
      <c r="E6" s="55"/>
      <c r="F6" s="35"/>
      <c r="G6" s="61" t="s">
        <v>184</v>
      </c>
      <c r="H6" s="61"/>
      <c r="I6" s="61"/>
      <c r="J6" s="61"/>
      <c r="K6" s="61"/>
      <c r="L6" s="61"/>
      <c r="M6" s="61"/>
      <c r="N6" s="61"/>
      <c r="O6" s="62"/>
      <c r="P6" s="62"/>
      <c r="Q6" s="36"/>
      <c r="R6" s="59" t="s">
        <v>183</v>
      </c>
      <c r="S6" s="59" t="s">
        <v>185</v>
      </c>
      <c r="T6" s="59" t="s">
        <v>182</v>
      </c>
    </row>
    <row r="7" spans="1:20" ht="42" customHeight="1" thickBot="1">
      <c r="A7" s="7"/>
      <c r="B7" s="18" t="s">
        <v>180</v>
      </c>
      <c r="C7" s="3" t="s">
        <v>0</v>
      </c>
      <c r="D7" s="52" t="s">
        <v>170</v>
      </c>
      <c r="E7" s="53" t="s">
        <v>181</v>
      </c>
      <c r="F7" s="37"/>
      <c r="G7" s="38" t="s">
        <v>166</v>
      </c>
      <c r="H7" s="39" t="s">
        <v>167</v>
      </c>
      <c r="I7" s="40" t="s">
        <v>168</v>
      </c>
      <c r="J7" s="38" t="s">
        <v>169</v>
      </c>
      <c r="K7" s="41" t="s">
        <v>7</v>
      </c>
      <c r="L7" s="39" t="s">
        <v>9</v>
      </c>
      <c r="M7" s="41" t="s">
        <v>8</v>
      </c>
      <c r="N7" s="41" t="s">
        <v>173</v>
      </c>
      <c r="O7" s="36"/>
      <c r="P7" s="41" t="s">
        <v>171</v>
      </c>
      <c r="Q7" s="36"/>
      <c r="R7" s="60"/>
      <c r="S7" s="59"/>
      <c r="T7" s="59"/>
    </row>
    <row r="8" spans="1:20" ht="14.25">
      <c r="A8" s="56">
        <v>1</v>
      </c>
      <c r="B8" s="21">
        <v>39356</v>
      </c>
      <c r="C8" s="22" t="s">
        <v>1</v>
      </c>
      <c r="D8" s="42" t="s">
        <v>63</v>
      </c>
      <c r="E8" s="34" t="s">
        <v>109</v>
      </c>
      <c r="F8" s="35"/>
      <c r="G8" s="43">
        <v>0</v>
      </c>
      <c r="H8" s="44">
        <v>1</v>
      </c>
      <c r="I8" s="44">
        <v>1</v>
      </c>
      <c r="J8" s="43">
        <v>8</v>
      </c>
      <c r="K8" s="43">
        <v>2</v>
      </c>
      <c r="L8" s="43">
        <v>1</v>
      </c>
      <c r="M8" s="43">
        <v>7</v>
      </c>
      <c r="N8" s="43">
        <f>SUM(G8:M8)</f>
        <v>20</v>
      </c>
      <c r="O8" s="36"/>
      <c r="P8" s="45">
        <f>N8/$N$66</f>
        <v>0.011933174224343675</v>
      </c>
      <c r="Q8" s="36"/>
      <c r="R8" s="30">
        <v>35657.39800000001</v>
      </c>
      <c r="S8" s="30">
        <f>R8/58</f>
        <v>614.7827241379312</v>
      </c>
      <c r="T8" s="30">
        <f>S8/12</f>
        <v>51.23189367816093</v>
      </c>
    </row>
    <row r="9" spans="1:20" ht="14.25">
      <c r="A9" s="23">
        <v>2</v>
      </c>
      <c r="B9" s="29"/>
      <c r="C9" s="25" t="s">
        <v>164</v>
      </c>
      <c r="D9" s="42" t="s">
        <v>64</v>
      </c>
      <c r="E9" s="34" t="s">
        <v>110</v>
      </c>
      <c r="F9" s="34"/>
      <c r="G9" s="44">
        <v>12</v>
      </c>
      <c r="H9" s="44">
        <v>1</v>
      </c>
      <c r="I9" s="44">
        <v>1</v>
      </c>
      <c r="J9" s="43">
        <v>8</v>
      </c>
      <c r="K9" s="43">
        <v>2</v>
      </c>
      <c r="L9" s="43">
        <v>1</v>
      </c>
      <c r="M9" s="43">
        <v>7</v>
      </c>
      <c r="N9" s="43">
        <f aca="true" t="shared" si="0" ref="N9:N65">SUM(G9:M9)</f>
        <v>32</v>
      </c>
      <c r="O9" s="36"/>
      <c r="P9" s="45">
        <f aca="true" t="shared" si="1" ref="P9:P65">N9/$N$66</f>
        <v>0.01909307875894988</v>
      </c>
      <c r="Q9" s="36"/>
      <c r="R9" s="46">
        <v>35657.39800000001</v>
      </c>
      <c r="S9" s="46">
        <f aca="true" t="shared" si="2" ref="S9:S65">R9/58</f>
        <v>614.7827241379312</v>
      </c>
      <c r="T9" s="46">
        <f aca="true" t="shared" si="3" ref="T9:T65">ROUND(S9/12,2)</f>
        <v>51.23</v>
      </c>
    </row>
    <row r="10" spans="1:20" ht="14.25">
      <c r="A10" s="23">
        <v>3</v>
      </c>
      <c r="B10" s="24"/>
      <c r="C10" s="26" t="s">
        <v>15</v>
      </c>
      <c r="D10" s="42" t="s">
        <v>65</v>
      </c>
      <c r="E10" s="34" t="s">
        <v>115</v>
      </c>
      <c r="F10" s="34"/>
      <c r="G10" s="47">
        <v>12</v>
      </c>
      <c r="H10" s="47">
        <v>1</v>
      </c>
      <c r="I10" s="47">
        <v>1</v>
      </c>
      <c r="J10" s="48">
        <v>8</v>
      </c>
      <c r="K10" s="48">
        <v>2</v>
      </c>
      <c r="L10" s="48">
        <v>1</v>
      </c>
      <c r="M10" s="48">
        <v>7</v>
      </c>
      <c r="N10" s="48">
        <f t="shared" si="0"/>
        <v>32</v>
      </c>
      <c r="O10" s="33"/>
      <c r="P10" s="49">
        <f t="shared" si="1"/>
        <v>0.01909307875894988</v>
      </c>
      <c r="Q10" s="33"/>
      <c r="R10" s="46">
        <v>35657.39800000001</v>
      </c>
      <c r="S10" s="46">
        <f t="shared" si="2"/>
        <v>614.7827241379312</v>
      </c>
      <c r="T10" s="46">
        <f t="shared" si="3"/>
        <v>51.23</v>
      </c>
    </row>
    <row r="11" spans="1:20" ht="14.25">
      <c r="A11" s="23">
        <v>4</v>
      </c>
      <c r="B11" s="24"/>
      <c r="C11" s="26" t="s">
        <v>16</v>
      </c>
      <c r="D11" s="42" t="s">
        <v>66</v>
      </c>
      <c r="E11" s="34" t="s">
        <v>116</v>
      </c>
      <c r="F11" s="34"/>
      <c r="G11" s="47">
        <v>12</v>
      </c>
      <c r="H11" s="47">
        <v>1</v>
      </c>
      <c r="I11" s="47">
        <v>1</v>
      </c>
      <c r="J11" s="48">
        <v>8</v>
      </c>
      <c r="K11" s="48">
        <v>2</v>
      </c>
      <c r="L11" s="48">
        <v>1</v>
      </c>
      <c r="M11" s="48">
        <v>7</v>
      </c>
      <c r="N11" s="48">
        <f t="shared" si="0"/>
        <v>32</v>
      </c>
      <c r="O11" s="33"/>
      <c r="P11" s="49">
        <f t="shared" si="1"/>
        <v>0.01909307875894988</v>
      </c>
      <c r="Q11" s="33"/>
      <c r="R11" s="46">
        <v>35657.39800000001</v>
      </c>
      <c r="S11" s="46">
        <f t="shared" si="2"/>
        <v>614.7827241379312</v>
      </c>
      <c r="T11" s="46">
        <f t="shared" si="3"/>
        <v>51.23</v>
      </c>
    </row>
    <row r="12" spans="1:20" ht="14.25">
      <c r="A12" s="23">
        <v>5</v>
      </c>
      <c r="B12" s="27"/>
      <c r="C12" s="26" t="s">
        <v>17</v>
      </c>
      <c r="D12" s="42" t="s">
        <v>67</v>
      </c>
      <c r="E12" s="34" t="s">
        <v>117</v>
      </c>
      <c r="F12" s="34"/>
      <c r="G12" s="47">
        <v>12</v>
      </c>
      <c r="H12" s="47">
        <v>1</v>
      </c>
      <c r="I12" s="47">
        <v>1</v>
      </c>
      <c r="J12" s="48">
        <v>8</v>
      </c>
      <c r="K12" s="48">
        <v>2</v>
      </c>
      <c r="L12" s="48">
        <v>1</v>
      </c>
      <c r="M12" s="48">
        <v>7</v>
      </c>
      <c r="N12" s="48">
        <f t="shared" si="0"/>
        <v>32</v>
      </c>
      <c r="O12" s="33"/>
      <c r="P12" s="49">
        <f t="shared" si="1"/>
        <v>0.01909307875894988</v>
      </c>
      <c r="Q12" s="33"/>
      <c r="R12" s="46">
        <v>35657.39800000001</v>
      </c>
      <c r="S12" s="46">
        <f t="shared" si="2"/>
        <v>614.7827241379312</v>
      </c>
      <c r="T12" s="46">
        <f t="shared" si="3"/>
        <v>51.23</v>
      </c>
    </row>
    <row r="13" spans="1:20" ht="14.25">
      <c r="A13" s="23">
        <v>6</v>
      </c>
      <c r="B13" s="24"/>
      <c r="C13" s="26" t="s">
        <v>18</v>
      </c>
      <c r="D13" s="42" t="s">
        <v>68</v>
      </c>
      <c r="E13" s="34" t="s">
        <v>118</v>
      </c>
      <c r="F13" s="34"/>
      <c r="G13" s="47">
        <v>12</v>
      </c>
      <c r="H13" s="47">
        <v>1</v>
      </c>
      <c r="I13" s="47">
        <v>1</v>
      </c>
      <c r="J13" s="48">
        <v>8</v>
      </c>
      <c r="K13" s="48">
        <v>2</v>
      </c>
      <c r="L13" s="48">
        <v>1</v>
      </c>
      <c r="M13" s="48">
        <v>7</v>
      </c>
      <c r="N13" s="48">
        <f t="shared" si="0"/>
        <v>32</v>
      </c>
      <c r="O13" s="33"/>
      <c r="P13" s="49">
        <f t="shared" si="1"/>
        <v>0.01909307875894988</v>
      </c>
      <c r="Q13" s="33"/>
      <c r="R13" s="46">
        <v>35657.39800000001</v>
      </c>
      <c r="S13" s="46">
        <f t="shared" si="2"/>
        <v>614.7827241379312</v>
      </c>
      <c r="T13" s="46">
        <f t="shared" si="3"/>
        <v>51.23</v>
      </c>
    </row>
    <row r="14" spans="1:20" ht="14.25">
      <c r="A14" s="23">
        <v>7</v>
      </c>
      <c r="B14" s="24"/>
      <c r="C14" s="26" t="s">
        <v>19</v>
      </c>
      <c r="D14" s="42" t="s">
        <v>69</v>
      </c>
      <c r="E14" s="34" t="s">
        <v>119</v>
      </c>
      <c r="F14" s="34"/>
      <c r="G14" s="47">
        <v>12</v>
      </c>
      <c r="H14" s="47">
        <v>1</v>
      </c>
      <c r="I14" s="47">
        <v>1</v>
      </c>
      <c r="J14" s="48">
        <v>8</v>
      </c>
      <c r="K14" s="48">
        <v>2</v>
      </c>
      <c r="L14" s="48">
        <v>1</v>
      </c>
      <c r="M14" s="48">
        <v>7</v>
      </c>
      <c r="N14" s="48">
        <f t="shared" si="0"/>
        <v>32</v>
      </c>
      <c r="O14" s="33"/>
      <c r="P14" s="49">
        <f t="shared" si="1"/>
        <v>0.01909307875894988</v>
      </c>
      <c r="Q14" s="33"/>
      <c r="R14" s="46">
        <v>35657.39800000001</v>
      </c>
      <c r="S14" s="46">
        <f t="shared" si="2"/>
        <v>614.7827241379312</v>
      </c>
      <c r="T14" s="46">
        <f t="shared" si="3"/>
        <v>51.23</v>
      </c>
    </row>
    <row r="15" spans="1:20" ht="14.25">
      <c r="A15" s="23">
        <v>8</v>
      </c>
      <c r="B15" s="24"/>
      <c r="C15" s="26" t="s">
        <v>20</v>
      </c>
      <c r="D15" s="42" t="s">
        <v>70</v>
      </c>
      <c r="E15" s="34" t="s">
        <v>120</v>
      </c>
      <c r="F15" s="34"/>
      <c r="G15" s="47">
        <v>12</v>
      </c>
      <c r="H15" s="47">
        <v>1</v>
      </c>
      <c r="I15" s="47">
        <v>1</v>
      </c>
      <c r="J15" s="48">
        <v>8</v>
      </c>
      <c r="K15" s="48">
        <v>2</v>
      </c>
      <c r="L15" s="48">
        <v>1</v>
      </c>
      <c r="M15" s="48">
        <v>7</v>
      </c>
      <c r="N15" s="48">
        <f t="shared" si="0"/>
        <v>32</v>
      </c>
      <c r="O15" s="33"/>
      <c r="P15" s="49">
        <f t="shared" si="1"/>
        <v>0.01909307875894988</v>
      </c>
      <c r="Q15" s="33"/>
      <c r="R15" s="46">
        <v>35657.39800000001</v>
      </c>
      <c r="S15" s="46">
        <f t="shared" si="2"/>
        <v>614.7827241379312</v>
      </c>
      <c r="T15" s="46">
        <f t="shared" si="3"/>
        <v>51.23</v>
      </c>
    </row>
    <row r="16" spans="1:20" ht="14.25">
      <c r="A16" s="23">
        <v>9</v>
      </c>
      <c r="B16" s="24"/>
      <c r="C16" s="26" t="s">
        <v>21</v>
      </c>
      <c r="D16" s="42" t="s">
        <v>71</v>
      </c>
      <c r="E16" s="34" t="s">
        <v>121</v>
      </c>
      <c r="F16" s="34"/>
      <c r="G16" s="47">
        <v>12</v>
      </c>
      <c r="H16" s="47">
        <v>1</v>
      </c>
      <c r="I16" s="47">
        <v>1</v>
      </c>
      <c r="J16" s="48">
        <v>8</v>
      </c>
      <c r="K16" s="48">
        <v>2</v>
      </c>
      <c r="L16" s="48">
        <v>1</v>
      </c>
      <c r="M16" s="48">
        <v>7</v>
      </c>
      <c r="N16" s="48">
        <f t="shared" si="0"/>
        <v>32</v>
      </c>
      <c r="O16" s="33"/>
      <c r="P16" s="49">
        <f t="shared" si="1"/>
        <v>0.01909307875894988</v>
      </c>
      <c r="Q16" s="33"/>
      <c r="R16" s="46">
        <v>35657.39800000001</v>
      </c>
      <c r="S16" s="46">
        <f t="shared" si="2"/>
        <v>614.7827241379312</v>
      </c>
      <c r="T16" s="46">
        <f t="shared" si="3"/>
        <v>51.23</v>
      </c>
    </row>
    <row r="17" spans="1:20" ht="14.25">
      <c r="A17" s="23">
        <v>10</v>
      </c>
      <c r="B17" s="24"/>
      <c r="C17" s="26" t="s">
        <v>22</v>
      </c>
      <c r="D17" s="42" t="s">
        <v>72</v>
      </c>
      <c r="E17" s="34" t="s">
        <v>122</v>
      </c>
      <c r="F17" s="34"/>
      <c r="G17" s="47">
        <v>12</v>
      </c>
      <c r="H17" s="47">
        <v>1</v>
      </c>
      <c r="I17" s="47">
        <v>1</v>
      </c>
      <c r="J17" s="48">
        <v>8</v>
      </c>
      <c r="K17" s="48">
        <v>2</v>
      </c>
      <c r="L17" s="48">
        <v>1</v>
      </c>
      <c r="M17" s="48">
        <v>7</v>
      </c>
      <c r="N17" s="48">
        <f t="shared" si="0"/>
        <v>32</v>
      </c>
      <c r="O17" s="33"/>
      <c r="P17" s="49">
        <f t="shared" si="1"/>
        <v>0.01909307875894988</v>
      </c>
      <c r="Q17" s="33"/>
      <c r="R17" s="46">
        <v>35657.39800000001</v>
      </c>
      <c r="S17" s="46">
        <f t="shared" si="2"/>
        <v>614.7827241379312</v>
      </c>
      <c r="T17" s="46">
        <f t="shared" si="3"/>
        <v>51.23</v>
      </c>
    </row>
    <row r="18" spans="1:20" ht="14.25">
      <c r="A18" s="23">
        <v>11</v>
      </c>
      <c r="B18" s="24"/>
      <c r="C18" s="26" t="s">
        <v>23</v>
      </c>
      <c r="D18" s="42" t="s">
        <v>73</v>
      </c>
      <c r="E18" s="34" t="s">
        <v>123</v>
      </c>
      <c r="F18" s="34"/>
      <c r="G18" s="47">
        <v>12</v>
      </c>
      <c r="H18" s="47">
        <v>1</v>
      </c>
      <c r="I18" s="47">
        <v>1</v>
      </c>
      <c r="J18" s="48">
        <v>8</v>
      </c>
      <c r="K18" s="48">
        <v>2</v>
      </c>
      <c r="L18" s="48">
        <v>1</v>
      </c>
      <c r="M18" s="48">
        <v>7</v>
      </c>
      <c r="N18" s="48">
        <f t="shared" si="0"/>
        <v>32</v>
      </c>
      <c r="O18" s="33"/>
      <c r="P18" s="49">
        <f t="shared" si="1"/>
        <v>0.01909307875894988</v>
      </c>
      <c r="Q18" s="33"/>
      <c r="R18" s="46">
        <v>35657.39800000001</v>
      </c>
      <c r="S18" s="46">
        <f t="shared" si="2"/>
        <v>614.7827241379312</v>
      </c>
      <c r="T18" s="46">
        <f t="shared" si="3"/>
        <v>51.23</v>
      </c>
    </row>
    <row r="19" spans="1:20" ht="14.25">
      <c r="A19" s="23">
        <v>12</v>
      </c>
      <c r="B19" s="24"/>
      <c r="C19" s="26" t="s">
        <v>24</v>
      </c>
      <c r="D19" s="42" t="s">
        <v>74</v>
      </c>
      <c r="E19" s="34" t="s">
        <v>124</v>
      </c>
      <c r="F19" s="34"/>
      <c r="G19" s="47">
        <v>12</v>
      </c>
      <c r="H19" s="47">
        <v>1</v>
      </c>
      <c r="I19" s="47">
        <v>1</v>
      </c>
      <c r="J19" s="48">
        <v>8</v>
      </c>
      <c r="K19" s="48">
        <v>2</v>
      </c>
      <c r="L19" s="48">
        <v>1</v>
      </c>
      <c r="M19" s="48">
        <v>7</v>
      </c>
      <c r="N19" s="48">
        <f t="shared" si="0"/>
        <v>32</v>
      </c>
      <c r="O19" s="33"/>
      <c r="P19" s="49">
        <f t="shared" si="1"/>
        <v>0.01909307875894988</v>
      </c>
      <c r="Q19" s="33"/>
      <c r="R19" s="46">
        <v>35657.39800000001</v>
      </c>
      <c r="S19" s="46">
        <f t="shared" si="2"/>
        <v>614.7827241379312</v>
      </c>
      <c r="T19" s="46">
        <f t="shared" si="3"/>
        <v>51.23</v>
      </c>
    </row>
    <row r="20" spans="1:20" ht="14.25">
      <c r="A20" s="23">
        <v>13</v>
      </c>
      <c r="B20" s="24"/>
      <c r="C20" s="26" t="s">
        <v>25</v>
      </c>
      <c r="D20" s="42" t="s">
        <v>75</v>
      </c>
      <c r="E20" s="34" t="s">
        <v>114</v>
      </c>
      <c r="F20" s="34"/>
      <c r="G20" s="47">
        <v>12</v>
      </c>
      <c r="H20" s="47">
        <v>1</v>
      </c>
      <c r="I20" s="47">
        <v>1</v>
      </c>
      <c r="J20" s="48">
        <v>8</v>
      </c>
      <c r="K20" s="48">
        <v>2</v>
      </c>
      <c r="L20" s="48">
        <v>1</v>
      </c>
      <c r="M20" s="48">
        <v>7</v>
      </c>
      <c r="N20" s="48">
        <f t="shared" si="0"/>
        <v>32</v>
      </c>
      <c r="O20" s="33"/>
      <c r="P20" s="49">
        <f t="shared" si="1"/>
        <v>0.01909307875894988</v>
      </c>
      <c r="Q20" s="33"/>
      <c r="R20" s="46">
        <v>35657.39800000001</v>
      </c>
      <c r="S20" s="46">
        <f t="shared" si="2"/>
        <v>614.7827241379312</v>
      </c>
      <c r="T20" s="46">
        <f t="shared" si="3"/>
        <v>51.23</v>
      </c>
    </row>
    <row r="21" spans="1:20" ht="14.25">
      <c r="A21" s="23">
        <v>14</v>
      </c>
      <c r="B21" s="24"/>
      <c r="C21" s="28" t="s">
        <v>26</v>
      </c>
      <c r="D21" s="42" t="s">
        <v>76</v>
      </c>
      <c r="E21" s="34" t="s">
        <v>113</v>
      </c>
      <c r="F21" s="34"/>
      <c r="G21" s="47">
        <v>12</v>
      </c>
      <c r="H21" s="47">
        <v>1</v>
      </c>
      <c r="I21" s="47">
        <v>1</v>
      </c>
      <c r="J21" s="48">
        <v>8</v>
      </c>
      <c r="K21" s="48">
        <v>2</v>
      </c>
      <c r="L21" s="48">
        <v>1</v>
      </c>
      <c r="M21" s="48">
        <v>7</v>
      </c>
      <c r="N21" s="48">
        <f t="shared" si="0"/>
        <v>32</v>
      </c>
      <c r="O21" s="33"/>
      <c r="P21" s="49">
        <f t="shared" si="1"/>
        <v>0.01909307875894988</v>
      </c>
      <c r="Q21" s="50"/>
      <c r="R21" s="46">
        <v>35657.39800000001</v>
      </c>
      <c r="S21" s="46">
        <f t="shared" si="2"/>
        <v>614.7827241379312</v>
      </c>
      <c r="T21" s="46">
        <f t="shared" si="3"/>
        <v>51.23</v>
      </c>
    </row>
    <row r="22" spans="1:20" ht="14.25">
      <c r="A22" s="23">
        <v>15</v>
      </c>
      <c r="B22" s="24"/>
      <c r="C22" s="26" t="s">
        <v>27</v>
      </c>
      <c r="D22" s="42" t="s">
        <v>77</v>
      </c>
      <c r="E22" s="34" t="s">
        <v>112</v>
      </c>
      <c r="F22" s="34"/>
      <c r="G22" s="47">
        <v>12</v>
      </c>
      <c r="H22" s="47">
        <v>1</v>
      </c>
      <c r="I22" s="47">
        <v>1</v>
      </c>
      <c r="J22" s="48">
        <v>8</v>
      </c>
      <c r="K22" s="48">
        <v>2</v>
      </c>
      <c r="L22" s="48">
        <v>1</v>
      </c>
      <c r="M22" s="48">
        <v>7</v>
      </c>
      <c r="N22" s="48">
        <f t="shared" si="0"/>
        <v>32</v>
      </c>
      <c r="O22" s="33"/>
      <c r="P22" s="49">
        <f t="shared" si="1"/>
        <v>0.01909307875894988</v>
      </c>
      <c r="Q22" s="33"/>
      <c r="R22" s="46">
        <v>35657.39800000001</v>
      </c>
      <c r="S22" s="46">
        <f t="shared" si="2"/>
        <v>614.7827241379312</v>
      </c>
      <c r="T22" s="46">
        <f t="shared" si="3"/>
        <v>51.23</v>
      </c>
    </row>
    <row r="23" spans="1:20" ht="14.25">
      <c r="A23" s="23">
        <v>16</v>
      </c>
      <c r="B23" s="24"/>
      <c r="C23" s="26" t="s">
        <v>28</v>
      </c>
      <c r="D23" s="42" t="s">
        <v>78</v>
      </c>
      <c r="E23" s="34" t="s">
        <v>111</v>
      </c>
      <c r="F23" s="34"/>
      <c r="G23" s="47">
        <v>12</v>
      </c>
      <c r="H23" s="47">
        <v>1</v>
      </c>
      <c r="I23" s="47">
        <v>1</v>
      </c>
      <c r="J23" s="48">
        <v>8</v>
      </c>
      <c r="K23" s="48">
        <v>2</v>
      </c>
      <c r="L23" s="48">
        <v>1</v>
      </c>
      <c r="M23" s="48">
        <v>7</v>
      </c>
      <c r="N23" s="48">
        <f t="shared" si="0"/>
        <v>32</v>
      </c>
      <c r="O23" s="33"/>
      <c r="P23" s="49">
        <f t="shared" si="1"/>
        <v>0.01909307875894988</v>
      </c>
      <c r="Q23" s="33"/>
      <c r="R23" s="46">
        <v>35657.39800000001</v>
      </c>
      <c r="S23" s="46">
        <f t="shared" si="2"/>
        <v>614.7827241379312</v>
      </c>
      <c r="T23" s="46">
        <f t="shared" si="3"/>
        <v>51.23</v>
      </c>
    </row>
    <row r="24" spans="1:20" ht="14.25">
      <c r="A24" s="23">
        <v>17</v>
      </c>
      <c r="B24" s="24"/>
      <c r="C24" s="26" t="s">
        <v>29</v>
      </c>
      <c r="D24" s="42" t="s">
        <v>79</v>
      </c>
      <c r="E24" s="34" t="s">
        <v>125</v>
      </c>
      <c r="F24" s="34"/>
      <c r="G24" s="47">
        <v>12</v>
      </c>
      <c r="H24" s="47">
        <v>1</v>
      </c>
      <c r="I24" s="47">
        <v>1</v>
      </c>
      <c r="J24" s="48">
        <v>8</v>
      </c>
      <c r="K24" s="48">
        <v>2</v>
      </c>
      <c r="L24" s="48">
        <v>1</v>
      </c>
      <c r="M24" s="48">
        <v>7</v>
      </c>
      <c r="N24" s="48">
        <f t="shared" si="0"/>
        <v>32</v>
      </c>
      <c r="O24" s="33"/>
      <c r="P24" s="49">
        <f t="shared" si="1"/>
        <v>0.01909307875894988</v>
      </c>
      <c r="Q24" s="33"/>
      <c r="R24" s="46">
        <v>35657.39800000001</v>
      </c>
      <c r="S24" s="46">
        <f t="shared" si="2"/>
        <v>614.7827241379312</v>
      </c>
      <c r="T24" s="46">
        <f t="shared" si="3"/>
        <v>51.23</v>
      </c>
    </row>
    <row r="25" spans="1:20" ht="14.25">
      <c r="A25" s="23">
        <v>18</v>
      </c>
      <c r="B25" s="24"/>
      <c r="C25" s="26" t="s">
        <v>30</v>
      </c>
      <c r="D25" s="42" t="s">
        <v>80</v>
      </c>
      <c r="E25" s="34" t="s">
        <v>126</v>
      </c>
      <c r="F25" s="34"/>
      <c r="G25" s="47">
        <v>12</v>
      </c>
      <c r="H25" s="47">
        <v>1</v>
      </c>
      <c r="I25" s="47">
        <v>1</v>
      </c>
      <c r="J25" s="48">
        <v>8</v>
      </c>
      <c r="K25" s="48">
        <v>2</v>
      </c>
      <c r="L25" s="48">
        <v>1</v>
      </c>
      <c r="M25" s="48">
        <v>7</v>
      </c>
      <c r="N25" s="48">
        <f t="shared" si="0"/>
        <v>32</v>
      </c>
      <c r="O25" s="33"/>
      <c r="P25" s="49">
        <f t="shared" si="1"/>
        <v>0.01909307875894988</v>
      </c>
      <c r="Q25" s="33"/>
      <c r="R25" s="46">
        <v>35657.39800000001</v>
      </c>
      <c r="S25" s="46">
        <f t="shared" si="2"/>
        <v>614.7827241379312</v>
      </c>
      <c r="T25" s="46">
        <f t="shared" si="3"/>
        <v>51.23</v>
      </c>
    </row>
    <row r="26" spans="1:20" ht="14.25">
      <c r="A26" s="23">
        <v>19</v>
      </c>
      <c r="B26" s="24"/>
      <c r="C26" s="26" t="s">
        <v>31</v>
      </c>
      <c r="D26" s="42" t="s">
        <v>81</v>
      </c>
      <c r="E26" s="34" t="s">
        <v>137</v>
      </c>
      <c r="F26" s="34"/>
      <c r="G26" s="47">
        <v>12</v>
      </c>
      <c r="H26" s="47">
        <v>1</v>
      </c>
      <c r="I26" s="47">
        <v>1</v>
      </c>
      <c r="J26" s="48">
        <v>8</v>
      </c>
      <c r="K26" s="48">
        <v>2</v>
      </c>
      <c r="L26" s="48">
        <v>1</v>
      </c>
      <c r="M26" s="48">
        <v>7</v>
      </c>
      <c r="N26" s="48">
        <f t="shared" si="0"/>
        <v>32</v>
      </c>
      <c r="O26" s="33"/>
      <c r="P26" s="49">
        <f t="shared" si="1"/>
        <v>0.01909307875894988</v>
      </c>
      <c r="Q26" s="33"/>
      <c r="R26" s="46">
        <v>35657.39800000001</v>
      </c>
      <c r="S26" s="46">
        <f t="shared" si="2"/>
        <v>614.7827241379312</v>
      </c>
      <c r="T26" s="46">
        <f t="shared" si="3"/>
        <v>51.23</v>
      </c>
    </row>
    <row r="27" spans="1:20" ht="14.25">
      <c r="A27" s="23">
        <v>20</v>
      </c>
      <c r="B27" s="24"/>
      <c r="C27" s="26" t="s">
        <v>32</v>
      </c>
      <c r="D27" s="36" t="s">
        <v>82</v>
      </c>
      <c r="E27" s="34" t="s">
        <v>138</v>
      </c>
      <c r="F27" s="34"/>
      <c r="G27" s="47">
        <v>12</v>
      </c>
      <c r="H27" s="47">
        <v>1</v>
      </c>
      <c r="I27" s="47">
        <v>1</v>
      </c>
      <c r="J27" s="48">
        <v>8</v>
      </c>
      <c r="K27" s="48">
        <v>2</v>
      </c>
      <c r="L27" s="48">
        <v>1</v>
      </c>
      <c r="M27" s="48">
        <v>7</v>
      </c>
      <c r="N27" s="48">
        <f t="shared" si="0"/>
        <v>32</v>
      </c>
      <c r="O27" s="33"/>
      <c r="P27" s="49">
        <f t="shared" si="1"/>
        <v>0.01909307875894988</v>
      </c>
      <c r="Q27" s="33"/>
      <c r="R27" s="46">
        <v>35657.39800000001</v>
      </c>
      <c r="S27" s="46">
        <f t="shared" si="2"/>
        <v>614.7827241379312</v>
      </c>
      <c r="T27" s="46">
        <f t="shared" si="3"/>
        <v>51.23</v>
      </c>
    </row>
    <row r="28" spans="1:20" ht="14.25">
      <c r="A28" s="23">
        <v>21</v>
      </c>
      <c r="B28" s="24"/>
      <c r="C28" s="26" t="s">
        <v>33</v>
      </c>
      <c r="D28" s="36" t="s">
        <v>83</v>
      </c>
      <c r="E28" s="34" t="s">
        <v>139</v>
      </c>
      <c r="F28" s="34"/>
      <c r="G28" s="47">
        <v>12</v>
      </c>
      <c r="H28" s="47">
        <v>1</v>
      </c>
      <c r="I28" s="47">
        <v>1</v>
      </c>
      <c r="J28" s="48">
        <v>8</v>
      </c>
      <c r="K28" s="48">
        <v>2</v>
      </c>
      <c r="L28" s="48">
        <v>1</v>
      </c>
      <c r="M28" s="48">
        <v>7</v>
      </c>
      <c r="N28" s="48">
        <f t="shared" si="0"/>
        <v>32</v>
      </c>
      <c r="O28" s="33"/>
      <c r="P28" s="49">
        <f t="shared" si="1"/>
        <v>0.01909307875894988</v>
      </c>
      <c r="Q28" s="33"/>
      <c r="R28" s="46">
        <v>35657.39800000001</v>
      </c>
      <c r="S28" s="46">
        <f t="shared" si="2"/>
        <v>614.7827241379312</v>
      </c>
      <c r="T28" s="46">
        <f t="shared" si="3"/>
        <v>51.23</v>
      </c>
    </row>
    <row r="29" spans="1:20" ht="14.25">
      <c r="A29" s="23">
        <v>22</v>
      </c>
      <c r="B29" s="24"/>
      <c r="C29" s="26" t="s">
        <v>34</v>
      </c>
      <c r="D29" s="36" t="s">
        <v>84</v>
      </c>
      <c r="E29" s="34" t="s">
        <v>140</v>
      </c>
      <c r="F29" s="34"/>
      <c r="G29" s="47">
        <v>12</v>
      </c>
      <c r="H29" s="47">
        <v>1</v>
      </c>
      <c r="I29" s="47">
        <v>1</v>
      </c>
      <c r="J29" s="48">
        <v>8</v>
      </c>
      <c r="K29" s="48">
        <v>2</v>
      </c>
      <c r="L29" s="48">
        <v>1</v>
      </c>
      <c r="M29" s="48">
        <v>7</v>
      </c>
      <c r="N29" s="48">
        <f t="shared" si="0"/>
        <v>32</v>
      </c>
      <c r="O29" s="33"/>
      <c r="P29" s="49">
        <f t="shared" si="1"/>
        <v>0.01909307875894988</v>
      </c>
      <c r="Q29" s="33"/>
      <c r="R29" s="46">
        <v>35657.39800000001</v>
      </c>
      <c r="S29" s="46">
        <f t="shared" si="2"/>
        <v>614.7827241379312</v>
      </c>
      <c r="T29" s="46">
        <f t="shared" si="3"/>
        <v>51.23</v>
      </c>
    </row>
    <row r="30" spans="1:20" ht="14.25">
      <c r="A30" s="23">
        <v>23</v>
      </c>
      <c r="B30" s="24"/>
      <c r="C30" s="26" t="s">
        <v>35</v>
      </c>
      <c r="D30" s="36" t="s">
        <v>85</v>
      </c>
      <c r="E30" s="34" t="s">
        <v>141</v>
      </c>
      <c r="F30" s="34"/>
      <c r="G30" s="47">
        <v>12</v>
      </c>
      <c r="H30" s="47">
        <v>1</v>
      </c>
      <c r="I30" s="47">
        <v>1</v>
      </c>
      <c r="J30" s="48">
        <v>8</v>
      </c>
      <c r="K30" s="48">
        <v>2</v>
      </c>
      <c r="L30" s="48">
        <v>1</v>
      </c>
      <c r="M30" s="48">
        <v>7</v>
      </c>
      <c r="N30" s="48">
        <f t="shared" si="0"/>
        <v>32</v>
      </c>
      <c r="O30" s="33"/>
      <c r="P30" s="49">
        <f t="shared" si="1"/>
        <v>0.01909307875894988</v>
      </c>
      <c r="Q30" s="33"/>
      <c r="R30" s="46">
        <v>35657.39800000001</v>
      </c>
      <c r="S30" s="46">
        <f t="shared" si="2"/>
        <v>614.7827241379312</v>
      </c>
      <c r="T30" s="46">
        <f t="shared" si="3"/>
        <v>51.23</v>
      </c>
    </row>
    <row r="31" spans="1:20" ht="14.25">
      <c r="A31" s="23">
        <v>24</v>
      </c>
      <c r="B31" s="24"/>
      <c r="C31" s="26" t="s">
        <v>36</v>
      </c>
      <c r="D31" s="36" t="s">
        <v>86</v>
      </c>
      <c r="E31" s="34" t="s">
        <v>136</v>
      </c>
      <c r="F31" s="34"/>
      <c r="G31" s="47">
        <v>12</v>
      </c>
      <c r="H31" s="47">
        <v>1</v>
      </c>
      <c r="I31" s="47">
        <v>1</v>
      </c>
      <c r="J31" s="48">
        <v>8</v>
      </c>
      <c r="K31" s="48">
        <v>2</v>
      </c>
      <c r="L31" s="48">
        <v>1</v>
      </c>
      <c r="M31" s="48">
        <v>7</v>
      </c>
      <c r="N31" s="48">
        <f t="shared" si="0"/>
        <v>32</v>
      </c>
      <c r="O31" s="33"/>
      <c r="P31" s="49">
        <f t="shared" si="1"/>
        <v>0.01909307875894988</v>
      </c>
      <c r="Q31" s="33"/>
      <c r="R31" s="46">
        <v>35657.39800000001</v>
      </c>
      <c r="S31" s="46">
        <f t="shared" si="2"/>
        <v>614.7827241379312</v>
      </c>
      <c r="T31" s="46">
        <f t="shared" si="3"/>
        <v>51.23</v>
      </c>
    </row>
    <row r="32" spans="1:20" ht="14.25">
      <c r="A32" s="23">
        <v>25</v>
      </c>
      <c r="B32" s="24"/>
      <c r="C32" s="26" t="s">
        <v>37</v>
      </c>
      <c r="D32" s="36" t="s">
        <v>87</v>
      </c>
      <c r="E32" s="34" t="s">
        <v>135</v>
      </c>
      <c r="F32" s="34"/>
      <c r="G32" s="47">
        <v>12</v>
      </c>
      <c r="H32" s="47">
        <v>1</v>
      </c>
      <c r="I32" s="47">
        <v>1</v>
      </c>
      <c r="J32" s="48">
        <v>8</v>
      </c>
      <c r="K32" s="48">
        <v>2</v>
      </c>
      <c r="L32" s="48">
        <v>1</v>
      </c>
      <c r="M32" s="48">
        <v>7</v>
      </c>
      <c r="N32" s="48">
        <f t="shared" si="0"/>
        <v>32</v>
      </c>
      <c r="O32" s="33"/>
      <c r="P32" s="49">
        <f t="shared" si="1"/>
        <v>0.01909307875894988</v>
      </c>
      <c r="Q32" s="33"/>
      <c r="R32" s="46">
        <v>35657.39800000001</v>
      </c>
      <c r="S32" s="46">
        <f t="shared" si="2"/>
        <v>614.7827241379312</v>
      </c>
      <c r="T32" s="46">
        <f t="shared" si="3"/>
        <v>51.23</v>
      </c>
    </row>
    <row r="33" spans="1:20" ht="14.25">
      <c r="A33" s="23">
        <v>26</v>
      </c>
      <c r="B33" s="24"/>
      <c r="C33" s="26" t="s">
        <v>38</v>
      </c>
      <c r="D33" s="36" t="s">
        <v>88</v>
      </c>
      <c r="E33" s="34" t="s">
        <v>134</v>
      </c>
      <c r="F33" s="34"/>
      <c r="G33" s="47">
        <v>12</v>
      </c>
      <c r="H33" s="47">
        <v>1</v>
      </c>
      <c r="I33" s="47">
        <v>1</v>
      </c>
      <c r="J33" s="48">
        <v>8</v>
      </c>
      <c r="K33" s="48">
        <v>2</v>
      </c>
      <c r="L33" s="48">
        <v>1</v>
      </c>
      <c r="M33" s="48">
        <v>7</v>
      </c>
      <c r="N33" s="48">
        <f t="shared" si="0"/>
        <v>32</v>
      </c>
      <c r="O33" s="33"/>
      <c r="P33" s="49">
        <f t="shared" si="1"/>
        <v>0.01909307875894988</v>
      </c>
      <c r="Q33" s="33"/>
      <c r="R33" s="46">
        <v>35657.39800000001</v>
      </c>
      <c r="S33" s="46">
        <f t="shared" si="2"/>
        <v>614.7827241379312</v>
      </c>
      <c r="T33" s="46">
        <f t="shared" si="3"/>
        <v>51.23</v>
      </c>
    </row>
    <row r="34" spans="1:20" ht="14.25">
      <c r="A34" s="23">
        <v>27</v>
      </c>
      <c r="B34" s="24"/>
      <c r="C34" s="26" t="s">
        <v>39</v>
      </c>
      <c r="D34" s="36" t="s">
        <v>89</v>
      </c>
      <c r="E34" s="34" t="s">
        <v>133</v>
      </c>
      <c r="F34" s="34"/>
      <c r="G34" s="47">
        <v>12</v>
      </c>
      <c r="H34" s="47">
        <v>1</v>
      </c>
      <c r="I34" s="47">
        <v>1</v>
      </c>
      <c r="J34" s="48">
        <v>8</v>
      </c>
      <c r="K34" s="48">
        <v>2</v>
      </c>
      <c r="L34" s="48">
        <v>1</v>
      </c>
      <c r="M34" s="48">
        <v>7</v>
      </c>
      <c r="N34" s="48">
        <f t="shared" si="0"/>
        <v>32</v>
      </c>
      <c r="O34" s="33"/>
      <c r="P34" s="49">
        <f t="shared" si="1"/>
        <v>0.01909307875894988</v>
      </c>
      <c r="Q34" s="33"/>
      <c r="R34" s="46">
        <v>35657.39800000001</v>
      </c>
      <c r="S34" s="46">
        <f t="shared" si="2"/>
        <v>614.7827241379312</v>
      </c>
      <c r="T34" s="46">
        <f t="shared" si="3"/>
        <v>51.23</v>
      </c>
    </row>
    <row r="35" spans="1:20" ht="14.25">
      <c r="A35" s="23">
        <v>28</v>
      </c>
      <c r="B35" s="24"/>
      <c r="C35" s="26" t="s">
        <v>40</v>
      </c>
      <c r="D35" s="36" t="s">
        <v>90</v>
      </c>
      <c r="E35" s="34" t="s">
        <v>132</v>
      </c>
      <c r="F35" s="34"/>
      <c r="G35" s="47">
        <v>12</v>
      </c>
      <c r="H35" s="47">
        <v>1</v>
      </c>
      <c r="I35" s="47">
        <v>1</v>
      </c>
      <c r="J35" s="48">
        <v>8</v>
      </c>
      <c r="K35" s="48">
        <v>2</v>
      </c>
      <c r="L35" s="48">
        <v>1</v>
      </c>
      <c r="M35" s="48">
        <v>7</v>
      </c>
      <c r="N35" s="48">
        <f t="shared" si="0"/>
        <v>32</v>
      </c>
      <c r="O35" s="33"/>
      <c r="P35" s="49">
        <f t="shared" si="1"/>
        <v>0.01909307875894988</v>
      </c>
      <c r="Q35" s="33"/>
      <c r="R35" s="46">
        <v>35657.39800000001</v>
      </c>
      <c r="S35" s="46">
        <f t="shared" si="2"/>
        <v>614.7827241379312</v>
      </c>
      <c r="T35" s="46">
        <f t="shared" si="3"/>
        <v>51.23</v>
      </c>
    </row>
    <row r="36" spans="1:20" ht="14.25">
      <c r="A36" s="23">
        <v>29</v>
      </c>
      <c r="B36" s="24"/>
      <c r="C36" s="28" t="s">
        <v>26</v>
      </c>
      <c r="D36" s="36" t="s">
        <v>91</v>
      </c>
      <c r="E36" s="34" t="s">
        <v>131</v>
      </c>
      <c r="F36" s="34"/>
      <c r="G36" s="47">
        <v>12</v>
      </c>
      <c r="H36" s="47">
        <v>1</v>
      </c>
      <c r="I36" s="47">
        <v>1</v>
      </c>
      <c r="J36" s="48">
        <v>8</v>
      </c>
      <c r="K36" s="48">
        <v>2</v>
      </c>
      <c r="L36" s="48">
        <v>1</v>
      </c>
      <c r="M36" s="48">
        <v>7</v>
      </c>
      <c r="N36" s="48">
        <f t="shared" si="0"/>
        <v>32</v>
      </c>
      <c r="O36" s="33"/>
      <c r="P36" s="49">
        <f t="shared" si="1"/>
        <v>0.01909307875894988</v>
      </c>
      <c r="Q36" s="33"/>
      <c r="R36" s="46">
        <v>35657.39800000001</v>
      </c>
      <c r="S36" s="46">
        <f t="shared" si="2"/>
        <v>614.7827241379312</v>
      </c>
      <c r="T36" s="46">
        <f t="shared" si="3"/>
        <v>51.23</v>
      </c>
    </row>
    <row r="37" spans="1:20" ht="14.25">
      <c r="A37" s="23">
        <v>30</v>
      </c>
      <c r="B37" s="24"/>
      <c r="C37" s="26" t="s">
        <v>41</v>
      </c>
      <c r="D37" s="36" t="s">
        <v>92</v>
      </c>
      <c r="E37" s="34" t="s">
        <v>130</v>
      </c>
      <c r="F37" s="34"/>
      <c r="G37" s="47">
        <v>12</v>
      </c>
      <c r="H37" s="47">
        <v>1</v>
      </c>
      <c r="I37" s="47">
        <v>1</v>
      </c>
      <c r="J37" s="48">
        <v>8</v>
      </c>
      <c r="K37" s="48">
        <v>2</v>
      </c>
      <c r="L37" s="48">
        <v>1</v>
      </c>
      <c r="M37" s="48">
        <v>7</v>
      </c>
      <c r="N37" s="48">
        <f t="shared" si="0"/>
        <v>32</v>
      </c>
      <c r="O37" s="33"/>
      <c r="P37" s="49">
        <f t="shared" si="1"/>
        <v>0.01909307875894988</v>
      </c>
      <c r="Q37" s="33"/>
      <c r="R37" s="46">
        <v>35657.39800000001</v>
      </c>
      <c r="S37" s="46">
        <f t="shared" si="2"/>
        <v>614.7827241379312</v>
      </c>
      <c r="T37" s="46">
        <f t="shared" si="3"/>
        <v>51.23</v>
      </c>
    </row>
    <row r="38" spans="1:20" ht="14.25">
      <c r="A38" s="23">
        <v>31</v>
      </c>
      <c r="B38" s="24"/>
      <c r="C38" s="26" t="s">
        <v>42</v>
      </c>
      <c r="D38" s="36" t="s">
        <v>93</v>
      </c>
      <c r="E38" s="34" t="s">
        <v>129</v>
      </c>
      <c r="F38" s="34"/>
      <c r="G38" s="47">
        <v>12</v>
      </c>
      <c r="H38" s="47">
        <v>1</v>
      </c>
      <c r="I38" s="47">
        <v>1</v>
      </c>
      <c r="J38" s="48">
        <v>8</v>
      </c>
      <c r="K38" s="48">
        <v>2</v>
      </c>
      <c r="L38" s="48">
        <v>1</v>
      </c>
      <c r="M38" s="48">
        <v>7</v>
      </c>
      <c r="N38" s="48">
        <f t="shared" si="0"/>
        <v>32</v>
      </c>
      <c r="O38" s="33"/>
      <c r="P38" s="49">
        <f t="shared" si="1"/>
        <v>0.01909307875894988</v>
      </c>
      <c r="Q38" s="33"/>
      <c r="R38" s="46">
        <v>35657.39800000001</v>
      </c>
      <c r="S38" s="46">
        <f t="shared" si="2"/>
        <v>614.7827241379312</v>
      </c>
      <c r="T38" s="46">
        <f t="shared" si="3"/>
        <v>51.23</v>
      </c>
    </row>
    <row r="39" spans="1:20" ht="14.25">
      <c r="A39" s="23">
        <v>32</v>
      </c>
      <c r="B39" s="24"/>
      <c r="C39" s="26" t="s">
        <v>43</v>
      </c>
      <c r="D39" s="36" t="s">
        <v>92</v>
      </c>
      <c r="E39" s="34" t="s">
        <v>128</v>
      </c>
      <c r="F39" s="34"/>
      <c r="G39" s="47">
        <v>12</v>
      </c>
      <c r="H39" s="47">
        <v>1</v>
      </c>
      <c r="I39" s="47">
        <v>1</v>
      </c>
      <c r="J39" s="48">
        <v>8</v>
      </c>
      <c r="K39" s="48">
        <v>2</v>
      </c>
      <c r="L39" s="48">
        <v>1</v>
      </c>
      <c r="M39" s="48">
        <v>7</v>
      </c>
      <c r="N39" s="48">
        <f t="shared" si="0"/>
        <v>32</v>
      </c>
      <c r="O39" s="33"/>
      <c r="P39" s="49">
        <f t="shared" si="1"/>
        <v>0.01909307875894988</v>
      </c>
      <c r="Q39" s="33"/>
      <c r="R39" s="46">
        <v>35657.39800000001</v>
      </c>
      <c r="S39" s="46">
        <f t="shared" si="2"/>
        <v>614.7827241379312</v>
      </c>
      <c r="T39" s="46">
        <f t="shared" si="3"/>
        <v>51.23</v>
      </c>
    </row>
    <row r="40" spans="1:20" ht="14.25">
      <c r="A40" s="23">
        <v>33</v>
      </c>
      <c r="B40" s="24"/>
      <c r="C40" s="26" t="s">
        <v>44</v>
      </c>
      <c r="D40" s="36" t="s">
        <v>93</v>
      </c>
      <c r="E40" s="34" t="s">
        <v>127</v>
      </c>
      <c r="F40" s="34"/>
      <c r="G40" s="47">
        <v>12</v>
      </c>
      <c r="H40" s="47">
        <v>1</v>
      </c>
      <c r="I40" s="47">
        <v>1</v>
      </c>
      <c r="J40" s="48">
        <v>8</v>
      </c>
      <c r="K40" s="48">
        <v>2</v>
      </c>
      <c r="L40" s="48">
        <v>1</v>
      </c>
      <c r="M40" s="48">
        <v>7</v>
      </c>
      <c r="N40" s="48">
        <f t="shared" si="0"/>
        <v>32</v>
      </c>
      <c r="O40" s="33"/>
      <c r="P40" s="49">
        <f t="shared" si="1"/>
        <v>0.01909307875894988</v>
      </c>
      <c r="Q40" s="33"/>
      <c r="R40" s="46">
        <v>35657.39800000001</v>
      </c>
      <c r="S40" s="46">
        <f t="shared" si="2"/>
        <v>614.7827241379312</v>
      </c>
      <c r="T40" s="46">
        <f t="shared" si="3"/>
        <v>51.23</v>
      </c>
    </row>
    <row r="41" spans="1:20" ht="14.25">
      <c r="A41" s="23">
        <v>34</v>
      </c>
      <c r="B41" s="24"/>
      <c r="C41" s="26" t="s">
        <v>45</v>
      </c>
      <c r="D41" s="36" t="s">
        <v>94</v>
      </c>
      <c r="E41" s="34" t="s">
        <v>142</v>
      </c>
      <c r="F41" s="34"/>
      <c r="G41" s="47">
        <v>12</v>
      </c>
      <c r="H41" s="47">
        <v>1</v>
      </c>
      <c r="I41" s="47">
        <v>1</v>
      </c>
      <c r="J41" s="48">
        <v>8</v>
      </c>
      <c r="K41" s="48">
        <v>2</v>
      </c>
      <c r="L41" s="48">
        <v>1</v>
      </c>
      <c r="M41" s="48">
        <v>7</v>
      </c>
      <c r="N41" s="48">
        <f t="shared" si="0"/>
        <v>32</v>
      </c>
      <c r="O41" s="33"/>
      <c r="P41" s="49">
        <f t="shared" si="1"/>
        <v>0.01909307875894988</v>
      </c>
      <c r="Q41" s="33"/>
      <c r="R41" s="46">
        <v>35657.39800000001</v>
      </c>
      <c r="S41" s="46">
        <f t="shared" si="2"/>
        <v>614.7827241379312</v>
      </c>
      <c r="T41" s="46">
        <f t="shared" si="3"/>
        <v>51.23</v>
      </c>
    </row>
    <row r="42" spans="1:20" ht="14.25">
      <c r="A42" s="23">
        <v>35</v>
      </c>
      <c r="B42" s="24"/>
      <c r="C42" s="26" t="s">
        <v>46</v>
      </c>
      <c r="D42" s="36" t="s">
        <v>95</v>
      </c>
      <c r="E42" s="34" t="s">
        <v>143</v>
      </c>
      <c r="F42" s="34"/>
      <c r="G42" s="47">
        <v>12</v>
      </c>
      <c r="H42" s="47">
        <v>1</v>
      </c>
      <c r="I42" s="47">
        <v>1</v>
      </c>
      <c r="J42" s="48">
        <v>8</v>
      </c>
      <c r="K42" s="48">
        <v>2</v>
      </c>
      <c r="L42" s="48">
        <v>1</v>
      </c>
      <c r="M42" s="48">
        <v>7</v>
      </c>
      <c r="N42" s="48">
        <f t="shared" si="0"/>
        <v>32</v>
      </c>
      <c r="O42" s="33"/>
      <c r="P42" s="49">
        <f t="shared" si="1"/>
        <v>0.01909307875894988</v>
      </c>
      <c r="Q42" s="33"/>
      <c r="R42" s="46">
        <v>35657.39800000001</v>
      </c>
      <c r="S42" s="46">
        <f t="shared" si="2"/>
        <v>614.7827241379312</v>
      </c>
      <c r="T42" s="46">
        <f t="shared" si="3"/>
        <v>51.23</v>
      </c>
    </row>
    <row r="43" spans="1:20" ht="14.25">
      <c r="A43" s="23">
        <v>36</v>
      </c>
      <c r="B43" s="24"/>
      <c r="C43" s="26" t="s">
        <v>47</v>
      </c>
      <c r="D43" s="36" t="s">
        <v>96</v>
      </c>
      <c r="E43" s="34" t="s">
        <v>144</v>
      </c>
      <c r="F43" s="34"/>
      <c r="G43" s="47">
        <v>12</v>
      </c>
      <c r="H43" s="47">
        <v>1</v>
      </c>
      <c r="I43" s="47">
        <v>1</v>
      </c>
      <c r="J43" s="48">
        <v>8</v>
      </c>
      <c r="K43" s="48">
        <v>2</v>
      </c>
      <c r="L43" s="48">
        <v>1</v>
      </c>
      <c r="M43" s="48">
        <v>7</v>
      </c>
      <c r="N43" s="48">
        <f t="shared" si="0"/>
        <v>32</v>
      </c>
      <c r="O43" s="33"/>
      <c r="P43" s="49">
        <f t="shared" si="1"/>
        <v>0.01909307875894988</v>
      </c>
      <c r="Q43" s="33"/>
      <c r="R43" s="46">
        <v>35657.39800000001</v>
      </c>
      <c r="S43" s="46">
        <f t="shared" si="2"/>
        <v>614.7827241379312</v>
      </c>
      <c r="T43" s="46">
        <f t="shared" si="3"/>
        <v>51.23</v>
      </c>
    </row>
    <row r="44" spans="1:20" ht="14.25">
      <c r="A44" s="23">
        <v>37</v>
      </c>
      <c r="B44" s="27">
        <v>39661</v>
      </c>
      <c r="C44" s="26" t="s">
        <v>48</v>
      </c>
      <c r="D44" s="36" t="s">
        <v>97</v>
      </c>
      <c r="E44" s="34" t="s">
        <v>145</v>
      </c>
      <c r="F44" s="34"/>
      <c r="G44" s="48">
        <v>0</v>
      </c>
      <c r="H44" s="48">
        <v>0</v>
      </c>
      <c r="I44" s="48">
        <v>0</v>
      </c>
      <c r="J44" s="48">
        <v>0</v>
      </c>
      <c r="K44" s="48">
        <v>2</v>
      </c>
      <c r="L44" s="48">
        <v>1</v>
      </c>
      <c r="M44" s="48">
        <v>7</v>
      </c>
      <c r="N44" s="48">
        <f t="shared" si="0"/>
        <v>10</v>
      </c>
      <c r="O44" s="33"/>
      <c r="P44" s="49">
        <f t="shared" si="1"/>
        <v>0.0059665871121718375</v>
      </c>
      <c r="Q44" s="33"/>
      <c r="R44" s="46">
        <v>35657.39800000001</v>
      </c>
      <c r="S44" s="46">
        <f t="shared" si="2"/>
        <v>614.7827241379312</v>
      </c>
      <c r="T44" s="46">
        <f t="shared" si="3"/>
        <v>51.23</v>
      </c>
    </row>
    <row r="45" spans="1:20" ht="14.25">
      <c r="A45" s="23">
        <v>38</v>
      </c>
      <c r="B45" s="24"/>
      <c r="C45" s="26" t="s">
        <v>49</v>
      </c>
      <c r="D45" s="36" t="s">
        <v>98</v>
      </c>
      <c r="E45" s="34" t="s">
        <v>146</v>
      </c>
      <c r="F45" s="34"/>
      <c r="G45" s="47">
        <v>12</v>
      </c>
      <c r="H45" s="47">
        <v>1</v>
      </c>
      <c r="I45" s="47">
        <v>1</v>
      </c>
      <c r="J45" s="48">
        <v>8</v>
      </c>
      <c r="K45" s="48">
        <v>2</v>
      </c>
      <c r="L45" s="48">
        <v>1</v>
      </c>
      <c r="M45" s="48">
        <v>7</v>
      </c>
      <c r="N45" s="48">
        <f t="shared" si="0"/>
        <v>32</v>
      </c>
      <c r="O45" s="33"/>
      <c r="P45" s="49">
        <f t="shared" si="1"/>
        <v>0.01909307875894988</v>
      </c>
      <c r="Q45" s="33"/>
      <c r="R45" s="46">
        <v>35657.39800000001</v>
      </c>
      <c r="S45" s="46">
        <f t="shared" si="2"/>
        <v>614.7827241379312</v>
      </c>
      <c r="T45" s="46">
        <f t="shared" si="3"/>
        <v>51.23</v>
      </c>
    </row>
    <row r="46" spans="1:20" ht="14.25">
      <c r="A46" s="23">
        <v>39</v>
      </c>
      <c r="B46" s="24"/>
      <c r="C46" s="26" t="s">
        <v>50</v>
      </c>
      <c r="D46" s="36" t="s">
        <v>99</v>
      </c>
      <c r="E46" s="34" t="s">
        <v>147</v>
      </c>
      <c r="F46" s="34"/>
      <c r="G46" s="47">
        <v>12</v>
      </c>
      <c r="H46" s="47">
        <v>1</v>
      </c>
      <c r="I46" s="47">
        <v>1</v>
      </c>
      <c r="J46" s="48">
        <v>8</v>
      </c>
      <c r="K46" s="48">
        <v>2</v>
      </c>
      <c r="L46" s="48">
        <v>1</v>
      </c>
      <c r="M46" s="48">
        <v>7</v>
      </c>
      <c r="N46" s="48">
        <f t="shared" si="0"/>
        <v>32</v>
      </c>
      <c r="O46" s="33"/>
      <c r="P46" s="49">
        <f t="shared" si="1"/>
        <v>0.01909307875894988</v>
      </c>
      <c r="Q46" s="33"/>
      <c r="R46" s="46">
        <v>35657.39800000001</v>
      </c>
      <c r="S46" s="46">
        <f t="shared" si="2"/>
        <v>614.7827241379312</v>
      </c>
      <c r="T46" s="46">
        <f t="shared" si="3"/>
        <v>51.23</v>
      </c>
    </row>
    <row r="47" spans="1:20" ht="14.25">
      <c r="A47" s="23">
        <v>40</v>
      </c>
      <c r="B47" s="24"/>
      <c r="C47" s="26" t="s">
        <v>51</v>
      </c>
      <c r="D47" s="36" t="s">
        <v>100</v>
      </c>
      <c r="E47" s="34" t="s">
        <v>148</v>
      </c>
      <c r="F47" s="34"/>
      <c r="G47" s="47">
        <v>12</v>
      </c>
      <c r="H47" s="47">
        <v>1</v>
      </c>
      <c r="I47" s="47">
        <v>1</v>
      </c>
      <c r="J47" s="48">
        <v>8</v>
      </c>
      <c r="K47" s="48">
        <v>2</v>
      </c>
      <c r="L47" s="48">
        <v>1</v>
      </c>
      <c r="M47" s="48">
        <v>7</v>
      </c>
      <c r="N47" s="48">
        <f t="shared" si="0"/>
        <v>32</v>
      </c>
      <c r="O47" s="33"/>
      <c r="P47" s="49">
        <f t="shared" si="1"/>
        <v>0.01909307875894988</v>
      </c>
      <c r="Q47" s="33"/>
      <c r="R47" s="46">
        <v>35657.39800000001</v>
      </c>
      <c r="S47" s="46">
        <f t="shared" si="2"/>
        <v>614.7827241379312</v>
      </c>
      <c r="T47" s="46">
        <f t="shared" si="3"/>
        <v>51.23</v>
      </c>
    </row>
    <row r="48" spans="1:20" ht="14.25">
      <c r="A48" s="23">
        <v>41</v>
      </c>
      <c r="B48" s="24"/>
      <c r="C48" s="26" t="s">
        <v>52</v>
      </c>
      <c r="D48" s="36" t="s">
        <v>101</v>
      </c>
      <c r="E48" s="34" t="s">
        <v>149</v>
      </c>
      <c r="F48" s="34"/>
      <c r="G48" s="47">
        <v>12</v>
      </c>
      <c r="H48" s="47">
        <v>1</v>
      </c>
      <c r="I48" s="47">
        <v>1</v>
      </c>
      <c r="J48" s="48">
        <v>8</v>
      </c>
      <c r="K48" s="48">
        <v>2</v>
      </c>
      <c r="L48" s="48">
        <v>1</v>
      </c>
      <c r="M48" s="48">
        <v>7</v>
      </c>
      <c r="N48" s="48">
        <f t="shared" si="0"/>
        <v>32</v>
      </c>
      <c r="O48" s="33"/>
      <c r="P48" s="49">
        <f t="shared" si="1"/>
        <v>0.01909307875894988</v>
      </c>
      <c r="Q48" s="33"/>
      <c r="R48" s="46">
        <v>35657.39800000001</v>
      </c>
      <c r="S48" s="46">
        <f t="shared" si="2"/>
        <v>614.7827241379312</v>
      </c>
      <c r="T48" s="46">
        <f t="shared" si="3"/>
        <v>51.23</v>
      </c>
    </row>
    <row r="49" spans="1:20" ht="14.25">
      <c r="A49" s="23">
        <v>42</v>
      </c>
      <c r="B49" s="24"/>
      <c r="C49" s="26" t="s">
        <v>53</v>
      </c>
      <c r="D49" s="36" t="s">
        <v>102</v>
      </c>
      <c r="E49" s="34" t="s">
        <v>150</v>
      </c>
      <c r="F49" s="34"/>
      <c r="G49" s="47">
        <v>12</v>
      </c>
      <c r="H49" s="47">
        <v>1</v>
      </c>
      <c r="I49" s="47">
        <v>1</v>
      </c>
      <c r="J49" s="48">
        <v>8</v>
      </c>
      <c r="K49" s="48">
        <v>2</v>
      </c>
      <c r="L49" s="48">
        <v>1</v>
      </c>
      <c r="M49" s="48">
        <v>7</v>
      </c>
      <c r="N49" s="48">
        <f t="shared" si="0"/>
        <v>32</v>
      </c>
      <c r="O49" s="33"/>
      <c r="P49" s="49">
        <f t="shared" si="1"/>
        <v>0.01909307875894988</v>
      </c>
      <c r="Q49" s="33"/>
      <c r="R49" s="46">
        <v>35657.39800000001</v>
      </c>
      <c r="S49" s="46">
        <f t="shared" si="2"/>
        <v>614.7827241379312</v>
      </c>
      <c r="T49" s="46">
        <f t="shared" si="3"/>
        <v>51.23</v>
      </c>
    </row>
    <row r="50" spans="1:20" ht="14.25">
      <c r="A50" s="23">
        <v>43</v>
      </c>
      <c r="B50" s="24"/>
      <c r="C50" s="26" t="s">
        <v>54</v>
      </c>
      <c r="D50" s="36" t="s">
        <v>103</v>
      </c>
      <c r="E50" s="34" t="s">
        <v>151</v>
      </c>
      <c r="F50" s="34"/>
      <c r="G50" s="47">
        <v>12</v>
      </c>
      <c r="H50" s="47">
        <v>1</v>
      </c>
      <c r="I50" s="47">
        <v>1</v>
      </c>
      <c r="J50" s="48">
        <v>8</v>
      </c>
      <c r="K50" s="48">
        <v>2</v>
      </c>
      <c r="L50" s="48">
        <v>1</v>
      </c>
      <c r="M50" s="48">
        <v>7</v>
      </c>
      <c r="N50" s="48">
        <f t="shared" si="0"/>
        <v>32</v>
      </c>
      <c r="O50" s="33"/>
      <c r="P50" s="49">
        <f t="shared" si="1"/>
        <v>0.01909307875894988</v>
      </c>
      <c r="Q50" s="33"/>
      <c r="R50" s="46">
        <v>35657.39800000001</v>
      </c>
      <c r="S50" s="46">
        <f t="shared" si="2"/>
        <v>614.7827241379312</v>
      </c>
      <c r="T50" s="46">
        <f t="shared" si="3"/>
        <v>51.23</v>
      </c>
    </row>
    <row r="51" spans="1:20" ht="14.25">
      <c r="A51" s="23">
        <v>44</v>
      </c>
      <c r="B51" s="24"/>
      <c r="C51" s="26" t="s">
        <v>55</v>
      </c>
      <c r="D51" s="36" t="s">
        <v>104</v>
      </c>
      <c r="E51" s="34" t="s">
        <v>152</v>
      </c>
      <c r="F51" s="34"/>
      <c r="G51" s="47">
        <v>12</v>
      </c>
      <c r="H51" s="47">
        <v>1</v>
      </c>
      <c r="I51" s="47">
        <v>1</v>
      </c>
      <c r="J51" s="48">
        <v>8</v>
      </c>
      <c r="K51" s="48">
        <v>2</v>
      </c>
      <c r="L51" s="48">
        <v>1</v>
      </c>
      <c r="M51" s="48">
        <v>7</v>
      </c>
      <c r="N51" s="48">
        <f t="shared" si="0"/>
        <v>32</v>
      </c>
      <c r="O51" s="33"/>
      <c r="P51" s="49">
        <f t="shared" si="1"/>
        <v>0.01909307875894988</v>
      </c>
      <c r="Q51" s="33"/>
      <c r="R51" s="46">
        <v>35657.39800000001</v>
      </c>
      <c r="S51" s="46">
        <f t="shared" si="2"/>
        <v>614.7827241379312</v>
      </c>
      <c r="T51" s="46">
        <f t="shared" si="3"/>
        <v>51.23</v>
      </c>
    </row>
    <row r="52" spans="1:20" ht="14.25">
      <c r="A52" s="23">
        <v>45</v>
      </c>
      <c r="B52" s="24"/>
      <c r="C52" s="26" t="s">
        <v>56</v>
      </c>
      <c r="D52" s="36" t="s">
        <v>105</v>
      </c>
      <c r="E52" s="34" t="s">
        <v>153</v>
      </c>
      <c r="F52" s="34"/>
      <c r="G52" s="47">
        <v>12</v>
      </c>
      <c r="H52" s="47">
        <v>1</v>
      </c>
      <c r="I52" s="47">
        <v>1</v>
      </c>
      <c r="J52" s="48">
        <v>8</v>
      </c>
      <c r="K52" s="48">
        <v>2</v>
      </c>
      <c r="L52" s="48">
        <v>1</v>
      </c>
      <c r="M52" s="48">
        <v>7</v>
      </c>
      <c r="N52" s="48">
        <f t="shared" si="0"/>
        <v>32</v>
      </c>
      <c r="O52" s="33"/>
      <c r="P52" s="49">
        <f t="shared" si="1"/>
        <v>0.01909307875894988</v>
      </c>
      <c r="Q52" s="33"/>
      <c r="R52" s="46">
        <v>35657.39800000001</v>
      </c>
      <c r="S52" s="46">
        <f t="shared" si="2"/>
        <v>614.7827241379312</v>
      </c>
      <c r="T52" s="46">
        <f t="shared" si="3"/>
        <v>51.23</v>
      </c>
    </row>
    <row r="53" spans="1:20" ht="14.25">
      <c r="A53" s="23">
        <v>46</v>
      </c>
      <c r="B53" s="24"/>
      <c r="C53" s="26" t="s">
        <v>57</v>
      </c>
      <c r="D53" s="36" t="s">
        <v>106</v>
      </c>
      <c r="E53" s="34" t="s">
        <v>154</v>
      </c>
      <c r="F53" s="34"/>
      <c r="G53" s="47">
        <v>12</v>
      </c>
      <c r="H53" s="47">
        <v>1</v>
      </c>
      <c r="I53" s="47">
        <v>1</v>
      </c>
      <c r="J53" s="48">
        <v>8</v>
      </c>
      <c r="K53" s="48">
        <v>2</v>
      </c>
      <c r="L53" s="48">
        <v>1</v>
      </c>
      <c r="M53" s="48">
        <v>7</v>
      </c>
      <c r="N53" s="48">
        <f t="shared" si="0"/>
        <v>32</v>
      </c>
      <c r="O53" s="33"/>
      <c r="P53" s="49">
        <f t="shared" si="1"/>
        <v>0.01909307875894988</v>
      </c>
      <c r="Q53" s="33"/>
      <c r="R53" s="46">
        <v>35657.39800000001</v>
      </c>
      <c r="S53" s="46">
        <f t="shared" si="2"/>
        <v>614.7827241379312</v>
      </c>
      <c r="T53" s="46">
        <f t="shared" si="3"/>
        <v>51.23</v>
      </c>
    </row>
    <row r="54" spans="1:20" ht="14.25">
      <c r="A54" s="23">
        <v>47</v>
      </c>
      <c r="B54" s="27"/>
      <c r="C54" s="26" t="s">
        <v>58</v>
      </c>
      <c r="D54" s="36" t="s">
        <v>107</v>
      </c>
      <c r="E54" s="34" t="s">
        <v>155</v>
      </c>
      <c r="F54" s="34"/>
      <c r="G54" s="47">
        <v>12</v>
      </c>
      <c r="H54" s="47">
        <v>1</v>
      </c>
      <c r="I54" s="47">
        <v>1</v>
      </c>
      <c r="J54" s="48">
        <v>8</v>
      </c>
      <c r="K54" s="48">
        <v>2</v>
      </c>
      <c r="L54" s="48">
        <v>1</v>
      </c>
      <c r="M54" s="48">
        <v>7</v>
      </c>
      <c r="N54" s="48">
        <f t="shared" si="0"/>
        <v>32</v>
      </c>
      <c r="O54" s="33"/>
      <c r="P54" s="49">
        <f t="shared" si="1"/>
        <v>0.01909307875894988</v>
      </c>
      <c r="Q54" s="33"/>
      <c r="R54" s="46">
        <v>35657.39800000001</v>
      </c>
      <c r="S54" s="46">
        <f t="shared" si="2"/>
        <v>614.7827241379312</v>
      </c>
      <c r="T54" s="46">
        <f t="shared" si="3"/>
        <v>51.23</v>
      </c>
    </row>
    <row r="55" spans="1:20" ht="14.25">
      <c r="A55" s="23">
        <v>48</v>
      </c>
      <c r="B55" s="27">
        <v>39722</v>
      </c>
      <c r="C55" s="26" t="s">
        <v>59</v>
      </c>
      <c r="D55" s="51" t="s">
        <v>163</v>
      </c>
      <c r="E55" s="34" t="s">
        <v>156</v>
      </c>
      <c r="F55" s="34"/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1</v>
      </c>
      <c r="M55" s="48">
        <v>7</v>
      </c>
      <c r="N55" s="48">
        <f t="shared" si="0"/>
        <v>8</v>
      </c>
      <c r="O55" s="33"/>
      <c r="P55" s="49">
        <f t="shared" si="1"/>
        <v>0.00477326968973747</v>
      </c>
      <c r="Q55" s="33"/>
      <c r="R55" s="46">
        <v>35657.39800000001</v>
      </c>
      <c r="S55" s="46">
        <f t="shared" si="2"/>
        <v>614.7827241379312</v>
      </c>
      <c r="T55" s="46">
        <f t="shared" si="3"/>
        <v>51.23</v>
      </c>
    </row>
    <row r="56" spans="1:20" ht="16.5">
      <c r="A56" s="23">
        <v>49</v>
      </c>
      <c r="B56" s="24"/>
      <c r="C56" s="26" t="s">
        <v>60</v>
      </c>
      <c r="D56" s="36" t="s">
        <v>108</v>
      </c>
      <c r="E56" s="34" t="s">
        <v>178</v>
      </c>
      <c r="F56" s="34"/>
      <c r="G56" s="47">
        <v>12</v>
      </c>
      <c r="H56" s="47">
        <v>1</v>
      </c>
      <c r="I56" s="47">
        <v>1</v>
      </c>
      <c r="J56" s="48">
        <v>8</v>
      </c>
      <c r="K56" s="48">
        <v>2</v>
      </c>
      <c r="L56" s="48">
        <v>1</v>
      </c>
      <c r="M56" s="48">
        <v>7</v>
      </c>
      <c r="N56" s="48">
        <f t="shared" si="0"/>
        <v>32</v>
      </c>
      <c r="O56" s="33"/>
      <c r="P56" s="49">
        <f t="shared" si="1"/>
        <v>0.01909307875894988</v>
      </c>
      <c r="Q56" s="33"/>
      <c r="R56" s="46">
        <v>35657.39800000001</v>
      </c>
      <c r="S56" s="46">
        <f t="shared" si="2"/>
        <v>614.7827241379312</v>
      </c>
      <c r="T56" s="46">
        <f t="shared" si="3"/>
        <v>51.23</v>
      </c>
    </row>
    <row r="57" spans="1:20" ht="16.5">
      <c r="A57" s="23">
        <v>50</v>
      </c>
      <c r="B57" s="27">
        <v>39356</v>
      </c>
      <c r="C57" s="26" t="s">
        <v>61</v>
      </c>
      <c r="D57" s="36" t="s">
        <v>176</v>
      </c>
      <c r="E57" s="34" t="s">
        <v>177</v>
      </c>
      <c r="F57" s="34"/>
      <c r="G57" s="48">
        <v>0</v>
      </c>
      <c r="H57" s="47">
        <v>1</v>
      </c>
      <c r="I57" s="47">
        <v>1</v>
      </c>
      <c r="J57" s="48">
        <v>8</v>
      </c>
      <c r="K57" s="48">
        <v>2</v>
      </c>
      <c r="L57" s="48">
        <v>1</v>
      </c>
      <c r="M57" s="48">
        <v>7</v>
      </c>
      <c r="N57" s="48">
        <f t="shared" si="0"/>
        <v>20</v>
      </c>
      <c r="O57" s="33"/>
      <c r="P57" s="49">
        <f t="shared" si="1"/>
        <v>0.011933174224343675</v>
      </c>
      <c r="Q57" s="33"/>
      <c r="R57" s="46">
        <v>35657.39800000001</v>
      </c>
      <c r="S57" s="46">
        <f t="shared" si="2"/>
        <v>614.7827241379312</v>
      </c>
      <c r="T57" s="46">
        <f t="shared" si="3"/>
        <v>51.23</v>
      </c>
    </row>
    <row r="58" spans="1:20" ht="16.5">
      <c r="A58" s="23">
        <v>51</v>
      </c>
      <c r="B58" s="27">
        <v>39356</v>
      </c>
      <c r="C58" s="26" t="s">
        <v>62</v>
      </c>
      <c r="D58" s="36" t="s">
        <v>176</v>
      </c>
      <c r="E58" s="34" t="s">
        <v>177</v>
      </c>
      <c r="F58" s="34"/>
      <c r="G58" s="48">
        <v>0</v>
      </c>
      <c r="H58" s="47">
        <v>1</v>
      </c>
      <c r="I58" s="47">
        <v>1</v>
      </c>
      <c r="J58" s="48">
        <v>8</v>
      </c>
      <c r="K58" s="48">
        <v>2</v>
      </c>
      <c r="L58" s="48">
        <v>1</v>
      </c>
      <c r="M58" s="48">
        <v>7</v>
      </c>
      <c r="N58" s="48">
        <f t="shared" si="0"/>
        <v>20</v>
      </c>
      <c r="O58" s="33"/>
      <c r="P58" s="49">
        <f t="shared" si="1"/>
        <v>0.011933174224343675</v>
      </c>
      <c r="Q58" s="33"/>
      <c r="R58" s="46">
        <v>35657.39800000001</v>
      </c>
      <c r="S58" s="46">
        <f t="shared" si="2"/>
        <v>614.7827241379312</v>
      </c>
      <c r="T58" s="46">
        <f t="shared" si="3"/>
        <v>51.23</v>
      </c>
    </row>
    <row r="59" spans="1:20" ht="16.5">
      <c r="A59" s="23">
        <v>52</v>
      </c>
      <c r="B59" s="27">
        <v>39356</v>
      </c>
      <c r="C59" s="26" t="s">
        <v>6</v>
      </c>
      <c r="D59" s="36" t="s">
        <v>176</v>
      </c>
      <c r="E59" s="34" t="s">
        <v>177</v>
      </c>
      <c r="F59" s="34"/>
      <c r="G59" s="48">
        <v>0</v>
      </c>
      <c r="H59" s="47">
        <v>1</v>
      </c>
      <c r="I59" s="47">
        <v>1</v>
      </c>
      <c r="J59" s="48">
        <v>8</v>
      </c>
      <c r="K59" s="48">
        <v>2</v>
      </c>
      <c r="L59" s="48">
        <v>1</v>
      </c>
      <c r="M59" s="48">
        <v>7</v>
      </c>
      <c r="N59" s="48">
        <f t="shared" si="0"/>
        <v>20</v>
      </c>
      <c r="O59" s="33"/>
      <c r="P59" s="49">
        <f t="shared" si="1"/>
        <v>0.011933174224343675</v>
      </c>
      <c r="Q59" s="33"/>
      <c r="R59" s="46">
        <v>35657.39800000001</v>
      </c>
      <c r="S59" s="46">
        <f t="shared" si="2"/>
        <v>614.7827241379312</v>
      </c>
      <c r="T59" s="46">
        <f t="shared" si="3"/>
        <v>51.23</v>
      </c>
    </row>
    <row r="60" spans="1:20" ht="16.5">
      <c r="A60" s="23">
        <v>53</v>
      </c>
      <c r="B60" s="27">
        <v>39356</v>
      </c>
      <c r="C60" s="26" t="s">
        <v>5</v>
      </c>
      <c r="D60" s="36" t="s">
        <v>176</v>
      </c>
      <c r="E60" s="34" t="s">
        <v>177</v>
      </c>
      <c r="F60" s="34"/>
      <c r="G60" s="48">
        <v>0</v>
      </c>
      <c r="H60" s="47">
        <v>1</v>
      </c>
      <c r="I60" s="47">
        <v>1</v>
      </c>
      <c r="J60" s="48">
        <v>8</v>
      </c>
      <c r="K60" s="48">
        <v>2</v>
      </c>
      <c r="L60" s="48">
        <v>1</v>
      </c>
      <c r="M60" s="48">
        <v>7</v>
      </c>
      <c r="N60" s="48">
        <f t="shared" si="0"/>
        <v>20</v>
      </c>
      <c r="O60" s="33"/>
      <c r="P60" s="49">
        <f t="shared" si="1"/>
        <v>0.011933174224343675</v>
      </c>
      <c r="Q60" s="33"/>
      <c r="R60" s="46">
        <v>35657.39800000001</v>
      </c>
      <c r="S60" s="46">
        <f t="shared" si="2"/>
        <v>614.7827241379312</v>
      </c>
      <c r="T60" s="46">
        <f t="shared" si="3"/>
        <v>51.23</v>
      </c>
    </row>
    <row r="61" spans="1:20" ht="16.5">
      <c r="A61" s="23">
        <v>54</v>
      </c>
      <c r="B61" s="27">
        <v>39356</v>
      </c>
      <c r="C61" s="26" t="s">
        <v>5</v>
      </c>
      <c r="D61" s="36" t="s">
        <v>176</v>
      </c>
      <c r="E61" s="34" t="s">
        <v>177</v>
      </c>
      <c r="F61" s="34"/>
      <c r="G61" s="48">
        <v>0</v>
      </c>
      <c r="H61" s="47">
        <v>1</v>
      </c>
      <c r="I61" s="47">
        <v>1</v>
      </c>
      <c r="J61" s="48">
        <v>8</v>
      </c>
      <c r="K61" s="48">
        <v>2</v>
      </c>
      <c r="L61" s="48">
        <v>1</v>
      </c>
      <c r="M61" s="48">
        <v>7</v>
      </c>
      <c r="N61" s="48">
        <f t="shared" si="0"/>
        <v>20</v>
      </c>
      <c r="O61" s="33"/>
      <c r="P61" s="49">
        <f t="shared" si="1"/>
        <v>0.011933174224343675</v>
      </c>
      <c r="Q61" s="33"/>
      <c r="R61" s="46">
        <v>35657.39800000001</v>
      </c>
      <c r="S61" s="46">
        <f t="shared" si="2"/>
        <v>614.7827241379312</v>
      </c>
      <c r="T61" s="46">
        <f t="shared" si="3"/>
        <v>51.23</v>
      </c>
    </row>
    <row r="62" spans="1:20" ht="14.25">
      <c r="A62" s="23">
        <v>55</v>
      </c>
      <c r="B62" s="27">
        <v>39356</v>
      </c>
      <c r="C62" s="26" t="s">
        <v>165</v>
      </c>
      <c r="D62" s="36" t="s">
        <v>160</v>
      </c>
      <c r="E62" s="34" t="s">
        <v>157</v>
      </c>
      <c r="F62" s="34"/>
      <c r="G62" s="48">
        <v>0</v>
      </c>
      <c r="H62" s="47">
        <v>1</v>
      </c>
      <c r="I62" s="47">
        <v>1</v>
      </c>
      <c r="J62" s="48">
        <v>8</v>
      </c>
      <c r="K62" s="48">
        <v>2</v>
      </c>
      <c r="L62" s="48">
        <v>1</v>
      </c>
      <c r="M62" s="48">
        <v>7</v>
      </c>
      <c r="N62" s="48">
        <f t="shared" si="0"/>
        <v>20</v>
      </c>
      <c r="O62" s="33"/>
      <c r="P62" s="49">
        <f t="shared" si="1"/>
        <v>0.011933174224343675</v>
      </c>
      <c r="Q62" s="33"/>
      <c r="R62" s="46">
        <v>35657.39800000001</v>
      </c>
      <c r="S62" s="46">
        <f t="shared" si="2"/>
        <v>614.7827241379312</v>
      </c>
      <c r="T62" s="46">
        <f t="shared" si="3"/>
        <v>51.23</v>
      </c>
    </row>
    <row r="63" spans="1:20" ht="14.25">
      <c r="A63" s="23">
        <v>56</v>
      </c>
      <c r="B63" s="27">
        <v>39356</v>
      </c>
      <c r="C63" s="26" t="s">
        <v>4</v>
      </c>
      <c r="D63" s="36" t="s">
        <v>162</v>
      </c>
      <c r="E63" s="34" t="s">
        <v>161</v>
      </c>
      <c r="F63" s="34"/>
      <c r="G63" s="48">
        <v>0</v>
      </c>
      <c r="H63" s="47">
        <v>1</v>
      </c>
      <c r="I63" s="47">
        <v>1</v>
      </c>
      <c r="J63" s="48">
        <v>8</v>
      </c>
      <c r="K63" s="48">
        <v>2</v>
      </c>
      <c r="L63" s="48">
        <v>1</v>
      </c>
      <c r="M63" s="48">
        <v>7</v>
      </c>
      <c r="N63" s="48">
        <f t="shared" si="0"/>
        <v>20</v>
      </c>
      <c r="O63" s="33"/>
      <c r="P63" s="49">
        <f t="shared" si="1"/>
        <v>0.011933174224343675</v>
      </c>
      <c r="Q63" s="33"/>
      <c r="R63" s="46">
        <v>35657.39800000001</v>
      </c>
      <c r="S63" s="46">
        <f t="shared" si="2"/>
        <v>614.7827241379312</v>
      </c>
      <c r="T63" s="46">
        <f t="shared" si="3"/>
        <v>51.23</v>
      </c>
    </row>
    <row r="64" spans="1:20" ht="16.5">
      <c r="A64" s="23">
        <v>57</v>
      </c>
      <c r="B64" s="27">
        <v>39413</v>
      </c>
      <c r="C64" s="26" t="s">
        <v>3</v>
      </c>
      <c r="D64" s="36" t="s">
        <v>176</v>
      </c>
      <c r="E64" s="34" t="s">
        <v>158</v>
      </c>
      <c r="F64" s="34"/>
      <c r="G64" s="48">
        <v>0</v>
      </c>
      <c r="H64" s="48">
        <v>0</v>
      </c>
      <c r="I64" s="47">
        <v>1</v>
      </c>
      <c r="J64" s="48">
        <v>8</v>
      </c>
      <c r="K64" s="48">
        <v>2</v>
      </c>
      <c r="L64" s="48">
        <v>1</v>
      </c>
      <c r="M64" s="48">
        <v>7</v>
      </c>
      <c r="N64" s="48">
        <f t="shared" si="0"/>
        <v>19</v>
      </c>
      <c r="O64" s="33"/>
      <c r="P64" s="49">
        <f t="shared" si="1"/>
        <v>0.011336515513126491</v>
      </c>
      <c r="Q64" s="33"/>
      <c r="R64" s="46">
        <v>35657.39800000001</v>
      </c>
      <c r="S64" s="46">
        <f t="shared" si="2"/>
        <v>614.7827241379312</v>
      </c>
      <c r="T64" s="46">
        <f t="shared" si="3"/>
        <v>51.23</v>
      </c>
    </row>
    <row r="65" spans="1:20" ht="16.5">
      <c r="A65" s="57">
        <v>58</v>
      </c>
      <c r="B65" s="27">
        <v>39753</v>
      </c>
      <c r="C65" s="26" t="s">
        <v>2</v>
      </c>
      <c r="D65" s="36" t="s">
        <v>176</v>
      </c>
      <c r="E65" s="34" t="s">
        <v>159</v>
      </c>
      <c r="F65" s="34"/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7</v>
      </c>
      <c r="N65" s="48">
        <f t="shared" si="0"/>
        <v>7</v>
      </c>
      <c r="O65" s="33"/>
      <c r="P65" s="49">
        <f t="shared" si="1"/>
        <v>0.004176610978520286</v>
      </c>
      <c r="Q65" s="33"/>
      <c r="R65" s="46">
        <v>35657.39800000001</v>
      </c>
      <c r="S65" s="46">
        <f t="shared" si="2"/>
        <v>614.7827241379312</v>
      </c>
      <c r="T65" s="46">
        <f t="shared" si="3"/>
        <v>51.23</v>
      </c>
    </row>
    <row r="66" spans="1:20" ht="14.25">
      <c r="A66" s="17">
        <v>59</v>
      </c>
      <c r="C66" s="6" t="s">
        <v>12</v>
      </c>
      <c r="G66" s="4"/>
      <c r="L66" t="s">
        <v>174</v>
      </c>
      <c r="N66" s="19">
        <f>SUM(N8:N65)</f>
        <v>1676</v>
      </c>
      <c r="O66" s="11"/>
      <c r="P66" s="32">
        <f>SUM(P8:P65)</f>
        <v>0.9999999999999993</v>
      </c>
      <c r="S66" s="20">
        <f>SUM(S8:S65)</f>
        <v>35657.398000000016</v>
      </c>
      <c r="T66" s="13"/>
    </row>
    <row r="67" spans="1:7" ht="14.25">
      <c r="A67" s="17"/>
      <c r="C67" t="s">
        <v>13</v>
      </c>
      <c r="G67" s="4"/>
    </row>
    <row r="68" spans="4:7" ht="14.25">
      <c r="D68" s="1"/>
      <c r="G68" s="4"/>
    </row>
    <row r="69" spans="7:15" ht="14.25">
      <c r="G69" s="4"/>
      <c r="J69" s="2"/>
      <c r="K69" s="2"/>
      <c r="L69" s="10"/>
      <c r="M69" s="10"/>
      <c r="N69" s="10"/>
      <c r="O69" s="10"/>
    </row>
    <row r="70" ht="35.25" customHeight="1"/>
    <row r="72" ht="31.5" customHeight="1"/>
    <row r="74" ht="33.75" customHeight="1"/>
    <row r="86" spans="3:14" ht="14.2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8" spans="3:14" ht="14.2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90" spans="3:14" ht="14.2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</row>
  </sheetData>
  <sheetProtection/>
  <mergeCells count="7">
    <mergeCell ref="T6:T7"/>
    <mergeCell ref="G6:P6"/>
    <mergeCell ref="C86:N86"/>
    <mergeCell ref="C88:N88"/>
    <mergeCell ref="C90:N90"/>
    <mergeCell ref="R6:R7"/>
    <mergeCell ref="S6:S7"/>
  </mergeCells>
  <printOptions horizontalCentered="1" verticalCentered="1"/>
  <pageMargins left="1" right="1" top="0.75" bottom="0.75" header="0.3" footer="0.3"/>
  <pageSetup fitToHeight="4" fitToWidth="1" horizontalDpi="200" verticalDpi="200" orientation="portrait" scale="97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MLong</dc:creator>
  <cp:keywords/>
  <dc:description/>
  <cp:lastModifiedBy>sbintz</cp:lastModifiedBy>
  <cp:lastPrinted>2009-01-20T23:19:28Z</cp:lastPrinted>
  <dcterms:created xsi:type="dcterms:W3CDTF">2008-12-22T20:26:17Z</dcterms:created>
  <dcterms:modified xsi:type="dcterms:W3CDTF">2009-01-26T15:38:58Z</dcterms:modified>
  <cp:category>::ODMA\GRPWISE\ASPOSUPT.PUPSC.PUPSCDocs:60454.1</cp:category>
  <cp:version/>
  <cp:contentType/>
  <cp:contentStatus/>
</cp:coreProperties>
</file>