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14235" yWindow="315" windowWidth="15315" windowHeight="15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/>
  <c r="D2"/>
  <c r="B8"/>
  <c r="D8"/>
  <c r="D10"/>
  <c r="D14"/>
  <c r="D17"/>
  <c r="D20"/>
  <c r="D21"/>
  <c r="D23"/>
  <c r="C21"/>
  <c r="C20"/>
  <c r="C19"/>
  <c r="C2"/>
  <c r="C8"/>
  <c r="C10"/>
  <c r="C12"/>
  <c r="C14"/>
  <c r="C17"/>
  <c r="C23"/>
  <c r="B10"/>
  <c r="D4"/>
  <c r="D5"/>
  <c r="D6"/>
  <c r="C4"/>
  <c r="C5"/>
  <c r="C6"/>
</calcChain>
</file>

<file path=xl/sharedStrings.xml><?xml version="1.0" encoding="utf-8"?>
<sst xmlns="http://schemas.openxmlformats.org/spreadsheetml/2006/main" count="24" uniqueCount="24">
  <si>
    <t xml:space="preserve">Year </t>
  </si>
  <si>
    <t>Mo.</t>
  </si>
  <si>
    <t>8Mos</t>
  </si>
  <si>
    <t>Capital Reserve fee</t>
  </si>
  <si>
    <t xml:space="preserve">Fixed system fee </t>
  </si>
  <si>
    <t xml:space="preserve">Flat sewer fees </t>
  </si>
  <si>
    <t>Profit</t>
  </si>
  <si>
    <t>59 Standby fees@ $24.40</t>
  </si>
  <si>
    <t># Added Connection Fees</t>
  </si>
  <si>
    <t>## Removed management fees</t>
  </si>
  <si>
    <t>128 Cust.@ $57.06</t>
  </si>
  <si>
    <t>Sub Totals (Line 2 and Line 8)</t>
  </si>
  <si>
    <t>Capital Reserve Account</t>
  </si>
  <si>
    <t>G8 Pro Forma Income statement 5/10/12</t>
  </si>
  <si>
    <t xml:space="preserve">Other Exp. pro forma lines 44 &amp; 45 - taxes </t>
  </si>
  <si>
    <t xml:space="preserve">Total cost of Good Sold Pro foma line 38  </t>
  </si>
  <si>
    <t>Total Interim income (line 10 and Line 12)</t>
  </si>
  <si>
    <t>Remove rate case exp. Line 34/Sp. Assess.###</t>
  </si>
  <si>
    <t>Remove Interest exp. Line 51/Sp. Assess.###</t>
  </si>
  <si>
    <t>Remove from 1/2 exp. mgmt fee Line 23  ##</t>
  </si>
  <si>
    <t xml:space="preserve"> </t>
  </si>
  <si>
    <t>Notes:</t>
  </si>
  <si>
    <t>6 Connection &amp; hookup fees@$5000 - Note#</t>
  </si>
  <si>
    <t>### RemoveExpenses line 34 and 51 See Expl. Note #6  Re. Special Assessment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</si>
</sst>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0.0"/>
    <numFmt numFmtId="166" formatCode="&quot;$&quot;#,##0.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rgb="FFFF000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4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center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6" fontId="7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166" fontId="7" fillId="0" borderId="0" xfId="0" applyNumberFormat="1" applyFont="1"/>
    <xf numFmtId="8" fontId="2" fillId="0" borderId="0" xfId="0" applyNumberFormat="1" applyFont="1"/>
    <xf numFmtId="0" fontId="9" fillId="0" borderId="0" xfId="0" applyFont="1"/>
    <xf numFmtId="0" fontId="10" fillId="0" borderId="0" xfId="0" applyFont="1"/>
    <xf numFmtId="166" fontId="2" fillId="0" borderId="0" xfId="0" applyNumberFormat="1" applyFont="1" applyAlignment="1"/>
  </cellXfs>
  <cellStyles count="6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topLeftCell="A7" workbookViewId="0">
      <selection activeCell="A39" sqref="A39"/>
    </sheetView>
  </sheetViews>
  <sheetFormatPr defaultColWidth="11" defaultRowHeight="15.75"/>
  <cols>
    <col min="1" max="1" width="43.5" customWidth="1"/>
    <col min="2" max="2" width="12.125" customWidth="1"/>
    <col min="3" max="3" width="14.375" customWidth="1"/>
    <col min="4" max="4" width="13.875" customWidth="1"/>
    <col min="5" max="5" width="8.375" customWidth="1"/>
  </cols>
  <sheetData>
    <row r="1" spans="1:6" ht="18.75">
      <c r="A1" s="1"/>
      <c r="B1" s="3" t="s">
        <v>1</v>
      </c>
      <c r="C1" s="3" t="s">
        <v>0</v>
      </c>
      <c r="D1" s="18" t="s">
        <v>2</v>
      </c>
      <c r="E1" s="1"/>
      <c r="F1" s="1"/>
    </row>
    <row r="2" spans="1:6" ht="18.75">
      <c r="A2" s="1" t="s">
        <v>10</v>
      </c>
      <c r="B2" s="10">
        <v>7303.68</v>
      </c>
      <c r="C2" s="10">
        <f>SUM(B2*12)</f>
        <v>87644.160000000003</v>
      </c>
      <c r="D2" s="9">
        <f>SUM(B2*8)</f>
        <v>58429.440000000002</v>
      </c>
      <c r="E2" s="5">
        <v>128</v>
      </c>
      <c r="F2" s="1"/>
    </row>
    <row r="3" spans="1:6" ht="18.75">
      <c r="B3" s="11"/>
      <c r="C3" s="11"/>
      <c r="D3" s="1"/>
      <c r="E3" s="4"/>
      <c r="F3" s="1"/>
    </row>
    <row r="4" spans="1:6" ht="18.75">
      <c r="A4" s="1" t="s">
        <v>5</v>
      </c>
      <c r="B4" s="12">
        <v>32.659999999999997</v>
      </c>
      <c r="C4" s="12">
        <f>SUM(B4*E2*12)</f>
        <v>50165.759999999995</v>
      </c>
      <c r="D4" s="9">
        <f>SUM(B4*E2*8)</f>
        <v>33443.839999999997</v>
      </c>
      <c r="E4" s="1"/>
      <c r="F4" s="1"/>
    </row>
    <row r="5" spans="1:6" ht="18.75">
      <c r="A5" s="1" t="s">
        <v>3</v>
      </c>
      <c r="B5" s="10">
        <v>12.26</v>
      </c>
      <c r="C5" s="10">
        <f>SUM(B5*E2*12)</f>
        <v>18831.36</v>
      </c>
      <c r="D5" s="9">
        <f>SUM(B5*E2*8)</f>
        <v>12554.24</v>
      </c>
      <c r="F5" s="1"/>
    </row>
    <row r="6" spans="1:6" ht="18.75">
      <c r="A6" s="1" t="s">
        <v>4</v>
      </c>
      <c r="B6" s="10">
        <v>12.14</v>
      </c>
      <c r="C6" s="10">
        <f>SUM(B6*E2*12)</f>
        <v>18647.04</v>
      </c>
      <c r="D6" s="9">
        <f>SUM(B6*E2*8)</f>
        <v>12431.36</v>
      </c>
      <c r="F6" s="1"/>
    </row>
    <row r="7" spans="1:6" ht="18.75">
      <c r="F7" s="1"/>
    </row>
    <row r="8" spans="1:6" ht="18.75">
      <c r="A8" s="1" t="s">
        <v>7</v>
      </c>
      <c r="B8" s="10">
        <f>SUM(E34*59)</f>
        <v>1439.6</v>
      </c>
      <c r="C8" s="10">
        <f>SUM(B8*12)</f>
        <v>17275.199999999997</v>
      </c>
      <c r="D8" s="9">
        <f>SUM(B8*8)</f>
        <v>11516.8</v>
      </c>
      <c r="F8" s="1"/>
    </row>
    <row r="9" spans="1:6" ht="18.75">
      <c r="A9" s="1"/>
      <c r="B9" s="10"/>
      <c r="C9" s="10"/>
      <c r="D9" s="9"/>
      <c r="F9" s="1"/>
    </row>
    <row r="10" spans="1:6" ht="18.75">
      <c r="A10" s="1" t="s">
        <v>11</v>
      </c>
      <c r="B10" s="9">
        <f>SUM(B2+B8)</f>
        <v>8743.2800000000007</v>
      </c>
      <c r="C10" s="9">
        <f>SUM(C2+C8)</f>
        <v>104919.36</v>
      </c>
      <c r="D10" s="20">
        <f>SUM(D2+D8)</f>
        <v>69946.240000000005</v>
      </c>
      <c r="F10" s="1"/>
    </row>
    <row r="11" spans="1:6" ht="18.75">
      <c r="D11" s="1"/>
      <c r="E11" s="1"/>
      <c r="F11" s="1"/>
    </row>
    <row r="12" spans="1:6" ht="18.75">
      <c r="A12" s="14" t="s">
        <v>22</v>
      </c>
      <c r="B12" s="16"/>
      <c r="C12" s="15">
        <f>SUM(E36*6)</f>
        <v>30000</v>
      </c>
      <c r="D12" s="21">
        <v>30000</v>
      </c>
      <c r="E12" s="1"/>
      <c r="F12" s="1"/>
    </row>
    <row r="13" spans="1:6" ht="18.75">
      <c r="E13" s="1"/>
      <c r="F13" s="1"/>
    </row>
    <row r="14" spans="1:6" ht="18.75">
      <c r="A14" s="14" t="s">
        <v>16</v>
      </c>
      <c r="B14" s="19"/>
      <c r="C14" s="15">
        <f>SUM(C10+C12)</f>
        <v>134919.35999999999</v>
      </c>
      <c r="D14" s="9">
        <f>SUM(D10+D12)</f>
        <v>99946.240000000005</v>
      </c>
      <c r="E14" s="1"/>
      <c r="F14" s="1"/>
    </row>
    <row r="15" spans="1:6" ht="18.75">
      <c r="A15" s="14"/>
      <c r="B15" s="19"/>
      <c r="C15" s="15"/>
      <c r="D15" s="9"/>
      <c r="E15" s="1"/>
      <c r="F15" s="1"/>
    </row>
    <row r="16" spans="1:6" ht="18.75">
      <c r="A16" s="23" t="s">
        <v>13</v>
      </c>
      <c r="E16" s="1"/>
      <c r="F16" s="1"/>
    </row>
    <row r="17" spans="1:6" ht="18.75">
      <c r="A17" s="22" t="s">
        <v>15</v>
      </c>
      <c r="B17" s="9">
        <v>-5900.6</v>
      </c>
      <c r="C17" s="9">
        <f>SUM(B17*12)</f>
        <v>-70807.200000000012</v>
      </c>
      <c r="D17" s="9">
        <f>SUM(B17*8)</f>
        <v>-47204.800000000003</v>
      </c>
      <c r="E17" s="1"/>
      <c r="F17" s="1"/>
    </row>
    <row r="18" spans="1:6" ht="18.75">
      <c r="A18" s="14" t="s">
        <v>14</v>
      </c>
      <c r="B18" s="12"/>
      <c r="C18" s="9">
        <v>-4385.29</v>
      </c>
      <c r="D18" s="24">
        <v>-2923.52</v>
      </c>
      <c r="E18" s="1"/>
      <c r="F18" s="1"/>
    </row>
    <row r="19" spans="1:6" ht="18.75">
      <c r="A19" s="14" t="s">
        <v>19</v>
      </c>
      <c r="B19" s="15">
        <v>1000</v>
      </c>
      <c r="C19" s="15">
        <f>SUM(B19*12)</f>
        <v>12000</v>
      </c>
      <c r="D19" s="9">
        <f>SUM(B19*8)</f>
        <v>8000</v>
      </c>
      <c r="E19" s="1"/>
      <c r="F19" s="1"/>
    </row>
    <row r="20" spans="1:6" ht="18.75">
      <c r="A20" s="14" t="s">
        <v>17</v>
      </c>
      <c r="B20" s="15">
        <v>900.64</v>
      </c>
      <c r="C20" s="15">
        <f>SUM(B20*12)</f>
        <v>10807.68</v>
      </c>
      <c r="D20" s="9">
        <f>SUM(B20*8)</f>
        <v>7205.12</v>
      </c>
      <c r="E20" s="1"/>
      <c r="F20" s="1"/>
    </row>
    <row r="21" spans="1:6" ht="18.75">
      <c r="A21" s="14" t="s">
        <v>18</v>
      </c>
      <c r="B21" s="15">
        <v>2123.65</v>
      </c>
      <c r="C21" s="15">
        <f>SUM(B21*12)</f>
        <v>25483.800000000003</v>
      </c>
      <c r="D21" s="9">
        <f>SUM(B21*8)</f>
        <v>16989.2</v>
      </c>
      <c r="E21" s="1"/>
      <c r="F21" s="1"/>
    </row>
    <row r="22" spans="1:6" ht="18.75">
      <c r="A22" s="14"/>
      <c r="B22" s="15"/>
      <c r="C22" s="15"/>
      <c r="D22" s="9"/>
      <c r="E22" s="1"/>
      <c r="F22" s="1"/>
    </row>
    <row r="23" spans="1:6" ht="18.75">
      <c r="A23" s="1" t="s">
        <v>6</v>
      </c>
      <c r="C23" s="9">
        <f>SUM(C14+C17+C18+C19+C20+C21)</f>
        <v>108018.34999999996</v>
      </c>
      <c r="D23" s="9">
        <f>SUM(D14+D17+D18+D19+D20+D21)</f>
        <v>82012.240000000005</v>
      </c>
      <c r="E23" s="1"/>
      <c r="F23" s="1"/>
    </row>
    <row r="24" spans="1:6" ht="18.75">
      <c r="A24" s="1"/>
      <c r="C24" s="9"/>
      <c r="D24" s="1"/>
      <c r="F24" s="1"/>
    </row>
    <row r="25" spans="1:6" ht="18.75">
      <c r="D25" s="1"/>
      <c r="F25" s="1"/>
    </row>
    <row r="26" spans="1:6" ht="18.75">
      <c r="A26" s="1" t="s">
        <v>12</v>
      </c>
      <c r="B26" s="1"/>
      <c r="C26" s="9">
        <v>27511.439999999999</v>
      </c>
      <c r="D26" s="9">
        <v>18340.96</v>
      </c>
      <c r="E26" s="1"/>
      <c r="F26" s="1"/>
    </row>
    <row r="27" spans="1:6" ht="18.75">
      <c r="A27" s="1"/>
      <c r="B27" s="1"/>
      <c r="C27" s="9"/>
      <c r="D27" s="9"/>
      <c r="E27" s="1"/>
      <c r="F27" s="1"/>
    </row>
    <row r="28" spans="1:6" ht="18.75">
      <c r="A28" s="1" t="s">
        <v>21</v>
      </c>
      <c r="B28" s="1"/>
      <c r="C28" s="9"/>
      <c r="D28" s="9"/>
      <c r="E28" s="1"/>
      <c r="F28" s="1"/>
    </row>
    <row r="29" spans="1:6" ht="18.75">
      <c r="A29" s="1" t="s">
        <v>8</v>
      </c>
      <c r="B29" s="9"/>
      <c r="C29" s="9"/>
      <c r="D29" s="1"/>
      <c r="F29" s="1"/>
    </row>
    <row r="30" spans="1:6" ht="18.75">
      <c r="A30" s="1" t="s">
        <v>9</v>
      </c>
      <c r="D30" s="1"/>
      <c r="F30" s="1"/>
    </row>
    <row r="31" spans="1:6" ht="18.75">
      <c r="A31" s="22" t="s">
        <v>23</v>
      </c>
      <c r="D31" s="1"/>
      <c r="E31" s="1"/>
      <c r="F31" s="1"/>
    </row>
    <row r="32" spans="1:6" ht="18.75">
      <c r="A32" s="22" t="s">
        <v>20</v>
      </c>
      <c r="B32" s="13"/>
      <c r="C32" s="13"/>
      <c r="D32" s="1"/>
      <c r="E32" s="9"/>
      <c r="F32" s="1"/>
    </row>
    <row r="33" spans="1:6" ht="18.75">
      <c r="A33" s="2"/>
      <c r="B33" s="4"/>
      <c r="C33" s="4"/>
      <c r="D33" s="1"/>
      <c r="F33" s="1"/>
    </row>
    <row r="34" spans="1:6" ht="18.75">
      <c r="A34" s="2"/>
      <c r="B34" s="6"/>
      <c r="C34" s="6"/>
      <c r="D34" s="1"/>
      <c r="E34" s="9">
        <v>24.4</v>
      </c>
      <c r="F34" s="1"/>
    </row>
    <row r="35" spans="1:6" ht="18.75">
      <c r="A35" s="2"/>
      <c r="B35" s="6"/>
      <c r="C35" s="6"/>
      <c r="D35" s="1"/>
      <c r="E35" s="1"/>
      <c r="F35" s="1"/>
    </row>
    <row r="36" spans="1:6" ht="18.75">
      <c r="A36" s="2"/>
      <c r="B36" s="6"/>
      <c r="C36" s="6"/>
      <c r="D36" s="1"/>
      <c r="E36" s="17">
        <v>5000</v>
      </c>
      <c r="F36" s="1"/>
    </row>
    <row r="37" spans="1:6" ht="18.75">
      <c r="A37" s="2"/>
      <c r="B37" s="6"/>
      <c r="C37" s="6"/>
      <c r="D37" s="1"/>
      <c r="E37" s="1"/>
      <c r="F37" s="1"/>
    </row>
    <row r="38" spans="1:6" ht="18.75">
      <c r="A38" s="1"/>
      <c r="B38" s="4"/>
      <c r="C38" s="4"/>
      <c r="D38" s="1"/>
      <c r="E38" s="1"/>
      <c r="F38" s="1"/>
    </row>
    <row r="39" spans="1:6" ht="18.75">
      <c r="A39" s="1"/>
      <c r="B39" s="4"/>
      <c r="C39" s="4"/>
      <c r="D39" s="1"/>
      <c r="E39" s="1"/>
      <c r="F39" s="1"/>
    </row>
    <row r="40" spans="1:6" ht="18.75">
      <c r="A40" s="1"/>
      <c r="B40" s="4"/>
      <c r="C40" s="4"/>
      <c r="D40" s="1"/>
      <c r="E40" s="1"/>
      <c r="F40" s="1"/>
    </row>
    <row r="41" spans="1:6" ht="18.75">
      <c r="A41" s="1"/>
      <c r="B41" s="4"/>
      <c r="C41" s="4"/>
      <c r="D41" s="1"/>
      <c r="E41" s="1"/>
      <c r="F41" s="1"/>
    </row>
    <row r="42" spans="1:6" ht="18.75">
      <c r="A42" s="1"/>
      <c r="B42" s="4"/>
      <c r="C42" s="7"/>
      <c r="D42" s="1"/>
      <c r="E42" s="1"/>
      <c r="F42" s="1"/>
    </row>
    <row r="43" spans="1:6" ht="18.75">
      <c r="B43" s="8"/>
      <c r="C43" s="8"/>
      <c r="F43" s="1"/>
    </row>
    <row r="44" spans="1:6" ht="18.75">
      <c r="B44" s="8"/>
      <c r="C44" s="8"/>
      <c r="F44" s="1"/>
    </row>
    <row r="45" spans="1:6" ht="18.75">
      <c r="B45" s="8"/>
      <c r="C45" s="8"/>
      <c r="F45" s="1"/>
    </row>
    <row r="46" spans="1:6" ht="18.75">
      <c r="F46" s="1"/>
    </row>
    <row r="47" spans="1:6" ht="18.75">
      <c r="F47" s="1"/>
    </row>
    <row r="48" spans="1:6" ht="18.75">
      <c r="F48" s="1"/>
    </row>
  </sheetData>
  <phoneticPr fontId="4" type="noConversion"/>
  <pageMargins left="0.75" right="0.75" top="1" bottom="1" header="0.5" footer="0.5"/>
  <pageSetup scale="90" orientation="portrait" horizontalDpi="4294967292" verticalDpi="4294967292" r:id="rId1"/>
  <headerFooter>
    <oddHeader>&amp;C&amp;"Calibri,Regular"&amp;K0000005/15/12 Complainants Interim Rate Response Exhibit A_x000D_Interim Fee @$57.06  a month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Zini</dc:creator>
  <cp:lastModifiedBy>Melissa Robyn Paschal</cp:lastModifiedBy>
  <dcterms:created xsi:type="dcterms:W3CDTF">2012-03-01T18:47:49Z</dcterms:created>
  <dcterms:modified xsi:type="dcterms:W3CDTF">2012-05-16T17:33:15Z</dcterms:modified>
</cp:coreProperties>
</file>