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5240" windowHeight="8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5" i="1"/>
  <c r="C15"/>
  <c r="K14"/>
  <c r="M14" s="1"/>
  <c r="F14"/>
  <c r="K13"/>
  <c r="J13"/>
  <c r="M13" s="1"/>
  <c r="F13"/>
  <c r="F12"/>
  <c r="M11"/>
  <c r="M12"/>
  <c r="F11"/>
  <c r="M10"/>
  <c r="M8"/>
  <c r="J9"/>
  <c r="M9" s="1"/>
  <c r="M15" s="1"/>
  <c r="F10"/>
  <c r="F9"/>
  <c r="F8"/>
</calcChain>
</file>

<file path=xl/sharedStrings.xml><?xml version="1.0" encoding="utf-8"?>
<sst xmlns="http://schemas.openxmlformats.org/spreadsheetml/2006/main" count="25" uniqueCount="15">
  <si>
    <t>Cedar Ridge Promissory Notes</t>
  </si>
  <si>
    <t>Amount</t>
  </si>
  <si>
    <t>Term</t>
  </si>
  <si>
    <t>Interest</t>
  </si>
  <si>
    <t>Due</t>
  </si>
  <si>
    <t>Paid</t>
  </si>
  <si>
    <t>Date</t>
  </si>
  <si>
    <t>of Note</t>
  </si>
  <si>
    <t>Note</t>
  </si>
  <si>
    <t>18 months</t>
  </si>
  <si>
    <t>Interest Earned</t>
  </si>
  <si>
    <t>unpaid balance</t>
  </si>
  <si>
    <t>Docket 11-2423-01</t>
  </si>
  <si>
    <t>Shauna Benvegnu-Springer</t>
  </si>
  <si>
    <t>Exhibit DPU-2.8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</si>
</sst>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44" fontId="0" fillId="0" borderId="0" xfId="1" applyFont="1"/>
    <xf numFmtId="9" fontId="0" fillId="0" borderId="0" xfId="2" applyFont="1"/>
    <xf numFmtId="44" fontId="0" fillId="0" borderId="0" xfId="0" applyNumberFormat="1"/>
    <xf numFmtId="44" fontId="3" fillId="0" borderId="1" xfId="0" applyNumberFormat="1" applyFont="1" applyBorder="1"/>
    <xf numFmtId="44" fontId="0" fillId="0" borderId="2" xfId="0" applyNumberFormat="1" applyBorder="1"/>
    <xf numFmtId="0" fontId="2" fillId="0" borderId="0" xfId="0" applyFont="1"/>
    <xf numFmtId="0" fontId="0" fillId="0" borderId="3" xfId="0" applyBorder="1"/>
    <xf numFmtId="44" fontId="0" fillId="0" borderId="3" xfId="1" applyFont="1" applyBorder="1"/>
    <xf numFmtId="9" fontId="0" fillId="0" borderId="3" xfId="2" applyFont="1" applyBorder="1"/>
    <xf numFmtId="0" fontId="0" fillId="0" borderId="3" xfId="0" applyBorder="1" applyAlignment="1">
      <alignment horizontal="center" wrapText="1"/>
    </xf>
    <xf numFmtId="0" fontId="0" fillId="0" borderId="4" xfId="0" applyBorder="1"/>
    <xf numFmtId="44" fontId="0" fillId="0" borderId="4" xfId="1" applyFont="1" applyBorder="1"/>
    <xf numFmtId="9" fontId="0" fillId="0" borderId="4" xfId="2" applyFont="1" applyBorder="1"/>
    <xf numFmtId="14" fontId="0" fillId="0" borderId="4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Layout" zoomScaleNormal="100" workbookViewId="0">
      <selection activeCell="K2" sqref="K2"/>
    </sheetView>
  </sheetViews>
  <sheetFormatPr defaultRowHeight="12.75"/>
  <cols>
    <col min="1" max="1" width="10.140625" bestFit="1" customWidth="1"/>
    <col min="3" max="3" width="11.42578125" style="2" bestFit="1" customWidth="1"/>
    <col min="5" max="5" width="8.85546875" style="3"/>
    <col min="6" max="6" width="9.140625" bestFit="1" customWidth="1"/>
    <col min="7" max="7" width="10.140625" bestFit="1" customWidth="1"/>
    <col min="8" max="8" width="11.140625" style="2" bestFit="1" customWidth="1"/>
    <col min="13" max="13" width="12" customWidth="1"/>
  </cols>
  <sheetData>
    <row r="1" spans="1:13">
      <c r="K1" t="s">
        <v>14</v>
      </c>
    </row>
    <row r="2" spans="1:13">
      <c r="K2" t="s">
        <v>12</v>
      </c>
    </row>
    <row r="3" spans="1:13">
      <c r="K3" t="s">
        <v>13</v>
      </c>
    </row>
    <row r="5" spans="1:13">
      <c r="A5" s="7" t="s">
        <v>0</v>
      </c>
    </row>
    <row r="6" spans="1:13" ht="25.5">
      <c r="A6" s="8" t="s">
        <v>6</v>
      </c>
      <c r="B6" s="8"/>
      <c r="C6" s="9" t="s">
        <v>8</v>
      </c>
      <c r="D6" s="8"/>
      <c r="E6" s="10"/>
      <c r="F6" s="8" t="s">
        <v>6</v>
      </c>
      <c r="G6" s="8" t="s">
        <v>6</v>
      </c>
      <c r="H6" s="9" t="s">
        <v>5</v>
      </c>
      <c r="I6" s="8" t="s">
        <v>10</v>
      </c>
      <c r="J6" s="8"/>
      <c r="K6" s="8"/>
      <c r="L6" s="8"/>
      <c r="M6" s="11" t="s">
        <v>11</v>
      </c>
    </row>
    <row r="7" spans="1:13" ht="13.5" thickBot="1">
      <c r="A7" s="12" t="s">
        <v>7</v>
      </c>
      <c r="B7" s="12"/>
      <c r="C7" s="13" t="s">
        <v>1</v>
      </c>
      <c r="D7" s="12" t="s">
        <v>2</v>
      </c>
      <c r="E7" s="14" t="s">
        <v>3</v>
      </c>
      <c r="F7" s="12" t="s">
        <v>4</v>
      </c>
      <c r="G7" s="12" t="s">
        <v>5</v>
      </c>
      <c r="H7" s="13" t="s">
        <v>1</v>
      </c>
      <c r="I7" s="12">
        <v>2008</v>
      </c>
      <c r="J7" s="12">
        <v>2009</v>
      </c>
      <c r="K7" s="12">
        <v>2010</v>
      </c>
      <c r="L7" s="12">
        <v>2011</v>
      </c>
      <c r="M7" s="15">
        <v>40543</v>
      </c>
    </row>
    <row r="8" spans="1:13" ht="13.5" thickTop="1">
      <c r="A8" s="1">
        <v>39771</v>
      </c>
      <c r="C8" s="2">
        <v>3000</v>
      </c>
      <c r="D8" t="s">
        <v>9</v>
      </c>
      <c r="E8" s="3">
        <v>0.12</v>
      </c>
      <c r="F8" s="1">
        <f t="shared" ref="F8:F14" si="0">A8+540</f>
        <v>40311</v>
      </c>
      <c r="G8" s="1">
        <v>39917</v>
      </c>
      <c r="H8" s="2">
        <v>3145</v>
      </c>
      <c r="I8" s="2">
        <v>42</v>
      </c>
      <c r="J8" s="2">
        <v>103</v>
      </c>
      <c r="K8" s="2">
        <v>0</v>
      </c>
      <c r="L8" s="2">
        <v>0</v>
      </c>
      <c r="M8" s="4">
        <f>C8+I8+J8+K8+L8-H8</f>
        <v>0</v>
      </c>
    </row>
    <row r="9" spans="1:13">
      <c r="A9" s="1">
        <v>39979</v>
      </c>
      <c r="C9" s="2">
        <v>10000</v>
      </c>
      <c r="D9" t="s">
        <v>9</v>
      </c>
      <c r="E9" s="3">
        <v>7.0000000000000007E-2</v>
      </c>
      <c r="F9" s="1">
        <f t="shared" si="0"/>
        <v>40519</v>
      </c>
      <c r="H9" s="2">
        <v>0</v>
      </c>
      <c r="I9" s="2">
        <v>0</v>
      </c>
      <c r="J9" s="2">
        <f>1083.56-K9</f>
        <v>382.76</v>
      </c>
      <c r="K9" s="2">
        <v>700.8</v>
      </c>
      <c r="L9" s="2">
        <v>0</v>
      </c>
      <c r="M9" s="4">
        <f t="shared" ref="M9:M14" si="1">C9+I9+J9+K9+L9-H9</f>
        <v>11083.56</v>
      </c>
    </row>
    <row r="10" spans="1:13">
      <c r="A10" s="1">
        <v>40011</v>
      </c>
      <c r="C10" s="2">
        <v>6000</v>
      </c>
      <c r="D10" t="s">
        <v>9</v>
      </c>
      <c r="E10" s="3">
        <v>7.0000000000000007E-2</v>
      </c>
      <c r="F10" s="1">
        <f t="shared" si="0"/>
        <v>40551</v>
      </c>
      <c r="G10" s="1">
        <v>40403</v>
      </c>
      <c r="H10" s="2">
        <v>6000</v>
      </c>
      <c r="I10" s="2">
        <v>0</v>
      </c>
      <c r="J10" s="2">
        <v>207</v>
      </c>
      <c r="K10" s="2">
        <v>244.95</v>
      </c>
      <c r="L10" s="2">
        <v>0</v>
      </c>
      <c r="M10" s="4">
        <f t="shared" si="1"/>
        <v>451.94999999999982</v>
      </c>
    </row>
    <row r="11" spans="1:13">
      <c r="A11" s="1">
        <v>40085</v>
      </c>
      <c r="C11" s="2">
        <v>1000</v>
      </c>
      <c r="D11" t="s">
        <v>9</v>
      </c>
      <c r="E11" s="3">
        <v>7.0000000000000007E-2</v>
      </c>
      <c r="F11" s="1">
        <f t="shared" si="0"/>
        <v>40625</v>
      </c>
      <c r="G11" s="1">
        <v>40086</v>
      </c>
      <c r="H11" s="2">
        <v>1000</v>
      </c>
      <c r="I11" s="2">
        <v>0</v>
      </c>
      <c r="J11" s="2">
        <v>0</v>
      </c>
      <c r="K11" s="2">
        <v>0</v>
      </c>
      <c r="L11" s="2">
        <v>0</v>
      </c>
      <c r="M11" s="4">
        <f t="shared" si="1"/>
        <v>0</v>
      </c>
    </row>
    <row r="12" spans="1:13">
      <c r="A12" s="1">
        <v>40119</v>
      </c>
      <c r="C12" s="2">
        <v>500</v>
      </c>
      <c r="D12" t="s">
        <v>9</v>
      </c>
      <c r="E12" s="3">
        <v>7.0000000000000007E-2</v>
      </c>
      <c r="F12" s="1">
        <f t="shared" si="0"/>
        <v>40659</v>
      </c>
      <c r="G12" s="1">
        <v>40168</v>
      </c>
      <c r="H12" s="2">
        <v>500</v>
      </c>
      <c r="I12" s="2">
        <v>0</v>
      </c>
      <c r="J12" s="2">
        <v>4.79</v>
      </c>
      <c r="K12" s="2">
        <v>0</v>
      </c>
      <c r="L12" s="2">
        <v>0</v>
      </c>
      <c r="M12" s="4">
        <f t="shared" si="1"/>
        <v>4.7900000000000205</v>
      </c>
    </row>
    <row r="13" spans="1:13">
      <c r="A13" s="1">
        <v>40165</v>
      </c>
      <c r="C13" s="2">
        <v>10000</v>
      </c>
      <c r="D13" t="s">
        <v>9</v>
      </c>
      <c r="E13" s="3">
        <v>7.0000000000000007E-2</v>
      </c>
      <c r="F13" s="1">
        <f t="shared" si="0"/>
        <v>40705</v>
      </c>
      <c r="I13" s="2">
        <v>0</v>
      </c>
      <c r="J13" s="2">
        <f>13*1.92</f>
        <v>24.96</v>
      </c>
      <c r="K13" s="2">
        <f>1.92*365</f>
        <v>700.8</v>
      </c>
      <c r="L13" s="2">
        <v>0</v>
      </c>
      <c r="M13" s="4">
        <f t="shared" si="1"/>
        <v>10725.759999999998</v>
      </c>
    </row>
    <row r="14" spans="1:13" ht="15">
      <c r="A14" s="1">
        <v>40284</v>
      </c>
      <c r="C14" s="2">
        <v>4000</v>
      </c>
      <c r="D14" t="s">
        <v>9</v>
      </c>
      <c r="E14" s="3">
        <v>7.0000000000000007E-2</v>
      </c>
      <c r="F14" s="1">
        <f t="shared" si="0"/>
        <v>40824</v>
      </c>
      <c r="G14" s="1">
        <v>40414</v>
      </c>
      <c r="H14" s="2">
        <v>4000</v>
      </c>
      <c r="I14" s="2">
        <v>0</v>
      </c>
      <c r="J14" s="2">
        <v>0</v>
      </c>
      <c r="K14" s="2">
        <f>131*0.767</f>
        <v>100.477</v>
      </c>
      <c r="L14" s="2">
        <v>0</v>
      </c>
      <c r="M14" s="5">
        <f t="shared" si="1"/>
        <v>100.47699999999986</v>
      </c>
    </row>
    <row r="15" spans="1:13" ht="13.5" thickBot="1">
      <c r="C15" s="2">
        <f>SUM(C8:C14)</f>
        <v>34500</v>
      </c>
      <c r="H15" s="2">
        <f>SUM(H8:H14)</f>
        <v>14645</v>
      </c>
      <c r="I15" s="2"/>
      <c r="J15" s="2"/>
      <c r="K15" s="2"/>
      <c r="L15" s="2"/>
      <c r="M15" s="6">
        <f>SUM(M8:M14)</f>
        <v>22366.536999999997</v>
      </c>
    </row>
    <row r="16" spans="1:13" ht="13.5" thickTop="1">
      <c r="I16" s="2"/>
      <c r="J16" s="2"/>
      <c r="K16" s="2"/>
      <c r="L16" s="2"/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 Benvegnu-Springer</dc:creator>
  <cp:lastModifiedBy>MPaschal</cp:lastModifiedBy>
  <cp:lastPrinted>2011-06-28T23:04:01Z</cp:lastPrinted>
  <dcterms:created xsi:type="dcterms:W3CDTF">2011-06-28T03:02:19Z</dcterms:created>
  <dcterms:modified xsi:type="dcterms:W3CDTF">2011-11-16T20:24:41Z</dcterms:modified>
</cp:coreProperties>
</file>