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1"/>
  </bookViews>
  <sheets>
    <sheet name="Summary" sheetId="3" r:id="rId1"/>
    <sheet name="Unit Costs" sheetId="1" r:id="rId2"/>
    <sheet name="Application Fee Cost" sheetId="2" r:id="rId3"/>
  </sheets>
  <externalReferences>
    <externalReference r:id="rId4"/>
    <externalReference r:id="rId5"/>
    <externalReference r:id="rId6"/>
    <externalReference r:id="rId7"/>
  </externalReferences>
  <definedNames>
    <definedName name="__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__OM1" hidden="1">{#N/A,#N/A,FALSE,"Summary";#N/A,#N/A,FALSE,"SmPlants";#N/A,#N/A,FALSE,"Utah";#N/A,#N/A,FALSE,"Idaho";#N/A,#N/A,FALSE,"Lewis River";#N/A,#N/A,FALSE,"NrthUmpq";#N/A,#N/A,FALSE,"KlamRog"}</definedName>
    <definedName name="____________________OM1" hidden="1">{#N/A,#N/A,FALSE,"Summary";#N/A,#N/A,FALSE,"SmPlants";#N/A,#N/A,FALSE,"Utah";#N/A,#N/A,FALSE,"Idaho";#N/A,#N/A,FALSE,"Lewis River";#N/A,#N/A,FALSE,"NrthUmpq";#N/A,#N/A,FALSE,"KlamRog"}</definedName>
    <definedName name="___________________OM1" hidden="1">{#N/A,#N/A,FALSE,"Summary";#N/A,#N/A,FALSE,"SmPlants";#N/A,#N/A,FALSE,"Utah";#N/A,#N/A,FALSE,"Idaho";#N/A,#N/A,FALSE,"Lewis River";#N/A,#N/A,FALSE,"NrthUmpq";#N/A,#N/A,FALSE,"KlamRog"}</definedName>
    <definedName name="_________________OM1" hidden="1">{#N/A,#N/A,FALSE,"Summary";#N/A,#N/A,FALSE,"SmPlants";#N/A,#N/A,FALSE,"Utah";#N/A,#N/A,FALSE,"Idaho";#N/A,#N/A,FALSE,"Lewis River";#N/A,#N/A,FALSE,"NrthUmpq";#N/A,#N/A,FALSE,"KlamRog"}</definedName>
    <definedName name="______________OM1" hidden="1">{#N/A,#N/A,FALSE,"Summary";#N/A,#N/A,FALSE,"SmPlants";#N/A,#N/A,FALSE,"Utah";#N/A,#N/A,FALSE,"Idaho";#N/A,#N/A,FALSE,"Lewis River";#N/A,#N/A,FALSE,"NrthUmpq";#N/A,#N/A,FALSE,"KlamRog"}</definedName>
    <definedName name="____________OM1" hidden="1">{#N/A,#N/A,FALSE,"Summary";#N/A,#N/A,FALSE,"SmPlants";#N/A,#N/A,FALSE,"Utah";#N/A,#N/A,FALSE,"Idaho";#N/A,#N/A,FALSE,"Lewis River";#N/A,#N/A,FALSE,"NrthUmpq";#N/A,#N/A,FALSE,"KlamRog"}</definedName>
    <definedName name="___________OM1" hidden="1">{#N/A,#N/A,FALSE,"Summary";#N/A,#N/A,FALSE,"SmPlants";#N/A,#N/A,FALSE,"Utah";#N/A,#N/A,FALSE,"Idaho";#N/A,#N/A,FALSE,"Lewis River";#N/A,#N/A,FALSE,"NrthUmpq";#N/A,#N/A,FALSE,"KlamRog"}</definedName>
    <definedName name="_________j1" hidden="1">{"PRINT",#N/A,TRUE,"APPA";"PRINT",#N/A,TRUE,"APS";"PRINT",#N/A,TRUE,"BHPL";"PRINT",#N/A,TRUE,"BHPL2";"PRINT",#N/A,TRUE,"CDWR";"PRINT",#N/A,TRUE,"EWEB";"PRINT",#N/A,TRUE,"LADWP";"PRINT",#N/A,TRUE,"NEVBASE"}</definedName>
    <definedName name="_________j2" hidden="1">{"PRINT",#N/A,TRUE,"APPA";"PRINT",#N/A,TRUE,"APS";"PRINT",#N/A,TRUE,"BHPL";"PRINT",#N/A,TRUE,"BHPL2";"PRINT",#N/A,TRUE,"CDWR";"PRINT",#N/A,TRUE,"EWEB";"PRINT",#N/A,TRUE,"LADWP";"PRINT",#N/A,TRUE,"NEVBASE"}</definedName>
    <definedName name="_________j3" hidden="1">{"PRINT",#N/A,TRUE,"APPA";"PRINT",#N/A,TRUE,"APS";"PRINT",#N/A,TRUE,"BHPL";"PRINT",#N/A,TRUE,"BHPL2";"PRINT",#N/A,TRUE,"CDWR";"PRINT",#N/A,TRUE,"EWEB";"PRINT",#N/A,TRUE,"LADWP";"PRINT",#N/A,TRUE,"NEVBASE"}</definedName>
    <definedName name="_________j4" hidden="1">{"PRINT",#N/A,TRUE,"APPA";"PRINT",#N/A,TRUE,"APS";"PRINT",#N/A,TRUE,"BHPL";"PRINT",#N/A,TRUE,"BHPL2";"PRINT",#N/A,TRUE,"CDWR";"PRINT",#N/A,TRUE,"EWEB";"PRINT",#N/A,TRUE,"LADWP";"PRINT",#N/A,TRUE,"NEVBASE"}</definedName>
    <definedName name="_________j5" hidden="1">{"PRINT",#N/A,TRUE,"APPA";"PRINT",#N/A,TRUE,"APS";"PRINT",#N/A,TRUE,"BHPL";"PRINT",#N/A,TRUE,"BHPL2";"PRINT",#N/A,TRUE,"CDWR";"PRINT",#N/A,TRUE,"EWEB";"PRINT",#N/A,TRUE,"LADWP";"PRINT",#N/A,TRUE,"NEVBASE"}</definedName>
    <definedName name="_________OM1" hidden="1">{#N/A,#N/A,FALSE,"Summary";#N/A,#N/A,FALSE,"SmPlants";#N/A,#N/A,FALSE,"Utah";#N/A,#N/A,FALSE,"Idaho";#N/A,#N/A,FALSE,"Lewis River";#N/A,#N/A,FALSE,"NrthUmpq";#N/A,#N/A,FALSE,"KlamRog"}</definedName>
    <definedName name="________j1" hidden="1">{"PRINT",#N/A,TRUE,"APPA";"PRINT",#N/A,TRUE,"APS";"PRINT",#N/A,TRUE,"BHPL";"PRINT",#N/A,TRUE,"BHPL2";"PRINT",#N/A,TRUE,"CDWR";"PRINT",#N/A,TRUE,"EWEB";"PRINT",#N/A,TRUE,"LADWP";"PRINT",#N/A,TRUE,"NEVBASE"}</definedName>
    <definedName name="________j2" hidden="1">{"PRINT",#N/A,TRUE,"APPA";"PRINT",#N/A,TRUE,"APS";"PRINT",#N/A,TRUE,"BHPL";"PRINT",#N/A,TRUE,"BHPL2";"PRINT",#N/A,TRUE,"CDWR";"PRINT",#N/A,TRUE,"EWEB";"PRINT",#N/A,TRUE,"LADWP";"PRINT",#N/A,TRUE,"NEVBASE"}</definedName>
    <definedName name="________j3" hidden="1">{"PRINT",#N/A,TRUE,"APPA";"PRINT",#N/A,TRUE,"APS";"PRINT",#N/A,TRUE,"BHPL";"PRINT",#N/A,TRUE,"BHPL2";"PRINT",#N/A,TRUE,"CDWR";"PRINT",#N/A,TRUE,"EWEB";"PRINT",#N/A,TRUE,"LADWP";"PRINT",#N/A,TRUE,"NEVBASE"}</definedName>
    <definedName name="________j4" hidden="1">{"PRINT",#N/A,TRUE,"APPA";"PRINT",#N/A,TRUE,"APS";"PRINT",#N/A,TRUE,"BHPL";"PRINT",#N/A,TRUE,"BHPL2";"PRINT",#N/A,TRUE,"CDWR";"PRINT",#N/A,TRUE,"EWEB";"PRINT",#N/A,TRUE,"LADWP";"PRINT",#N/A,TRUE,"NEVBASE"}</definedName>
    <definedName name="________j5" hidden="1">{"PRINT",#N/A,TRUE,"APPA";"PRINT",#N/A,TRUE,"APS";"PRINT",#N/A,TRUE,"BHPL";"PRINT",#N/A,TRUE,"BHPL2";"PRINT",#N/A,TRUE,"CDWR";"PRINT",#N/A,TRUE,"EWEB";"PRINT",#N/A,TRUE,"LADWP";"PRINT",#N/A,TRUE,"NEVBASE"}</definedName>
    <definedName name="_______j1" hidden="1">{"PRINT",#N/A,TRUE,"APPA";"PRINT",#N/A,TRUE,"APS";"PRINT",#N/A,TRUE,"BHPL";"PRINT",#N/A,TRUE,"BHPL2";"PRINT",#N/A,TRUE,"CDWR";"PRINT",#N/A,TRUE,"EWEB";"PRINT",#N/A,TRUE,"LADWP";"PRINT",#N/A,TRUE,"NEVBASE"}</definedName>
    <definedName name="_______j2" hidden="1">{"PRINT",#N/A,TRUE,"APPA";"PRINT",#N/A,TRUE,"APS";"PRINT",#N/A,TRUE,"BHPL";"PRINT",#N/A,TRUE,"BHPL2";"PRINT",#N/A,TRUE,"CDWR";"PRINT",#N/A,TRUE,"EWEB";"PRINT",#N/A,TRUE,"LADWP";"PRINT",#N/A,TRUE,"NEVBASE"}</definedName>
    <definedName name="_______j3" hidden="1">{"PRINT",#N/A,TRUE,"APPA";"PRINT",#N/A,TRUE,"APS";"PRINT",#N/A,TRUE,"BHPL";"PRINT",#N/A,TRUE,"BHPL2";"PRINT",#N/A,TRUE,"CDWR";"PRINT",#N/A,TRUE,"EWEB";"PRINT",#N/A,TRUE,"LADWP";"PRINT",#N/A,TRUE,"NEVBASE"}</definedName>
    <definedName name="_______j4" hidden="1">{"PRINT",#N/A,TRUE,"APPA";"PRINT",#N/A,TRUE,"APS";"PRINT",#N/A,TRUE,"BHPL";"PRINT",#N/A,TRUE,"BHPL2";"PRINT",#N/A,TRUE,"CDWR";"PRINT",#N/A,TRUE,"EWEB";"PRINT",#N/A,TRUE,"LADWP";"PRINT",#N/A,TRUE,"NEVBASE"}</definedName>
    <definedName name="_______j5" hidden="1">{"PRINT",#N/A,TRUE,"APPA";"PRINT",#N/A,TRUE,"APS";"PRINT",#N/A,TRUE,"BHPL";"PRINT",#N/A,TRUE,"BHPL2";"PRINT",#N/A,TRUE,"CDWR";"PRINT",#N/A,TRUE,"EWEB";"PRINT",#N/A,TRUE,"LADWP";"PRINT",#N/A,TRUE,"NEVBASE"}</definedName>
    <definedName name="_______OM1" hidden="1">{#N/A,#N/A,FALSE,"Summary";#N/A,#N/A,FALSE,"SmPlants";#N/A,#N/A,FALSE,"Utah";#N/A,#N/A,FALSE,"Idaho";#N/A,#N/A,FALSE,"Lewis River";#N/A,#N/A,FALSE,"NrthUmpq";#N/A,#N/A,FALSE,"KlamRog"}</definedName>
    <definedName name="______j1" hidden="1">{"PRINT",#N/A,TRUE,"APPA";"PRINT",#N/A,TRUE,"APS";"PRINT",#N/A,TRUE,"BHPL";"PRINT",#N/A,TRUE,"BHPL2";"PRINT",#N/A,TRUE,"CDWR";"PRINT",#N/A,TRUE,"EWEB";"PRINT",#N/A,TRUE,"LADWP";"PRINT",#N/A,TRUE,"NEVBASE"}</definedName>
    <definedName name="______j2" hidden="1">{"PRINT",#N/A,TRUE,"APPA";"PRINT",#N/A,TRUE,"APS";"PRINT",#N/A,TRUE,"BHPL";"PRINT",#N/A,TRUE,"BHPL2";"PRINT",#N/A,TRUE,"CDWR";"PRINT",#N/A,TRUE,"EWEB";"PRINT",#N/A,TRUE,"LADWP";"PRINT",#N/A,TRUE,"NEVBASE"}</definedName>
    <definedName name="______j3" hidden="1">{"PRINT",#N/A,TRUE,"APPA";"PRINT",#N/A,TRUE,"APS";"PRINT",#N/A,TRUE,"BHPL";"PRINT",#N/A,TRUE,"BHPL2";"PRINT",#N/A,TRUE,"CDWR";"PRINT",#N/A,TRUE,"EWEB";"PRINT",#N/A,TRUE,"LADWP";"PRINT",#N/A,TRUE,"NEVBASE"}</definedName>
    <definedName name="______j4" hidden="1">{"PRINT",#N/A,TRUE,"APPA";"PRINT",#N/A,TRUE,"APS";"PRINT",#N/A,TRUE,"BHPL";"PRINT",#N/A,TRUE,"BHPL2";"PRINT",#N/A,TRUE,"CDWR";"PRINT",#N/A,TRUE,"EWEB";"PRINT",#N/A,TRUE,"LADWP";"PRINT",#N/A,TRUE,"NEVBASE"}</definedName>
    <definedName name="______j5" hidden="1">{"PRINT",#N/A,TRUE,"APPA";"PRINT",#N/A,TRUE,"APS";"PRINT",#N/A,TRUE,"BHPL";"PRINT",#N/A,TRUE,"BHPL2";"PRINT",#N/A,TRUE,"CDWR";"PRINT",#N/A,TRUE,"EWEB";"PRINT",#N/A,TRUE,"LADWP";"PRINT",#N/A,TRUE,"NEVBASE"}</definedName>
    <definedName name="______OM1" hidden="1">{#N/A,#N/A,FALSE,"Summary";#N/A,#N/A,FALSE,"SmPlants";#N/A,#N/A,FALSE,"Utah";#N/A,#N/A,FALSE,"Idaho";#N/A,#N/A,FALSE,"Lewis River";#N/A,#N/A,FALSE,"NrthUmpq";#N/A,#N/A,FALSE,"KlamRog"}</definedName>
    <definedName name="_____j1" hidden="1">{"PRINT",#N/A,TRUE,"APPA";"PRINT",#N/A,TRUE,"APS";"PRINT",#N/A,TRUE,"BHPL";"PRINT",#N/A,TRUE,"BHPL2";"PRINT",#N/A,TRUE,"CDWR";"PRINT",#N/A,TRUE,"EWEB";"PRINT",#N/A,TRUE,"LADWP";"PRINT",#N/A,TRUE,"NEVBASE"}</definedName>
    <definedName name="_____j2" hidden="1">{"PRINT",#N/A,TRUE,"APPA";"PRINT",#N/A,TRUE,"APS";"PRINT",#N/A,TRUE,"BHPL";"PRINT",#N/A,TRUE,"BHPL2";"PRINT",#N/A,TRUE,"CDWR";"PRINT",#N/A,TRUE,"EWEB";"PRINT",#N/A,TRUE,"LADWP";"PRINT",#N/A,TRUE,"NEVBASE"}</definedName>
    <definedName name="_____j3" hidden="1">{"PRINT",#N/A,TRUE,"APPA";"PRINT",#N/A,TRUE,"APS";"PRINT",#N/A,TRUE,"BHPL";"PRINT",#N/A,TRUE,"BHPL2";"PRINT",#N/A,TRUE,"CDWR";"PRINT",#N/A,TRUE,"EWEB";"PRINT",#N/A,TRUE,"LADWP";"PRINT",#N/A,TRUE,"NEVBASE"}</definedName>
    <definedName name="_____j4" hidden="1">{"PRINT",#N/A,TRUE,"APPA";"PRINT",#N/A,TRUE,"APS";"PRINT",#N/A,TRUE,"BHPL";"PRINT",#N/A,TRUE,"BHPL2";"PRINT",#N/A,TRUE,"CDWR";"PRINT",#N/A,TRUE,"EWEB";"PRINT",#N/A,TRUE,"LADWP";"PRINT",#N/A,TRUE,"NEVBASE"}</definedName>
    <definedName name="_____j5" hidden="1">{"PRINT",#N/A,TRUE,"APPA";"PRINT",#N/A,TRUE,"APS";"PRINT",#N/A,TRUE,"BHPL";"PRINT",#N/A,TRUE,"BHPL2";"PRINT",#N/A,TRUE,"CDWR";"PRINT",#N/A,TRUE,"EWEB";"PRINT",#N/A,TRUE,"LADWP";"PRINT",#N/A,TRUE,"NEVBASE"}</definedName>
    <definedName name="_____OM1" hidden="1">{#N/A,#N/A,FALSE,"Summary";#N/A,#N/A,FALSE,"SmPlants";#N/A,#N/A,FALSE,"Utah";#N/A,#N/A,FALSE,"Idaho";#N/A,#N/A,FALSE,"Lewis River";#N/A,#N/A,FALSE,"NrthUmpq";#N/A,#N/A,FALSE,"KlamRog"}</definedName>
    <definedName name="____j1" hidden="1">{"PRINT",#N/A,TRUE,"APPA";"PRINT",#N/A,TRUE,"APS";"PRINT",#N/A,TRUE,"BHPL";"PRINT",#N/A,TRUE,"BHPL2";"PRINT",#N/A,TRUE,"CDWR";"PRINT",#N/A,TRUE,"EWEB";"PRINT",#N/A,TRUE,"LADWP";"PRINT",#N/A,TRUE,"NEVBASE"}</definedName>
    <definedName name="____j2" hidden="1">{"PRINT",#N/A,TRUE,"APPA";"PRINT",#N/A,TRUE,"APS";"PRINT",#N/A,TRUE,"BHPL";"PRINT",#N/A,TRUE,"BHPL2";"PRINT",#N/A,TRUE,"CDWR";"PRINT",#N/A,TRUE,"EWEB";"PRINT",#N/A,TRUE,"LADWP";"PRINT",#N/A,TRUE,"NEVBASE"}</definedName>
    <definedName name="____j3" hidden="1">{"PRINT",#N/A,TRUE,"APPA";"PRINT",#N/A,TRUE,"APS";"PRINT",#N/A,TRUE,"BHPL";"PRINT",#N/A,TRUE,"BHPL2";"PRINT",#N/A,TRUE,"CDWR";"PRINT",#N/A,TRUE,"EWEB";"PRINT",#N/A,TRUE,"LADWP";"PRINT",#N/A,TRUE,"NEVBASE"}</definedName>
    <definedName name="____j4" hidden="1">{"PRINT",#N/A,TRUE,"APPA";"PRINT",#N/A,TRUE,"APS";"PRINT",#N/A,TRUE,"BHPL";"PRINT",#N/A,TRUE,"BHPL2";"PRINT",#N/A,TRUE,"CDWR";"PRINT",#N/A,TRUE,"EWEB";"PRINT",#N/A,TRUE,"LADWP";"PRINT",#N/A,TRUE,"NEVBASE"}</definedName>
    <definedName name="____j5" hidden="1">{"PRINT",#N/A,TRUE,"APPA";"PRINT",#N/A,TRUE,"APS";"PRINT",#N/A,TRUE,"BHPL";"PRINT",#N/A,TRUE,"BHPL2";"PRINT",#N/A,TRUE,"CDWR";"PRINT",#N/A,TRUE,"EWEB";"PRINT",#N/A,TRUE,"LADWP";"PRINT",#N/A,TRUE,"NEVBASE"}</definedName>
    <definedName name="____OM1" hidden="1">{#N/A,#N/A,FALSE,"Summary";#N/A,#N/A,FALSE,"SmPlants";#N/A,#N/A,FALSE,"Utah";#N/A,#N/A,FALSE,"Idaho";#N/A,#N/A,FALSE,"Lewis River";#N/A,#N/A,FALSE,"NrthUmpq";#N/A,#N/A,FALSE,"KlamRog"}</definedName>
    <definedName name="___j1" hidden="1">{"PRINT",#N/A,TRUE,"APPA";"PRINT",#N/A,TRUE,"APS";"PRINT",#N/A,TRUE,"BHPL";"PRINT",#N/A,TRUE,"BHPL2";"PRINT",#N/A,TRUE,"CDWR";"PRINT",#N/A,TRUE,"EWEB";"PRINT",#N/A,TRUE,"LADWP";"PRINT",#N/A,TRUE,"NEVBASE"}</definedName>
    <definedName name="___j2" hidden="1">{"PRINT",#N/A,TRUE,"APPA";"PRINT",#N/A,TRUE,"APS";"PRINT",#N/A,TRUE,"BHPL";"PRINT",#N/A,TRUE,"BHPL2";"PRINT",#N/A,TRUE,"CDWR";"PRINT",#N/A,TRUE,"EWEB";"PRINT",#N/A,TRUE,"LADWP";"PRINT",#N/A,TRUE,"NEVBASE"}</definedName>
    <definedName name="___j3" hidden="1">{"PRINT",#N/A,TRUE,"APPA";"PRINT",#N/A,TRUE,"APS";"PRINT",#N/A,TRUE,"BHPL";"PRINT",#N/A,TRUE,"BHPL2";"PRINT",#N/A,TRUE,"CDWR";"PRINT",#N/A,TRUE,"EWEB";"PRINT",#N/A,TRUE,"LADWP";"PRINT",#N/A,TRUE,"NEVBASE"}</definedName>
    <definedName name="___j4" hidden="1">{"PRINT",#N/A,TRUE,"APPA";"PRINT",#N/A,TRUE,"APS";"PRINT",#N/A,TRUE,"BHPL";"PRINT",#N/A,TRUE,"BHPL2";"PRINT",#N/A,TRUE,"CDWR";"PRINT",#N/A,TRUE,"EWEB";"PRINT",#N/A,TRUE,"LADWP";"PRINT",#N/A,TRUE,"NEVBASE"}</definedName>
    <definedName name="___j5" hidden="1">{"PRINT",#N/A,TRUE,"APPA";"PRINT",#N/A,TRUE,"APS";"PRINT",#N/A,TRUE,"BHPL";"PRINT",#N/A,TRUE,"BHPL2";"PRINT",#N/A,TRUE,"CDWR";"PRINT",#N/A,TRUE,"EWEB";"PRINT",#N/A,TRUE,"LADWP";"PRINT",#N/A,TRUE,"NEVBASE"}</definedName>
    <definedName name="___OM1" hidden="1">{#N/A,#N/A,FALSE,"Summary";#N/A,#N/A,FALSE,"SmPlants";#N/A,#N/A,FALSE,"Utah";#N/A,#N/A,FALSE,"Idaho";#N/A,#N/A,FALSE,"Lewis River";#N/A,#N/A,FALSE,"NrthUmpq";#N/A,#N/A,FALSE,"KlamRog"}</definedName>
    <definedName name="__123Graph_A" hidden="1">[1]Inputs!#REF!</definedName>
    <definedName name="__123Graph_B" hidden="1">[1]Inputs!#REF!</definedName>
    <definedName name="__123Graph_D" hidden="1">[1]Inputs!#REF!</definedName>
    <definedName name="__123Graph_E" hidden="1">[2]Input!$E$22:$E$37</definedName>
    <definedName name="__123Graph_F" hidden="1">[2]Input!$D$22:$D$37</definedName>
    <definedName name="__j1" hidden="1">{"PRINT",#N/A,TRUE,"APPA";"PRINT",#N/A,TRUE,"APS";"PRINT",#N/A,TRUE,"BHPL";"PRINT",#N/A,TRUE,"BHPL2";"PRINT",#N/A,TRUE,"CDWR";"PRINT",#N/A,TRUE,"EWEB";"PRINT",#N/A,TRUE,"LADWP";"PRINT",#N/A,TRUE,"NEVBASE"}</definedName>
    <definedName name="__j2" hidden="1">{"PRINT",#N/A,TRUE,"APPA";"PRINT",#N/A,TRUE,"APS";"PRINT",#N/A,TRUE,"BHPL";"PRINT",#N/A,TRUE,"BHPL2";"PRINT",#N/A,TRUE,"CDWR";"PRINT",#N/A,TRUE,"EWEB";"PRINT",#N/A,TRUE,"LADWP";"PRINT",#N/A,TRUE,"NEVBASE"}</definedName>
    <definedName name="__j3" hidden="1">{"PRINT",#N/A,TRUE,"APPA";"PRINT",#N/A,TRUE,"APS";"PRINT",#N/A,TRUE,"BHPL";"PRINT",#N/A,TRUE,"BHPL2";"PRINT",#N/A,TRUE,"CDWR";"PRINT",#N/A,TRUE,"EWEB";"PRINT",#N/A,TRUE,"LADWP";"PRINT",#N/A,TRUE,"NEVBASE"}</definedName>
    <definedName name="__j4" hidden="1">{"PRINT",#N/A,TRUE,"APPA";"PRINT",#N/A,TRUE,"APS";"PRINT",#N/A,TRUE,"BHPL";"PRINT",#N/A,TRUE,"BHPL2";"PRINT",#N/A,TRUE,"CDWR";"PRINT",#N/A,TRUE,"EWEB";"PRINT",#N/A,TRUE,"LADWP";"PRINT",#N/A,TRUE,"NEVBASE"}</definedName>
    <definedName name="__j5" hidden="1">{"PRINT",#N/A,TRUE,"APPA";"PRINT",#N/A,TRUE,"APS";"PRINT",#N/A,TRUE,"BHPL";"PRINT",#N/A,TRUE,"BHPL2";"PRINT",#N/A,TRUE,"CDWR";"PRINT",#N/A,TRUE,"EWEB";"PRINT",#N/A,TRUE,"LADWP";"PRINT",#N/A,TRUE,"NEVBASE"}</definedName>
    <definedName name="__OM1" hidden="1">{#N/A,#N/A,FALSE,"Summary";#N/A,#N/A,FALSE,"SmPlants";#N/A,#N/A,FALSE,"Utah";#N/A,#N/A,FALSE,"Idaho";#N/A,#N/A,FALSE,"Lewis River";#N/A,#N/A,FALSE,"NrthUmpq";#N/A,#N/A,FALSE,"KlamRog"}</definedName>
    <definedName name="_Fill" hidden="1">#REF!</definedName>
    <definedName name="_xlnm._FilterDatabase" hidden="1">#REF!</definedName>
    <definedName name="_j1" hidden="1">{"PRINT",#N/A,TRUE,"APPA";"PRINT",#N/A,TRUE,"APS";"PRINT",#N/A,TRUE,"BHPL";"PRINT",#N/A,TRUE,"BHPL2";"PRINT",#N/A,TRUE,"CDWR";"PRINT",#N/A,TRUE,"EWEB";"PRINT",#N/A,TRUE,"LADWP";"PRINT",#N/A,TRUE,"NEVBASE"}</definedName>
    <definedName name="_j2" hidden="1">{"PRINT",#N/A,TRUE,"APPA";"PRINT",#N/A,TRUE,"APS";"PRINT",#N/A,TRUE,"BHPL";"PRINT",#N/A,TRUE,"BHPL2";"PRINT",#N/A,TRUE,"CDWR";"PRINT",#N/A,TRUE,"EWEB";"PRINT",#N/A,TRUE,"LADWP";"PRINT",#N/A,TRUE,"NEVBASE"}</definedName>
    <definedName name="_j3" hidden="1">{"PRINT",#N/A,TRUE,"APPA";"PRINT",#N/A,TRUE,"APS";"PRINT",#N/A,TRUE,"BHPL";"PRINT",#N/A,TRUE,"BHPL2";"PRINT",#N/A,TRUE,"CDWR";"PRINT",#N/A,TRUE,"EWEB";"PRINT",#N/A,TRUE,"LADWP";"PRINT",#N/A,TRUE,"NEVBASE"}</definedName>
    <definedName name="_j4" hidden="1">{"PRINT",#N/A,TRUE,"APPA";"PRINT",#N/A,TRUE,"APS";"PRINT",#N/A,TRUE,"BHPL";"PRINT",#N/A,TRUE,"BHPL2";"PRINT",#N/A,TRUE,"CDWR";"PRINT",#N/A,TRUE,"EWEB";"PRINT",#N/A,TRUE,"LADWP";"PRINT",#N/A,TRUE,"NEVBASE"}</definedName>
    <definedName name="_j5" hidden="1">{"PRINT",#N/A,TRUE,"APPA";"PRINT",#N/A,TRUE,"APS";"PRINT",#N/A,TRUE,"BHPL";"PRINT",#N/A,TRUE,"BHPL2";"PRINT",#N/A,TRUE,"CDWR";"PRINT",#N/A,TRUE,"EWEB";"PRINT",#N/A,TRUE,"LADWP";"PRINT",#N/A,TRUE,"NEVBASE"}</definedName>
    <definedName name="_Key1" hidden="1">#REF!</definedName>
    <definedName name="_Key2" hidden="1">#REF!</definedName>
    <definedName name="_OM1" hidden="1">{#N/A,#N/A,FALSE,"Summary";#N/A,#N/A,FALSE,"SmPlants";#N/A,#N/A,FALSE,"Utah";#N/A,#N/A,FALSE,"Idaho";#N/A,#N/A,FALSE,"Lewis River";#N/A,#N/A,FALSE,"NrthUmpq";#N/A,#N/A,FALSE,"KlamRog"}</definedName>
    <definedName name="_Order1" hidden="1">255</definedName>
    <definedName name="_Order2" hidden="1">255</definedName>
    <definedName name="_Regression_Out" hidden="1">#REF!</definedName>
    <definedName name="_Regression_X" hidden="1">#REF!</definedName>
    <definedName name="_Regression_Y" hidden="1">#REF!</definedName>
    <definedName name="_Sort" hidden="1">#REF!</definedName>
    <definedName name="a" hidden="1">'[1]DSM Output'!$J$21:$J$23</definedName>
    <definedName name="Access_Button1" hidden="1">"Headcount_Workbook_Schedules_List"</definedName>
    <definedName name="AccessDatabase" hidden="1">"P:\HR\SharonPlummer\Headcount Workbook.mdb"</definedName>
    <definedName name="alkjslkj" hidden="1">{0,#N/A,TRUE,0;0,#N/A,TRUE,0;0,#N/A,TRUE,0;0,#N/A,TRUE,0;0,#N/A,TRUE,0;0,#N/A,TRUE,0;0,#N/A,TRUE,0;0,#N/A,TRUE,0}</definedName>
    <definedName name="anscount" hidden="1">1</definedName>
    <definedName name="asa" hidden="1">{"Factors Pages 1-2",#N/A,FALSE,"Factors";"Factors Page 3",#N/A,FALSE,"Factors";"Factors Page 4",#N/A,FALSE,"Factors";"Factors Page 5",#N/A,FALSE,"Factors";"Factors Pages 8-27",#N/A,FALSE,"Factors"}</definedName>
    <definedName name="asdf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Camas" hidden="1">{#N/A,#N/A,FALSE,"Summary";#N/A,#N/A,FALSE,"SmPlants";#N/A,#N/A,FALSE,"Utah";#N/A,#N/A,FALSE,"Idaho";#N/A,#N/A,FALSE,"Lewis River";#N/A,#N/A,FALSE,"NrthUmpq";#N/A,#N/A,FALSE,"KlamRog"}</definedName>
    <definedName name="cgf" hidden="1">{"PRINT",#N/A,TRUE,"APPA";"PRINT",#N/A,TRUE,"APS";"PRINT",#N/A,TRUE,"BHPL";"PRINT",#N/A,TRUE,"BHPL2";"PRINT",#N/A,TRUE,"CDWR";"PRINT",#N/A,TRUE,"EWEB";"PRINT",#N/A,TRUE,"LADWP";"PRINT",#N/A,TRUE,"NEVBASE"}</definedName>
    <definedName name="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combined1" hidden="1">{"YTD-Total",#N/A,TRUE,"Provision";"YTD-Utility",#N/A,TRUE,"Prov Utility";"YTD-NonUtility",#N/A,TRUE,"Prov NonUtility"}</definedName>
    <definedName name="copy" hidden="1">#REF!</definedName>
    <definedName name="dana" hidden="1">{#N/A,#N/A,FALSE,"Summary EPS";#N/A,#N/A,FALSE,"1st Qtr Electric";#N/A,#N/A,FALSE,"1st Qtr Australia";#N/A,#N/A,FALSE,"1st Qtr Telecom";#N/A,#N/A,FALSE,"1st QTR Other"}</definedName>
    <definedName name="dana1" hidden="1">{#N/A,#N/A,FALSE,"Summary 1";#N/A,#N/A,FALSE,"Domestic";#N/A,#N/A,FALSE,"Australia";#N/A,#N/A,FALSE,"Other"}</definedName>
    <definedName name="dsd" hidden="1">[1]Inputs!#REF!</definedName>
    <definedName name="DUDE" hidden="1">#REF!</definedName>
    <definedName name="enrgy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extra2" hidden="1">{#N/A,#N/A,FALSE,"Loans";#N/A,#N/A,FALSE,"Program Costs";#N/A,#N/A,FALSE,"Measures";#N/A,#N/A,FALSE,"Net Lost Rev";#N/A,#N/A,FALSE,"Incentive"}</definedName>
    <definedName name="extra3" hidden="1">{#N/A,#N/A,FALSE,"Loans";#N/A,#N/A,FALSE,"Program Costs";#N/A,#N/A,FALSE,"Measures";#N/A,#N/A,FALSE,"Net Lost Rev";#N/A,#N/A,FALSE,"Incentive"}</definedName>
    <definedName name="extra4" hidden="1">{#N/A,#N/A,FALSE,"Loans";#N/A,#N/A,FALSE,"Program Costs";#N/A,#N/A,FALSE,"Measures";#N/A,#N/A,FALSE,"Net Lost Rev";#N/A,#N/A,FALSE,"Incentive"}</definedName>
    <definedName name="extra5" hidden="1">{#N/A,#N/A,FALSE,"Loans";#N/A,#N/A,FALSE,"Program Costs";#N/A,#N/A,FALSE,"Measures";#N/A,#N/A,FALSE,"Net Lost Rev";#N/A,#N/A,FALSE,"Incentive"}</definedName>
    <definedName name="fhfjhke" hidden="1">{0,#N/A,TRUE,0;0,#N/A,TRUE,0;0,#N/A,TRUE,0;0,#N/A,TRUE,0;0,#N/A,TRUE,0;0,#N/A,TRUE,0;0,#N/A,TRUE,0;0,#N/A,TRUE,0}</definedName>
    <definedName name="fjljelj" hidden="1">{0,#N/A,TRUE,0;0,#N/A,TRUE,0;0,#N/A,TRUE,0;0,#N/A,TRUE,0;0,#N/A,TRUE,0;0,#N/A,TRUE,0;0,#N/A,TRUE,0;0,#N/A,TRUE,0}</definedName>
    <definedName name="foo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friend" hidden="1">{"PRINT",#N/A,TRUE,"APPA";"PRINT",#N/A,TRUE,"APS";"PRINT",#N/A,TRUE,"BHPL";"PRINT",#N/A,TRUE,"BHPL2";"PRINT",#N/A,TRUE,"CDWR";"PRINT",#N/A,TRUE,"EWEB";"PRINT",#N/A,TRUE,"LADWP";"PRINT",#N/A,TRUE,"NEVBASE"}</definedName>
    <definedName name="HROptim" hidden="1">{#N/A,#N/A,FALSE,"Summary";#N/A,#N/A,FALSE,"SmPlants";#N/A,#N/A,FALSE,"Utah";#N/A,#N/A,FALSE,"Idaho";#N/A,#N/A,FALSE,"Lewis River";#N/A,#N/A,FALSE,"NrthUmpq";#N/A,#N/A,FALSE,"KlamRog"}</definedName>
    <definedName name="inventory" hidden="1">{#N/A,#N/A,FALSE,"Summary";#N/A,#N/A,FALSE,"SmPlants";#N/A,#N/A,FALSE,"Utah";#N/A,#N/A,FALSE,"Idaho";#N/A,#N/A,FALSE,"Lewis River";#N/A,#N/A,FALSE,"NrthUmpq";#N/A,#N/A,FALSE,"KlamRog"}</definedName>
    <definedName name="jfkejflj" hidden="1">{0,#N/A,TRUE,0;0,#N/A,TRUE,0;0,#N/A,TRUE,0;0,#N/A,TRUE,0;0,#N/A,TRUE,0;0,#N/A,TRUE,0;0,#N/A,TRUE,0;0,#N/A,TRUE,0}</definedName>
    <definedName name="jfkjlllje" hidden="1">{0,#N/A,TRUE,0;0,#N/A,TRUE,0;0,#N/A,TRUE,0;0,#N/A,TRUE,0;0,#N/A,TRUE,0;0,#N/A,TRUE,0;0,#N/A,TRUE,0;0,#N/A,TRUE,0}</definedName>
    <definedName name="junk" hidden="1">{"PRINT",#N/A,TRUE,"APPA";"PRINT",#N/A,TRUE,"APS";"PRINT",#N/A,TRUE,"BHPL";"PRINT",#N/A,TRUE,"BHPL2";"PRINT",#N/A,TRUE,"CDWR";"PRINT",#N/A,TRUE,"EWEB";"PRINT",#N/A,TRUE,"LADWP";"PRINT",#N/A,TRUE,"NEVBASE"}</definedName>
    <definedName name="junk1" hidden="1">{"PRINT",#N/A,TRUE,"APPA";"PRINT",#N/A,TRUE,"APS";"PRINT",#N/A,TRUE,"BHPL";"PRINT",#N/A,TRUE,"BHPL2";"PRINT",#N/A,TRUE,"CDWR";"PRINT",#N/A,TRUE,"EWEB";"PRINT",#N/A,TRUE,"LADWP";"PRINT",#N/A,TRUE,"NEVBASE"}</definedName>
    <definedName name="junk2" hidden="1">{"PRINT",#N/A,TRUE,"APPA";"PRINT",#N/A,TRUE,"APS";"PRINT",#N/A,TRUE,"BHPL";"PRINT",#N/A,TRUE,"BHPL2";"PRINT",#N/A,TRUE,"CDWR";"PRINT",#N/A,TRUE,"EWEB";"PRINT",#N/A,TRUE,"LADWP";"PRINT",#N/A,TRUE,"NEVBASE"}</definedName>
    <definedName name="junk3" hidden="1">{"PRINT",#N/A,TRUE,"APPA";"PRINT",#N/A,TRUE,"APS";"PRINT",#N/A,TRUE,"BHPL";"PRINT",#N/A,TRUE,"BHPL2";"PRINT",#N/A,TRUE,"CDWR";"PRINT",#N/A,TRUE,"EWEB";"PRINT",#N/A,TRUE,"LADWP";"PRINT",#N/A,TRUE,"NEVBASE"}</definedName>
    <definedName name="junk4" hidden="1">{"PRINT",#N/A,TRUE,"APPA";"PRINT",#N/A,TRUE,"APS";"PRINT",#N/A,TRUE,"BHPL";"PRINT",#N/A,TRUE,"BHPL2";"PRINT",#N/A,TRUE,"CDWR";"PRINT",#N/A,TRUE,"EWEB";"PRINT",#N/A,TRUE,"LADWP";"PRINT",#N/A,TRUE,"NEVBASE"}</definedName>
    <definedName name="junk5" hidden="1">{"PRINT",#N/A,TRUE,"APPA";"PRINT",#N/A,TRUE,"APS";"PRINT",#N/A,TRUE,"BHPL";"PRINT",#N/A,TRUE,"BHPL2";"PRINT",#N/A,TRUE,"CDWR";"PRINT",#N/A,TRUE,"EWEB";"PRINT",#N/A,TRUE,"LADWP";"PRINT",#N/A,TRUE,"NEVBASE"}</definedName>
    <definedName name="Keep" hidden="1">{"PRINT",#N/A,TRUE,"APPA";"PRINT",#N/A,TRUE,"APS";"PRINT",#N/A,TRUE,"BHPL";"PRINT",#N/A,TRUE,"BHPL2";"PRINT",#N/A,TRUE,"CDWR";"PRINT",#N/A,TRUE,"EWEB";"PRINT",#N/A,TRUE,"LADWP";"PRINT",#N/A,TRUE,"NEVBASE"}</definedName>
    <definedName name="keep2" hidden="1">{"PRINT",#N/A,TRUE,"APPA";"PRINT",#N/A,TRUE,"APS";"PRINT",#N/A,TRUE,"BHPL";"PRINT",#N/A,TRUE,"BHPL2";"PRINT",#N/A,TRUE,"CDWR";"PRINT",#N/A,TRUE,"EWEB";"PRINT",#N/A,TRUE,"LADWP";"PRINT",#N/A,TRUE,"NEVBASE"}</definedName>
    <definedName name="limcount" hidden="1">1</definedName>
    <definedName name="ListOffset" hidden="1">1</definedName>
    <definedName name="Master" hidden="1">{#N/A,#N/A,FALSE,"Actual";#N/A,#N/A,FALSE,"Normalized";#N/A,#N/A,FALSE,"Electric Actual";#N/A,#N/A,FALSE,"Electric Normalized"}</definedName>
    <definedName name="mmm" hidden="1">{"PRINT",#N/A,TRUE,"APPA";"PRINT",#N/A,TRUE,"APS";"PRINT",#N/A,TRUE,"BHPL";"PRINT",#N/A,TRUE,"BHPL2";"PRINT",#N/A,TRUE,"CDWR";"PRINT",#N/A,TRUE,"EWEB";"PRINT",#N/A,TRUE,"LADWP";"PRINT",#N/A,TRUE,"NEVBASE"}</definedName>
    <definedName name="new" hidden="1">{#N/A,#N/A,TRUE,"Section6";#N/A,#N/A,TRUE,"OHcycles";#N/A,#N/A,TRUE,"OHtiming";#N/A,#N/A,TRUE,"OHcosts";#N/A,#N/A,TRUE,"GTdegradation";#N/A,#N/A,TRUE,"GTperformance";#N/A,#N/A,TRUE,"GraphEquip"}</definedName>
    <definedName name="newcogs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OHSch10YR" hidden="1">{#N/A,#N/A,FALSE,"Summary";#N/A,#N/A,FALSE,"SmPlants";#N/A,#N/A,FALSE,"Utah";#N/A,#N/A,FALSE,"Idaho";#N/A,#N/A,FALSE,"Lewis River";#N/A,#N/A,FALSE,"NrthUmpq";#N/A,#N/A,FALSE,"KlamRog"}</definedName>
    <definedName name="om" hidden="1">{#N/A,#N/A,FALSE,"Summary";#N/A,#N/A,FALSE,"SmPlants";#N/A,#N/A,FALSE,"Utah";#N/A,#N/A,FALSE,"Idaho";#N/A,#N/A,FALSE,"Lewis River";#N/A,#N/A,FALSE,"NrthUmpq";#N/A,#N/A,FALSE,"KlamRog"}</definedName>
    <definedName name="others" hidden="1">{"Factors Pages 1-2",#N/A,FALSE,"Factors";"Factors Page 3",#N/A,FALSE,"Factors";"Factors Page 4",#N/A,FALSE,"Factors";"Factors Page 5",#N/A,FALSE,"Factors";"Factors Pages 8-27",#N/A,FALSE,"Factors"}</definedName>
    <definedName name="pete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PricingInfo" hidden="1">[3]Inputs!#REF!</definedName>
    <definedName name="retail" hidden="1">{#N/A,#N/A,FALSE,"Loans";#N/A,#N/A,FALSE,"Program Costs";#N/A,#N/A,FALSE,"Measures";#N/A,#N/A,FALSE,"Net Lost Rev";#N/A,#N/A,FALSE,"Incentive"}</definedName>
    <definedName name="retail_CC" hidden="1">{#N/A,#N/A,FALSE,"Loans";#N/A,#N/A,FALSE,"Program Costs";#N/A,#N/A,FALSE,"Measures";#N/A,#N/A,FALSE,"Net Lost Rev";#N/A,#N/A,FALSE,"Incentive"}</definedName>
    <definedName name="retail_CC1" hidden="1">{#N/A,#N/A,FALSE,"Loans";#N/A,#N/A,FALSE,"Program Costs";#N/A,#N/A,FALSE,"Measures";#N/A,#N/A,FALSE,"Net Lost Rev";#N/A,#N/A,FALSE,"Incentive"}</definedName>
    <definedName name="rrr" hidden="1">{"PRINT",#N/A,TRUE,"APPA";"PRINT",#N/A,TRUE,"APS";"PRINT",#N/A,TRUE,"BHPL";"PRINT",#N/A,TRUE,"BHPL2";"PRINT",#N/A,TRUE,"CDWR";"PRINT",#N/A,TRUE,"EWEB";"PRINT",#N/A,TRUE,"LADWP";"PRINT",#N/A,TRUE,"NEVBASE"}</definedName>
    <definedName name="SAPBEXrevision" hidden="1">1</definedName>
    <definedName name="SAPBEXsysID" hidden="1">"BWP"</definedName>
    <definedName name="SAPBEXwbID" hidden="1">"44KU92Q9LH2VK4DK86GZ93AXN"</definedName>
    <definedName name="shit" hidden="1">{"PRINT",#N/A,TRUE,"APPA";"PRINT",#N/A,TRUE,"APS";"PRINT",#N/A,TRUE,"BHPL";"PRINT",#N/A,TRUE,"BHPL2";"PRINT",#N/A,TRUE,"CDWR";"PRINT",#N/A,TRUE,"EWEB";"PRINT",#N/A,TRUE,"LADWP";"PRINT",#N/A,TRUE,"NEVBASE"}</definedName>
    <definedName name="SpecMaint" hidden="1">{#N/A,#N/A,FALSE,"Summary";#N/A,#N/A,FALSE,"SmPlants";#N/A,#N/A,FALSE,"Utah";#N/A,#N/A,FALSE,"Idaho";#N/A,#N/A,FALSE,"Lewis River";#N/A,#N/A,FALSE,"NrthUmpq";#N/A,#N/A,FALSE,"KlamRog"}</definedName>
    <definedName name="spippw" hidden="1">{#N/A,#N/A,FALSE,"Actual";#N/A,#N/A,FALSE,"Normalized";#N/A,#N/A,FALSE,"Electric Actual";#N/A,#N/A,FALSE,"Electric Normalized"}</definedName>
    <definedName name="ss" hidden="1">{"PRINT",#N/A,TRUE,"APPA";"PRINT",#N/A,TRUE,"APS";"PRINT",#N/A,TRUE,"BHPL";"PRINT",#N/A,TRUE,"BHPL2";"PRINT",#N/A,TRUE,"CDWR";"PRINT",#N/A,TRUE,"EWEB";"PRINT",#N/A,TRUE,"LADWP";"PRINT",#N/A,TRUE,"NEVBASE"}</definedName>
    <definedName name="standard1" hidden="1">{"YTD-Total",#N/A,FALSE,"Provision"}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" hidden="1">[4]Inputs!#REF!</definedName>
    <definedName name="wrn.1996._.Hydro._.5._.Year._.Forecast._.Budget." hidden="1">{#N/A,#N/A,FALSE,"Summary";#N/A,#N/A,FALSE,"SmPlants";#N/A,#N/A,FALSE,"Utah";#N/A,#N/A,FALSE,"Idaho";#N/A,#N/A,FALSE,"Lewis River";#N/A,#N/A,FALSE,"NrthUmpq";#N/A,#N/A,FALSE,"KlamRog"}</definedName>
    <definedName name="wrn.Adj._.Back_Up." hidden="1">{"Page 3.4.1",#N/A,FALSE,"Totals";"Page 3.4.2",#N/A,FALSE,"Totals"}</definedName>
    <definedName name="wrn.ALL." hidden="1">{#N/A,#N/A,FALSE,"Summary EPS";#N/A,#N/A,FALSE,"1st Qtr Electric";#N/A,#N/A,FALSE,"1st Qtr Australia";#N/A,#N/A,FALSE,"1st Qtr Telecom";#N/A,#N/A,FALSE,"1st QTR Other"}</definedName>
    <definedName name="wrn.All._.BSs._.and._.JEs." hidden="1">{#N/A,#N/A,FALSE,"Top level";#N/A,#N/A,FALSE,"Top level JEs";#N/A,#N/A,FALSE,"PHI";#N/A,#N/A,FALSE,"PHI JEs";#N/A,#N/A,FALSE,"PacifiCorp";#N/A,#N/A,FALSE,"PacifiCorp JEs";#N/A,#N/A,FALSE,"PGHC";#N/A,#N/A,FALSE,"PGHC JEs";#N/A,#N/A,FALSE,"Domestic"}</definedName>
    <definedName name="wrn.All._.but._.Syn._.and._.JE." hidden="1">{#N/A,#N/A,FALSE,"June 01 Mapping";#N/A,#N/A,FALSE,"June 01 conv";#N/A,#N/A,FALSE,"reclass";#N/A,#N/A,FALSE,"US FV";#N/A,#N/A,FALSE,"UK FV";#N/A,#N/A,FALSE,"UK GAAP"}</definedName>
    <definedName name="wrn.All._.ISs._.and._.JE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All._.other._.months." hidden="1">{#N/A,#N/A,FALSE,"Top level MTD";#N/A,#N/A,FALSE,"PHI MTD";#N/A,#N/A,FALSE,"PacifiCorp MTD";#N/A,#N/A,FALSE,"PGHC MTD";#N/A,#N/A,FALSE,"Top level YTD";#N/A,#N/A,FALSE,"PHI YTD";#N/A,#N/A,FALSE,"PacifiCorp YTD";#N/A,#N/A,FALSE,"PGHC YTD"}</definedName>
    <definedName name="wrn.All._.Pages." hidden="1">{#N/A,#N/A,FALSE,"cover";#N/A,#N/A,FALSE,"lead sheet";#N/A,#N/A,FALSE,"Adj backup";#N/A,#N/A,FALSE,"t Accounts"}</definedName>
    <definedName name="wrn.Allocation._.factor." hidden="1">{#N/A,#N/A,TRUE,"11.1";#N/A,#N/A,TRUE,"11.2";#N/A,#N/A,TRUE,"11.3-.4";#N/A,#N/A,TRUE,"11.5-11.6";#N/A,#N/A,TRUE,"11.7-.10";#N/A,#N/A,TRUE,"11.11-11.22";#N/A,#N/A,TRUE,"11.23_ECD"}</definedName>
    <definedName name="wrn.BUS._.RPT." hidden="1">{#N/A,#N/A,FALSE,"P&amp;L Ttl";#N/A,#N/A,FALSE,"P&amp;L C_Ttl New";#N/A,#N/A,FALSE,"Bus Res";#N/A,#N/A,FALSE,"Chrts";#N/A,#N/A,FALSE,"pcf";#N/A,#N/A,FALSE,"pcr ";#N/A,#N/A,FALSE,"Exp Stmt ";#N/A,#N/A,FALSE,"Exp Stmt BU";#N/A,#N/A,FALSE,"Cap";#N/A,#N/A,FALSE,"IT Ytd"}</definedName>
    <definedName name="wrn.Combined._.YTD." hidden="1">{"YTD-Total",#N/A,TRUE,"Provision";"YTD-Utility",#N/A,TRUE,"Prov Utility";"YTD-NonUtility",#N/A,TRUE,"Prov NonUtility"}</definedName>
    <definedName name="wrn.ConsolGrossGrp." hidden="1">{"Conol gross povision grouped",#N/A,FALSE,"Consol Gross";"Consol Gross Grouped",#N/A,FALSE,"Consol Gross"}</definedName>
    <definedName name="wrn.Cover." hidden="1">{#N/A,#N/A,TRUE,"Cover";#N/A,#N/A,TRUE,"Contents"}</definedName>
    <definedName name="wrn.CoverContents." hidden="1">{#N/A,#N/A,FALSE,"Cover";#N/A,#N/A,FALSE,"Contents"}</definedName>
    <definedName name="wrn.El._.Paso._.Offshore." hidden="1">{#N/A,#N/A,TRUE,"EPEsum";#N/A,#N/A,TRUE,"Approve1";#N/A,#N/A,TRUE,"Approve2";#N/A,#N/A,TRUE,"Approve3";#N/A,#N/A,TRUE,"EPE1";#N/A,#N/A,TRUE,"EPE2";#N/A,#N/A,TRUE,"CashCompare";#N/A,#N/A,TRUE,"XIRR";#N/A,#N/A,TRUE,"EPEloan";#N/A,#N/A,TRUE,"GraphEPE";#N/A,#N/A,TRUE,"OrgChart";#N/A,#N/A,TRUE,"SA08B"}</definedName>
    <definedName name="wrn.Exec._.Summary." hidden="1">{#N/A,#N/A,FALSE,"Output Ass";#N/A,#N/A,FALSE,"Sum Tot";#N/A,#N/A,FALSE,"Ex Sum Year";#N/A,#N/A,FALSE,"Sum Qtr"}</definedName>
    <definedName name="wrn.Factors._.Tab._.10." hidden="1">{"Factors Pages 1-2",#N/A,FALSE,"Factors";"Factors Page 3",#N/A,FALSE,"Factors";"Factors Page 4",#N/A,FALSE,"Factors";"Factors Page 5",#N/A,FALSE,"Factors";"Factors Pages 8-27",#N/A,FALSE,"Factors"}</definedName>
    <definedName name="wrn.full._.report." hidden="1">{"print_su",#N/A,TRUE,"bond_size1";"print_cf",#N/A,TRUE,"bond_size1";"print_sads",#N/A,TRUE,"bond_size1";"print_capi",#N/A,TRUE,"bond_size1";"print_ads",#N/A,TRUE,"bond_size1";"print_bp",#N/A,TRUE,"bond_size1";"print_nds",#N/A,TRUE,"bond_size1";"print_yield",#N/A,TRUE,"bond_size1"}</definedName>
    <definedName name="wrn.Full._.View." hidden="1">{"FullView",#N/A,FALSE,"Consltd-For contngcy"}</definedName>
    <definedName name="wrn.GLReport." hidden="1">{#N/A,#N/A,FALSE,"Forecast";#N/A,#N/A,FALSE,"SumWBS";#N/A,#N/A,FALSE,"SumGL";#N/A,#N/A,FALSE,"Klam";#N/A,#N/A,FALSE,"Yale";#N/A,#N/A,FALSE,"Merw";#N/A,#N/A,FALSE,"Swif";#N/A,#N/A,FALSE,"Umpq";#N/A,#N/A,FALSE,"Powe";#N/A,#N/A,FALSE,"PDDec";#N/A,#N/A,FALSE,"Bigf";#N/A,#N/A,FALSE,"Cond";#N/A,#N/A,FALSE,"Grac";#N/A,#N/A,FALSE,"Onei";#N/A,#N/A,FALSE,"Amer";#N/A,#N/A,FALSE,"Soda";#N/A,#N/A,FALSE,"Pros"}</definedName>
    <definedName name="wrn.life." hidden="1">{"life_te",#N/A,TRUE,"life";"duration_te",#N/A,TRUE,"duration";"life_ab",#N/A,TRUE,"life";"duration_ab",#N/A,TRUE,"duration";"life_fed_tax",#N/A,TRUE,"life";"duration_tax",#N/A,TRUE,"duration";"life_tax",#N/A,TRUE,"life";"life_fed",#N/A,TRUE,"life";"duration_cd_fed",#N/A,TRUE,"duration"}</definedName>
    <definedName name="wrn.Open._.Issues._.Only." hidden="1">{"Open issues Only",#N/A,FALSE,"TIMELINE"}</definedName>
    <definedName name="wrn.OR._.Carrying._.Charge._.JV." hidden="1">{#N/A,#N/A,FALSE,"Loans";#N/A,#N/A,FALSE,"Program Costs";#N/A,#N/A,FALSE,"Measures";#N/A,#N/A,FALSE,"Net Lost Rev";#N/A,#N/A,FALSE,"Incentive"}</definedName>
    <definedName name="wrn.OR._.Carrying._.Charge._.JV.1" hidden="1">{#N/A,#N/A,FALSE,"Loans";#N/A,#N/A,FALSE,"Program Costs";#N/A,#N/A,FALSE,"Measures";#N/A,#N/A,FALSE,"Net Lost Rev";#N/A,#N/A,FALSE,"Incentive"}</definedName>
    <definedName name="wrn.Oregon._.Rate._.case." hidden="1">{#N/A,#N/A,TRUE,"10.1_Historical Cover Sheet";#N/A,#N/A,TRUE,"10.2-10.3_Historical";#N/A,#N/A,TRUE,"10.4_Historical";#N/A,#N/A,TRUE,"10.4.1_Historical";#N/A,#N/A,TRUE,"10.7-10.17_Historical"}</definedName>
    <definedName name="wrn.pages." hidden="1">{#N/A,#N/A,FALSE,"Bgt";#N/A,#N/A,FALSE,"Act";#N/A,#N/A,FALSE,"Chrt Data";#N/A,#N/A,FALSE,"Bus Result";#N/A,#N/A,FALSE,"Main Charts";#N/A,#N/A,FALSE,"P&amp;L Ttl";#N/A,#N/A,FALSE,"P&amp;L C_Ttl";#N/A,#N/A,FALSE,"P&amp;L C_Oct";#N/A,#N/A,FALSE,"P&amp;L C_Sep";#N/A,#N/A,FALSE,"1996";#N/A,#N/A,FALSE,"Data"}</definedName>
    <definedName name="wrn.partial." hidden="1">{"summary",#N/A,TRUE,"summary";"su_annual",#N/A,TRUE,"project";"su_quarter",#N/A,TRUE,"project";"cf_ann1",#N/A,TRUE,"cf_sum";"cf_ann2",#N/A,TRUE,"cf_sum";"nonrailom",#N/A,TRUE,"nonrailo&amp;m";"chart",#N/A,TRUE,"chart";"parity",#N/A,TRUE,"parity";"federal_loan",#N/A,TRUE,"federal_loan";"fed_loan2",#N/A,TRUE,"fed_loan_adj";"ds_sum",#N/A,TRUE,"combbond";"benefit_amt",#N/A,TRUE,"bond_siz1";"life_te",#N/A,TRUE,"life";"duration_te",#N/A,TRUE,"duration";"life_fed_tax",#N/A,TRUE,"life";"duration_tax",#N/A,TRUE,"duration";"su_recon",#N/A,TRUE,"cfdraw_proof"}</definedName>
    <definedName name="wrn.Payment._.View." hidden="1">{#N/A,#N/A,FALSE,"Consltd-For contngcy";"PaymentView",#N/A,FALSE,"Consltd-For contngcy"}</definedName>
    <definedName name="wrn.PFSreconview." hidden="1">{"PFS recon view",#N/A,FALSE,"Hyperion Proof"}</definedName>
    <definedName name="wrn.PGHCreconview." hidden="1">{"PGHC recon view",#N/A,FALSE,"Hyperion Proof"}</definedName>
    <definedName name="wrn.PHI._.all._.other._.months." hidden="1">{#N/A,#N/A,FALSE,"PHI MTD";#N/A,#N/A,FALSE,"PHI YTD"}</definedName>
    <definedName name="wrn.PHI._.only." hidden="1">{#N/A,#N/A,FALSE,"PHI"}</definedName>
    <definedName name="wrn.PHI._.Sept._.Dec._.March." hidden="1">{#N/A,#N/A,FALSE,"PHI MTD";#N/A,#N/A,FALSE,"PHI QTD";#N/A,#N/A,FALSE,"PHI YTD"}</definedName>
    <definedName name="wrn.PPMCoCodeView." hidden="1">{"PPM Co Code View",#N/A,FALSE,"Comp Codes"}</definedName>
    <definedName name="wrn.PPMreconview." hidden="1">{"PPM Recon View",#N/A,FALSE,"Hyperion Proof"}</definedName>
    <definedName name="wrn.print._.reports." hidden="1">{#N/A,#N/A,FALSE,"NI Sum";#N/A,#N/A,FALSE,"EBITDA";#N/A,#N/A,FALSE,"Cap Ex";#N/A,#N/A,FALSE,"Op CFLO Sum";#N/A,#N/A,FALSE,"NI MEC";#N/A,#N/A,FALSE,"EBITDA MEC";#N/A,#N/A,FALSE,"Cap Ex MEC";#N/A,#N/A,FALSE,"Op CFLO MEC Sum";#N/A,#N/A,FALSE,"NI CE";#N/A,#N/A,FALSE,"EBITDA CE";#N/A,#N/A,FALSE,"Cap Ex CE";#N/A,#N/A,FALSE,"Op CFLO CE"}</definedName>
    <definedName name="wrn.PRINT._.SOURCE._.DATA." hidden="1">{"DATA_SET",#N/A,FALSE,"HOURLY SPREAD"}</definedName>
    <definedName name="wrn.PrintHistory." hidden="1">{#N/A,#N/A,FALSE,"6004";#N/A,#N/A,FALSE,"6006";#N/A,#N/A,FALSE,"6011";#N/A,#N/A,FALSE,"6019";#N/A,#N/A,FALSE,"6024";#N/A,#N/A,FALSE,"6030";#N/A,#N/A,FALSE,"6031";#N/A,#N/A,FALSE,"6035";#N/A,#N/A,FALSE,"6037";#N/A,#N/A,FALSE,"6051";#N/A,#N/A,FALSE,"6052";#N/A,#N/A,FALSE,"6056";#N/A,#N/A,FALSE,"6057";#N/A,#N/A,FALSE,"6058";#N/A,#N/A,FALSE,"6063";#N/A,#N/A,FALSE,"6087";#N/A,#N/A,FALSE,"6090";#N/A,#N/A,FALSE,"6091";#N/A,#N/A,FALSE,"6092";#N/A,#N/A,FALSE,"6094";#N/A,#N/A,FALSE,"6095";#N/A,#N/A,FALSE,"6097";#N/A,#N/A,FALSE,"6098";#N/A,#N/A,FALSE,"6114";#N/A,#N/A,FALSE,"6118";#N/A,#N/A,FALSE,"6213";#N/A,#N/A,FALSE,"6234";#N/A,#N/A,FALSE,"6236"}</definedName>
    <definedName name="wrn.PrintOther." hidden="1">{#N/A,#N/A,FALSE,"Cover";#N/A,#N/A,FALSE,"ProjectSelector";#N/A,#N/A,FALSE,"ProjectTable";#N/A,#N/A,FALSE,"SanGorgonio";#N/A,#N/A,FALSE,"Tehachapi";#N/A,#N/A,FALSE,"Results";#N/A,#N/A,FALSE,"ReplaceForecast"}</definedName>
    <definedName name="wrn.ProofElectricOnly." hidden="1">{"Electric Only",#N/A,FALSE,"Hyperion Proof"}</definedName>
    <definedName name="wrn.ProofTotal." hidden="1">{"Proof Total",#N/A,FALSE,"Hyperion Proof"}</definedName>
    <definedName name="wrn.Reformat._.only." hidden="1">{#N/A,#N/A,FALSE,"Dec 1999 mapping"}</definedName>
    <definedName name="wrn.SALES._.VAR._.95._.BUDGET." hidden="1">{"PRINT",#N/A,TRUE,"APPA";"PRINT",#N/A,TRUE,"APS";"PRINT",#N/A,TRUE,"BHPL";"PRINT",#N/A,TRUE,"BHPL2";"PRINT",#N/A,TRUE,"CDWR";"PRINT",#N/A,TRUE,"EWEB";"PRINT",#N/A,TRUE,"LADWP";"PRINT",#N/A,TRUE,"NEVBASE"}</definedName>
    <definedName name="wrn.Section1." hidden="1">{#N/A,#N/A,TRUE,"Section1";"SavingsTop",#N/A,TRUE,"SumSavings";#N/A,#N/A,TRUE,"GraphSum";"SavingsAll",#N/A,TRUE,"SumSavings";#N/A,#N/A,TRUE,"Inputs";#N/A,#N/A,TRUE,"Scenarios";#N/A,#N/A,TRUE,"LineLoss";#N/A,#N/A,TRUE,"Summary";#N/A,#N/A,TRUE,"TermSummary";#N/A,#N/A,TRUE,"NetRates";#N/A,#N/A,TRUE,"PPAtypes"}</definedName>
    <definedName name="wrn.Section1Summaries." hidden="1">{#N/A,#N/A,TRUE,"Section1";#N/A,#N/A,TRUE,"SumF";#N/A,#N/A,TRUE,"FigExchange";#N/A,#N/A,TRUE,"Escalation";#N/A,#N/A,TRUE,"GraphEscalate";#N/A,#N/A,TRUE,"Scenarios"}</definedName>
    <definedName name="wrn.Section2." hidden="1">{#N/A,#N/A,TRUE,"Section2";#N/A,#N/A,TRUE,"OverPymt";#N/A,#N/A,TRUE,"Energy";#N/A,#N/A,TRUE,"EnergyDiff1";#N/A,#N/A,TRUE,"EnergyDiff2";#N/A,#N/A,TRUE,"CapPerformance";#N/A,#N/A,TRUE,"BonusPerformance";#N/A,#N/A,TRUE,"BonusFormula";#N/A,#N/A,TRUE,"GraphPymt"}</definedName>
    <definedName name="wrn.Section2TotalProjectCost." hidden="1">{#N/A,#N/A,TRUE,"Section2";#N/A,#N/A,TRUE,"TPCestimate";#N/A,#N/A,TRUE,"SumTPC";#N/A,#N/A,TRUE,"ConstrLoan";#N/A,#N/A,TRUE,"FigBalance";#N/A,#N/A,TRUE,"DEV27air";#N/A,#N/A,TRUE,"Graph27air";#N/A,#N/A,TRUE,"PreOp"}</definedName>
    <definedName name="wrn.Section3." hidden="1">{#N/A,#N/A,TRUE,"Section3";#N/A,#N/A,TRUE,"BaseYear";#N/A,#N/A,TRUE,"GenHistory";#N/A,#N/A,TRUE,"GenGraph";#N/A,#N/A,TRUE,"MonthCompare";#N/A,#N/A,TRUE,"HourHistory";#N/A,#N/A,TRUE,"PayHistory";#N/A,#N/A,TRUE,"PayGraphs";#N/A,#N/A,TRUE,"ReplaceForecast";#N/A,#N/A,TRUE,"PPAforecast";#N/A,#N/A,TRUE,"OLSier"}</definedName>
    <definedName name="wrn.Section3PowerPlantCompany." hidden="1">{#N/A,#N/A,TRUE,"Section3";#N/A,#N/A,TRUE,"Tax";#N/A,#N/A,TRUE,"Dividend";#N/A,#N/A,TRUE,"Depreciation";#N/A,#N/A,TRUE,"Balance";#N/A,#N/A,TRUE,"SaleGain";#N/A,#N/A,TRUE,"RevExp";#N/A,#N/A,TRUE,"PIG";#N/A,#N/A,TRUE,"GraphPlant"}</definedName>
    <definedName name="wrn.Section4." hidden="1">{#N/A,#N/A,TRUE,"Section4";#N/A,#N/A,TRUE,"Tariffwksht";#N/A,#N/A,TRUE,"TariffINFO";#N/A,#N/A,TRUE,"Generation";#N/A,#N/A,TRUE,"PPAsum";#N/A,#N/A,TRUE,"PPApayments";#N/A,#N/A,TRUE,"RevExp";#N/A,#N/A,TRUE,"GraphRevenue";#N/A,#N/A,TRUE,"GraphRevExp"}</definedName>
    <definedName name="wrn.Section4Revenue." hidden="1">{#N/A,#N/A,TRUE,"Section4";#N/A,#N/A,TRUE,"PPAtable";#N/A,#N/A,TRUE,"RFPtable";#N/A,#N/A,TRUE,"RevCap";#N/A,#N/A,TRUE,"RevOther";#N/A,#N/A,TRUE,"RevGas";#N/A,#N/A,TRUE,"GraphRev"}</definedName>
    <definedName name="wrn.Section5." hidden="1">{#N/A,#N/A,TRUE,"Section5";#N/A,#N/A,TRUE,"Coal";#N/A,#N/A,TRUE,"Fuel";#N/A,#N/A,TRUE,"OMwksht";#N/A,#N/A,TRUE,"VOM";#N/A,#N/A,TRUE,"FOM";#N/A,#N/A,TRUE,"Debt";#N/A,#N/A,TRUE,"LoanSchedules";#N/A,#N/A,TRUE,"GraphExp";#N/A,#N/A,TRUE,"Conversions"}</definedName>
    <definedName name="wrn.Section6Equipment." hidden="1">{#N/A,#N/A,TRUE,"Section6";#N/A,#N/A,TRUE,"OHcycles";#N/A,#N/A,TRUE,"OHtiming";#N/A,#N/A,TRUE,"OHcosts";#N/A,#N/A,TRUE,"GTdegradation";#N/A,#N/A,TRUE,"GTperformance";#N/A,#N/A,TRUE,"GraphEquip"}</definedName>
    <definedName name="wrn.Section7DebtService." hidden="1">{#N/A,#N/A,TRUE,"Section7";#N/A,#N/A,TRUE,"DebtService";#N/A,#N/A,TRUE,"LoanSchedules";#N/A,#N/A,TRUE,"GraphDebt"}</definedName>
    <definedName name="wrn.Sept._.Dec._.March._.IS." hidden="1">{#N/A,#N/A,FALSE,"Top level MTD";#N/A,#N/A,FALSE,"PHI MTD";#N/A,#N/A,FALSE,"PacifiCorp MTD";#N/A,#N/A,FALSE,"PGHC MTD";#N/A,#N/A,FALSE,"Top level QTD";#N/A,#N/A,FALSE,"PHI QTD";#N/A,#N/A,FALSE,"PacifiCorp QTD";#N/A,#N/A,FALSE,"PGHC QTD";#N/A,#N/A,FALSE,"Top level YTD";#N/A,#N/A,FALSE,"PHI YTD";#N/A,#N/A,FALSE,"PacifiCorp YTD";#N/A,#N/A,FALSE,"PGHC YTD"}</definedName>
    <definedName name="wrn.SponsorSection." hidden="1">{#N/A,#N/A,TRUE,"Cover";#N/A,#N/A,TRUE,"Contents";#N/A,#N/A,TRUE,"Organization";#N/A,#N/A,TRUE,"SumSponsor";#N/A,#N/A,TRUE,"Plant1";#N/A,#N/A,TRUE,"Plant2";#N/A,#N/A,TRUE,"Sponsors";#N/A,#N/A,TRUE,"ElPaso1";#N/A,#N/A,TRUE,"GraphSponsor"}</definedName>
    <definedName name="wrn.Standard." hidden="1">{"YTD-Total",#N/A,FALSE,"Provision"}</definedName>
    <definedName name="wrn.Standard._.NonUtility._.Only." hidden="1">{"YTD-NonUtility",#N/A,FALSE,"Prov NonUtility"}</definedName>
    <definedName name="wrn.Standard._.Utility._.Only." hidden="1">{"YTD-Utility",#N/A,FALSE,"Prov Utility"}</definedName>
    <definedName name="wrn.Summary." hidden="1">{"Table A",#N/A,FALSE,"Summary";"Table D",#N/A,FALSE,"Summary";"Table E",#N/A,FALSE,"Summary"}</definedName>
    <definedName name="wrn.Summary._.View." hidden="1">{#N/A,#N/A,FALSE,"Consltd-For contngcy"}</definedName>
    <definedName name="wrn.test." hidden="1">{#N/A,#N/A,TRUE,"10.1_Historical Cover Sheet";#N/A,#N/A,TRUE,"10.2-10.3_Historical"}</definedName>
    <definedName name="wrn.Total._.Summary." hidden="1">{"Total Summary",#N/A,FALSE,"Summary"}</definedName>
    <definedName name="wrn.UK._.Conversion._.Only." hidden="1">{#N/A,#N/A,FALSE,"Dec 1999 UK Continuing Ops"}</definedName>
    <definedName name="wrn.YearEnd." hidden="1">{"Factors Pages 1-2",#N/A,FALSE,"Variables";"Factors Page 3",#N/A,FALSE,"Variables";"Factors Page 4",#N/A,FALSE,"Variables";"Factors Page 5",#N/A,FALSE,"Variables";"YE Pages 7-26",#N/A,FALSE,"Variables"}</definedName>
    <definedName name="y" hidden="1">'[1]DSM Output'!$B$21:$B$23</definedName>
    <definedName name="z" hidden="1">'[1]DSM Output'!$G$21:$G$23</definedName>
    <definedName name="Z_01844156_6462_4A28_9785_1A86F4D0C834_.wvu.PrintTitles" hidden="1">#REF!</definedName>
  </definedNames>
  <calcPr calcId="152511" calcMode="manual" iterate="1"/>
</workbook>
</file>

<file path=xl/calcChain.xml><?xml version="1.0" encoding="utf-8"?>
<calcChain xmlns="http://schemas.openxmlformats.org/spreadsheetml/2006/main">
  <c r="C6" i="3" l="1"/>
  <c r="C7" i="3"/>
  <c r="C8" i="3"/>
  <c r="C5" i="3"/>
  <c r="C4" i="3"/>
  <c r="B8" i="3"/>
  <c r="B7" i="3"/>
  <c r="B6" i="3"/>
  <c r="B5" i="3"/>
  <c r="B4" i="3"/>
  <c r="B8" i="2"/>
  <c r="B10" i="2" s="1"/>
  <c r="B11" i="2" s="1"/>
  <c r="D5" i="3" l="1"/>
  <c r="D7" i="3"/>
  <c r="D8" i="3"/>
  <c r="D4" i="3"/>
  <c r="B9" i="3"/>
  <c r="C9" i="3"/>
  <c r="D9" i="3" s="1"/>
  <c r="D6" i="3"/>
</calcChain>
</file>

<file path=xl/sharedStrings.xml><?xml version="1.0" encoding="utf-8"?>
<sst xmlns="http://schemas.openxmlformats.org/spreadsheetml/2006/main" count="114" uniqueCount="57">
  <si>
    <t>Unit Costs @ Earned ROR</t>
  </si>
  <si>
    <t>Cost Of Service By Rate Schedule</t>
  </si>
  <si>
    <t>Description</t>
  </si>
  <si>
    <t>UNITS</t>
  </si>
  <si>
    <t>NCP kW</t>
  </si>
  <si>
    <t>Annual KWH</t>
  </si>
  <si>
    <t>Average Customers</t>
  </si>
  <si>
    <t>Load Factor</t>
  </si>
  <si>
    <t>CP Load Factor</t>
  </si>
  <si>
    <t>PTDRM TOTAL</t>
  </si>
  <si>
    <t>Revenue Requirement</t>
  </si>
  <si>
    <t>Per NCP kW</t>
  </si>
  <si>
    <t>Per KWH</t>
  </si>
  <si>
    <t>Per Customer</t>
  </si>
  <si>
    <t>PRODUCTION-TOTAL</t>
  </si>
  <si>
    <t>PRODUCTION-DEMAND</t>
  </si>
  <si>
    <t>PRODUCTION-ENERGY</t>
  </si>
  <si>
    <t>TRANSMISSION-TOTAL</t>
  </si>
  <si>
    <t>TRANSMISSION-DEMAND</t>
  </si>
  <si>
    <t>TRANSMISSION-ENERGY</t>
  </si>
  <si>
    <t>DISTRIBUTION-TOTAL</t>
  </si>
  <si>
    <t>DISTRIBUTION-SUBSTATION</t>
  </si>
  <si>
    <t>DISTRIBUTION- P &amp; C</t>
  </si>
  <si>
    <t>DISTRIBUTION-TRANSFORMER</t>
  </si>
  <si>
    <t>DISTRIBUTION-SERVICE</t>
  </si>
  <si>
    <t>DISTRIBUTION-METER</t>
  </si>
  <si>
    <t>RETAIL-TOTAL</t>
  </si>
  <si>
    <t>MISC - Total</t>
  </si>
  <si>
    <t>Rocky Mountain Power</t>
  </si>
  <si>
    <t>State of Utah</t>
  </si>
  <si>
    <t>2010 Protocol (Non Wgt)</t>
  </si>
  <si>
    <t>12 Months Ended Dec 2015</t>
  </si>
  <si>
    <t>7.56% = Earned Return on Rate Base</t>
  </si>
  <si>
    <t>Utah
Jurisdiction
Normalized</t>
  </si>
  <si>
    <t>Residential
Sch 1</t>
  </si>
  <si>
    <t>Residential
NEM
Sch 1-135</t>
  </si>
  <si>
    <t>Removal Costs Related to be Recovered Through an Application Fee</t>
  </si>
  <si>
    <t>Residential Net Metering</t>
  </si>
  <si>
    <t>Administration Cost</t>
  </si>
  <si>
    <t>Initial Setup Customer Service Cost</t>
  </si>
  <si>
    <t>Engineering Cost</t>
  </si>
  <si>
    <t>Total Cost Related to Net Metering Application</t>
  </si>
  <si>
    <t>Application Quantity</t>
  </si>
  <si>
    <t>Cost per Application</t>
  </si>
  <si>
    <t>Total Net Metering Application Fee Revenue</t>
  </si>
  <si>
    <t>Generation</t>
  </si>
  <si>
    <t>Transmission</t>
  </si>
  <si>
    <t>Distribution</t>
  </si>
  <si>
    <t>Retail</t>
  </si>
  <si>
    <t>Miscellaneous</t>
  </si>
  <si>
    <t>Residential</t>
  </si>
  <si>
    <t>Non-Net Metering</t>
  </si>
  <si>
    <t>Net Metering</t>
  </si>
  <si>
    <t>Total</t>
  </si>
  <si>
    <t>Difference</t>
  </si>
  <si>
    <t>Percentage</t>
  </si>
  <si>
    <t>Annual Functional Costs per Customer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</si>
</sst>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7">
    <numFmt numFmtId="5" formatCode="&quot;$&quot;#,##0_);\(&quot;$&quot;#,##0\)"/>
    <numFmt numFmtId="43" formatCode="_(* #,##0.00_);_(* \(#,##0.00\);_(* &quot;-&quot;??_);_(@_)"/>
    <numFmt numFmtId="164" formatCode="_(* #,##0_);_(* \(#,##0\);_(* &quot;-&quot;??_);_(@_)"/>
    <numFmt numFmtId="165" formatCode="_(* #,##0.000_);_(* \(#,##0.000\);_(* &quot;-&quot;??_);_(@_)"/>
    <numFmt numFmtId="166" formatCode="_(* #,##0.0000_);_(* \(#,##0.0000\);_(* &quot;-&quot;??_);_(@_)"/>
    <numFmt numFmtId="167" formatCode="&quot;$&quot;#,##0"/>
    <numFmt numFmtId="168" formatCode="&quot;$&quot;#,##0.00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u/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56">
    <xf numFmtId="0" fontId="0" fillId="0" borderId="0" xfId="0"/>
    <xf numFmtId="1" fontId="3" fillId="0" borderId="0" xfId="0" applyNumberFormat="1" applyFont="1" applyFill="1"/>
    <xf numFmtId="0" fontId="3" fillId="0" borderId="0" xfId="0" applyFont="1" applyFill="1" applyAlignment="1">
      <alignment horizontal="center"/>
    </xf>
    <xf numFmtId="0" fontId="4" fillId="0" borderId="0" xfId="0" applyFont="1" applyFill="1"/>
    <xf numFmtId="37" fontId="3" fillId="0" borderId="0" xfId="0" applyNumberFormat="1" applyFont="1" applyFill="1" applyAlignment="1" applyProtection="1">
      <alignment horizontal="centerContinuous"/>
    </xf>
    <xf numFmtId="1" fontId="3" fillId="0" borderId="0" xfId="0" applyNumberFormat="1" applyFont="1" applyFill="1" applyAlignment="1">
      <alignment horizontal="centerContinuous"/>
    </xf>
    <xf numFmtId="1" fontId="3" fillId="0" borderId="0" xfId="0" applyNumberFormat="1" applyFont="1" applyFill="1" applyAlignment="1"/>
    <xf numFmtId="1" fontId="5" fillId="0" borderId="0" xfId="0" quotePrefix="1" applyNumberFormat="1" applyFont="1" applyFill="1" applyAlignment="1">
      <alignment horizontal="center"/>
    </xf>
    <xf numFmtId="37" fontId="3" fillId="0" borderId="0" xfId="0" applyNumberFormat="1" applyFont="1" applyFill="1" applyProtection="1"/>
    <xf numFmtId="1" fontId="4" fillId="0" borderId="0" xfId="0" applyNumberFormat="1" applyFont="1" applyFill="1" applyAlignment="1">
      <alignment horizontal="center"/>
    </xf>
    <xf numFmtId="37" fontId="3" fillId="0" borderId="0" xfId="0" applyNumberFormat="1" applyFont="1" applyFill="1" applyAlignment="1" applyProtection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Fill="1" applyBorder="1" applyAlignment="1">
      <alignment horizontal="center" wrapText="1"/>
    </xf>
    <xf numFmtId="1" fontId="6" fillId="0" borderId="0" xfId="0" applyNumberFormat="1" applyFont="1" applyFill="1" applyAlignment="1">
      <alignment horizontal="centerContinuous"/>
    </xf>
    <xf numFmtId="164" fontId="3" fillId="0" borderId="0" xfId="3" applyNumberFormat="1" applyFont="1" applyFill="1" applyBorder="1"/>
    <xf numFmtId="1" fontId="7" fillId="0" borderId="0" xfId="0" applyNumberFormat="1" applyFont="1" applyFill="1" applyAlignment="1">
      <alignment horizontal="centerContinuous"/>
    </xf>
    <xf numFmtId="1" fontId="8" fillId="0" borderId="0" xfId="0" applyNumberFormat="1" applyFont="1" applyFill="1" applyBorder="1"/>
    <xf numFmtId="10" fontId="4" fillId="0" borderId="0" xfId="4" applyNumberFormat="1" applyFont="1" applyFill="1" applyAlignment="1">
      <alignment horizontal="right"/>
    </xf>
    <xf numFmtId="164" fontId="4" fillId="0" borderId="0" xfId="3" applyNumberFormat="1" applyFont="1" applyFill="1"/>
    <xf numFmtId="1" fontId="4" fillId="0" borderId="0" xfId="0" applyNumberFormat="1" applyFont="1" applyFill="1"/>
    <xf numFmtId="1" fontId="4" fillId="0" borderId="0" xfId="0" quotePrefix="1" applyNumberFormat="1" applyFont="1" applyFill="1" applyAlignment="1">
      <alignment horizontal="left"/>
    </xf>
    <xf numFmtId="9" fontId="4" fillId="0" borderId="0" xfId="4" applyFont="1" applyFill="1"/>
    <xf numFmtId="1" fontId="4" fillId="0" borderId="0" xfId="0" applyNumberFormat="1" applyFont="1" applyFill="1" applyAlignment="1">
      <alignment horizontal="left"/>
    </xf>
    <xf numFmtId="9" fontId="4" fillId="0" borderId="0" xfId="4" applyFont="1" applyFill="1" applyBorder="1"/>
    <xf numFmtId="1" fontId="8" fillId="0" borderId="0" xfId="0" applyNumberFormat="1" applyFont="1" applyFill="1"/>
    <xf numFmtId="10" fontId="7" fillId="0" borderId="0" xfId="4" applyNumberFormat="1" applyFont="1" applyFill="1"/>
    <xf numFmtId="43" fontId="4" fillId="0" borderId="0" xfId="3" applyNumberFormat="1" applyFont="1" applyFill="1"/>
    <xf numFmtId="165" fontId="4" fillId="0" borderId="0" xfId="3" applyNumberFormat="1" applyFont="1" applyFill="1"/>
    <xf numFmtId="166" fontId="4" fillId="0" borderId="0" xfId="3" applyNumberFormat="1" applyFont="1" applyFill="1"/>
    <xf numFmtId="1" fontId="4" fillId="0" borderId="0" xfId="0" applyNumberFormat="1" applyFont="1" applyFill="1" applyBorder="1"/>
    <xf numFmtId="164" fontId="4" fillId="0" borderId="0" xfId="3" applyNumberFormat="1" applyFont="1" applyFill="1" applyBorder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right"/>
    </xf>
    <xf numFmtId="167" fontId="0" fillId="0" borderId="0" xfId="1" applyNumberFormat="1" applyFont="1"/>
    <xf numFmtId="167" fontId="0" fillId="0" borderId="0" xfId="0" applyNumberFormat="1"/>
    <xf numFmtId="164" fontId="0" fillId="0" borderId="0" xfId="1" applyNumberFormat="1" applyFont="1"/>
    <xf numFmtId="168" fontId="0" fillId="0" borderId="0" xfId="1" applyNumberFormat="1" applyFont="1"/>
    <xf numFmtId="0" fontId="10" fillId="0" borderId="0" xfId="0" applyFont="1"/>
    <xf numFmtId="0" fontId="9" fillId="2" borderId="4" xfId="0" applyFont="1" applyFill="1" applyBorder="1" applyAlignment="1">
      <alignment horizontal="center"/>
    </xf>
    <xf numFmtId="0" fontId="9" fillId="2" borderId="3" xfId="0" applyFont="1" applyFill="1" applyBorder="1" applyAlignment="1">
      <alignment horizontal="right"/>
    </xf>
    <xf numFmtId="9" fontId="10" fillId="2" borderId="3" xfId="2" applyFont="1" applyFill="1" applyBorder="1"/>
    <xf numFmtId="0" fontId="9" fillId="2" borderId="5" xfId="0" applyFont="1" applyFill="1" applyBorder="1" applyAlignment="1">
      <alignment horizontal="right"/>
    </xf>
    <xf numFmtId="9" fontId="10" fillId="2" borderId="5" xfId="2" applyFont="1" applyFill="1" applyBorder="1"/>
    <xf numFmtId="0" fontId="9" fillId="2" borderId="4" xfId="0" applyFont="1" applyFill="1" applyBorder="1" applyAlignment="1">
      <alignment horizontal="right"/>
    </xf>
    <xf numFmtId="9" fontId="10" fillId="2" borderId="4" xfId="2" applyFont="1" applyFill="1" applyBorder="1"/>
    <xf numFmtId="0" fontId="9" fillId="2" borderId="6" xfId="0" applyFont="1" applyFill="1" applyBorder="1" applyAlignment="1">
      <alignment horizontal="right"/>
    </xf>
    <xf numFmtId="9" fontId="10" fillId="2" borderId="2" xfId="2" applyFont="1" applyFill="1" applyBorder="1"/>
    <xf numFmtId="0" fontId="10" fillId="2" borderId="7" xfId="0" applyFont="1" applyFill="1" applyBorder="1"/>
    <xf numFmtId="5" fontId="10" fillId="2" borderId="3" xfId="1" applyNumberFormat="1" applyFont="1" applyFill="1" applyBorder="1"/>
    <xf numFmtId="5" fontId="10" fillId="2" borderId="5" xfId="0" applyNumberFormat="1" applyFont="1" applyFill="1" applyBorder="1"/>
    <xf numFmtId="5" fontId="10" fillId="2" borderId="4" xfId="0" applyNumberFormat="1" applyFont="1" applyFill="1" applyBorder="1"/>
    <xf numFmtId="5" fontId="10" fillId="2" borderId="2" xfId="0" applyNumberFormat="1" applyFont="1" applyFill="1" applyBorder="1"/>
    <xf numFmtId="0" fontId="9" fillId="2" borderId="5" xfId="0" applyFont="1" applyFill="1" applyBorder="1" applyAlignment="1">
      <alignment horizontal="center"/>
    </xf>
    <xf numFmtId="0" fontId="10" fillId="3" borderId="8" xfId="0" applyFont="1" applyFill="1" applyBorder="1" applyAlignment="1">
      <alignment horizontal="centerContinuous"/>
    </xf>
    <xf numFmtId="0" fontId="10" fillId="3" borderId="9" xfId="0" applyFont="1" applyFill="1" applyBorder="1" applyAlignment="1">
      <alignment horizontal="centerContinuous"/>
    </xf>
    <xf numFmtId="0" fontId="9" fillId="3" borderId="6" xfId="0" applyFont="1" applyFill="1" applyBorder="1" applyAlignment="1">
      <alignment horizontal="centerContinuous" vertical="center"/>
    </xf>
  </cellXfs>
  <cellStyles count="5">
    <cellStyle name="Comma" xfId="1" builtinId="3"/>
    <cellStyle name="Comma 11" xfId="3"/>
    <cellStyle name="Normal" xfId="0" builtinId="0"/>
    <cellStyle name="Percent" xfId="2" builtinId="5"/>
    <cellStyle name="Percent 10" xfId="4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EGULATN\PA&amp;D\DSMRecov\2001\RECOV0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Documents%20and%20Settings\p70596\Local%20Settings\Temporary%20Internet%20Files\OLK3B\ORA%20Workpaper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REGULATN\PA&amp;D\CASES\Wy0902\EAST%20Blocking%209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acificorp.us\dfs\Documents%20and%20Settings\p04092.000\Local%20Settings\Temporary%20Internet%20Files\OLK1AC\RECOV04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oseburg"/>
      <sheetName val="SCRInput"/>
      <sheetName val="Inputs"/>
      <sheetName val="Market-Based Rates"/>
      <sheetName val="BM-5 Output"/>
      <sheetName val="DSM Output"/>
      <sheetName val="DSM Dollars"/>
      <sheetName val="Decoupling"/>
      <sheetName val="Centralia Credit"/>
      <sheetName val="Y2K"/>
      <sheetName val="Deferred Acct."/>
      <sheetName val="AFOR"/>
      <sheetName val="SB1149"/>
      <sheetName val="Washington"/>
      <sheetName val="WA Inputs"/>
      <sheetName val="Sch. 93 kWh"/>
      <sheetName val="Pivot"/>
      <sheetName val="Inputs (2)"/>
      <sheetName val="Interdepartmental"/>
      <sheetName val="Qualify"/>
      <sheetName val="Old Inputs"/>
      <sheetName val="Market-Based Rates (2)"/>
      <sheetName val="Old BM-5 "/>
      <sheetName val="Old Dollars"/>
      <sheetName val="Old Output"/>
      <sheetName val="Module2"/>
      <sheetName val="RECOV01"/>
      <sheetName val="Sheet1"/>
      <sheetName val="Jan"/>
    </sheetNames>
    <sheetDataSet>
      <sheetData sheetId="0"/>
      <sheetData sheetId="1"/>
      <sheetData sheetId="2"/>
      <sheetData sheetId="3"/>
      <sheetData sheetId="4"/>
      <sheetData sheetId="5" refreshError="1">
        <row r="21">
          <cell r="B21" t="str">
            <v>26</v>
          </cell>
          <cell r="G21">
            <v>83871482</v>
          </cell>
          <cell r="J21">
            <v>0</v>
          </cell>
        </row>
        <row r="22">
          <cell r="B22" t="str">
            <v>27</v>
          </cell>
          <cell r="G22">
            <v>1931963666</v>
          </cell>
          <cell r="J22">
            <v>1056426642</v>
          </cell>
        </row>
        <row r="23">
          <cell r="B23" t="str">
            <v>36</v>
          </cell>
          <cell r="G23">
            <v>70121</v>
          </cell>
          <cell r="J23">
            <v>13699</v>
          </cell>
        </row>
      </sheetData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 refreshError="1"/>
      <sheetData sheetId="26" refreshError="1"/>
      <sheetData sheetId="27" refreshError="1"/>
      <sheetData sheetId="28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ORA Workpapers"/>
      <sheetName val="Price Change"/>
      <sheetName val="Input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xhibit 3 "/>
      <sheetName val="Table A base change"/>
      <sheetName val="Sch 2"/>
      <sheetName val="Sch 3"/>
      <sheetName val="Sch 15"/>
      <sheetName val="Sch 25-Secondary"/>
      <sheetName val="Sch 25-Primary"/>
      <sheetName val="Sch 40"/>
      <sheetName val="Sch 45-Secondary"/>
      <sheetName val="Sch 45-Primary"/>
      <sheetName val="Sch 46-Secondary"/>
      <sheetName val="Sch 46-Primary"/>
      <sheetName val="Sch 48T"/>
      <sheetName val="Sch 51"/>
      <sheetName val="Sch 53"/>
      <sheetName val="Sch 54"/>
      <sheetName val="Sch 57"/>
      <sheetName val="Sch 58"/>
      <sheetName val="Exhibit 4"/>
      <sheetName val="Blocking-901East"/>
      <sheetName val="Exhibit 5"/>
      <sheetName val="Table A Defer Surcharge summ"/>
      <sheetName val="Table A Hunter surcharge summ "/>
      <sheetName val="Filed Defer Exc PCS Rev detail"/>
      <sheetName val="Filed Hunter PCS Rev detail"/>
      <sheetName val="Filed Power Cost kWh"/>
      <sheetName val="Table 1 - Semi"/>
      <sheetName val="Table 1 - MWh"/>
      <sheetName val="Table 2 - Unbilled Spread"/>
      <sheetName val="Table 3 - Unbilled Spread"/>
      <sheetName val="Table 4"/>
      <sheetName val="Actual-901East"/>
      <sheetName val="Actual-Lighting Surcharge"/>
      <sheetName val="tolerance sheet"/>
      <sheetName val="Net Billed Cheaper Adj"/>
      <sheetName val="Billed Cheaper"/>
      <sheetName val="Before Billed Cheaper"/>
      <sheetName val="33SF Phos 6024200100010001"/>
      <sheetName val="Inputs"/>
      <sheetName val="Table 2"/>
      <sheetName val="Table 3"/>
      <sheetName val="Type I adjustments -kwh"/>
      <sheetName val="Table 4 - Contracts"/>
      <sheetName val="Contract Summary"/>
      <sheetName val="UWy Billing"/>
      <sheetName val="UWy Schedule 2 &amp; 15"/>
      <sheetName val="UWy Schedule 25"/>
      <sheetName val="UWy Sch 48 not used"/>
      <sheetName val="UWy Sch 46"/>
      <sheetName val="Recon U of Wy"/>
      <sheetName val="UWy Sheet2"/>
      <sheetName val="Weather 901 East"/>
      <sheetName val="Temperature"/>
      <sheetName val="KN ENERGY"/>
      <sheetName val="T. A - East Com-Ind"/>
      <sheetName val="T.A - All WY com-ind"/>
      <sheetName val=" Table A"/>
      <sheetName val="Hunter Surcharge Worksheet"/>
      <sheetName val="Reclassifications"/>
      <sheetName val="Sch 25-Secondary old"/>
      <sheetName val="Sch 25-Primary old"/>
      <sheetName val="Sch 45-Secondary old"/>
      <sheetName val="Sch 45-Primary old"/>
      <sheetName val="Sch 46-Secondary old"/>
      <sheetName val="Sch 46-Primary old"/>
      <sheetName val="Sch 48T old"/>
      <sheetName val="Table A Combined surcharge 4 yr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CRInput"/>
      <sheetName val="Voltage"/>
      <sheetName val="Process"/>
      <sheetName val="Codes"/>
      <sheetName val="SCRInput2"/>
      <sheetName val="Inputs"/>
      <sheetName val="Centralia Credit"/>
      <sheetName val="Y2K"/>
      <sheetName val="Deferred Acct."/>
      <sheetName val="Trail Mtn."/>
      <sheetName val="Halsey"/>
      <sheetName val="Adjustment 10"/>
      <sheetName val="WA SBC"/>
      <sheetName val="0103 Proration (191)"/>
      <sheetName val="WA Centralia"/>
      <sheetName val="WA SBC - Class 48T"/>
      <sheetName val="Utah DSM"/>
      <sheetName val="Summary"/>
      <sheetName val="DSM Output"/>
      <sheetName val="Adjustment 08"/>
      <sheetName val="Adjustment 07"/>
      <sheetName val="DSM Dollars"/>
      <sheetName val="Module2"/>
      <sheetName val="Adjustment 11"/>
      <sheetName val="CA Pub Purp"/>
      <sheetName val="No Longer Used --&gt;"/>
      <sheetName val="Adjustment 12"/>
    </sheetNames>
    <sheetDataSet>
      <sheetData sheetId="0" refreshError="1"/>
      <sheetData sheetId="1"/>
      <sheetData sheetId="2" refreshError="1"/>
      <sheetData sheetId="3"/>
      <sheetData sheetId="4"/>
      <sheetData sheetId="5"/>
      <sheetData sheetId="6" refreshError="1"/>
      <sheetData sheetId="7" refreshError="1"/>
      <sheetData sheetId="8" refreshError="1"/>
      <sheetData sheetId="9" refreshError="1"/>
      <sheetData sheetId="10" refreshError="1"/>
      <sheetData sheetId="1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/>
      <sheetData sheetId="24"/>
      <sheetData sheetId="25" refreshError="1"/>
      <sheetData sheetId="26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"/>
  <sheetViews>
    <sheetView workbookViewId="0"/>
  </sheetViews>
  <sheetFormatPr defaultRowHeight="15.75" x14ac:dyDescent="0.25"/>
  <cols>
    <col min="1" max="1" width="17" style="37" customWidth="1"/>
    <col min="2" max="2" width="19.140625" style="37" bestFit="1" customWidth="1"/>
    <col min="3" max="3" width="14.28515625" style="37" bestFit="1" customWidth="1"/>
    <col min="4" max="4" width="14" style="37" customWidth="1"/>
    <col min="5" max="16384" width="9.140625" style="37"/>
  </cols>
  <sheetData>
    <row r="1" spans="1:4" ht="19.5" customHeight="1" x14ac:dyDescent="0.25">
      <c r="A1" s="55" t="s">
        <v>56</v>
      </c>
      <c r="B1" s="53"/>
      <c r="C1" s="53"/>
      <c r="D1" s="54"/>
    </row>
    <row r="2" spans="1:4" x14ac:dyDescent="0.25">
      <c r="A2" s="47"/>
      <c r="B2" s="52" t="s">
        <v>50</v>
      </c>
      <c r="C2" s="52" t="s">
        <v>50</v>
      </c>
      <c r="D2" s="52" t="s">
        <v>55</v>
      </c>
    </row>
    <row r="3" spans="1:4" x14ac:dyDescent="0.25">
      <c r="A3" s="47"/>
      <c r="B3" s="38" t="s">
        <v>51</v>
      </c>
      <c r="C3" s="38" t="s">
        <v>52</v>
      </c>
      <c r="D3" s="38" t="s">
        <v>54</v>
      </c>
    </row>
    <row r="4" spans="1:4" x14ac:dyDescent="0.25">
      <c r="A4" s="39" t="s">
        <v>45</v>
      </c>
      <c r="B4" s="48">
        <f>'Unit Costs'!D31</f>
        <v>579.95288435680243</v>
      </c>
      <c r="C4" s="48">
        <f>'Unit Costs'!E31</f>
        <v>468.07220824624346</v>
      </c>
      <c r="D4" s="40">
        <f>C4/B4-1</f>
        <v>-0.19291338853265705</v>
      </c>
    </row>
    <row r="5" spans="1:4" x14ac:dyDescent="0.25">
      <c r="A5" s="41" t="s">
        <v>46</v>
      </c>
      <c r="B5" s="49">
        <f>'Unit Costs'!D49</f>
        <v>136.0189054538634</v>
      </c>
      <c r="C5" s="49">
        <f>'Unit Costs'!E49</f>
        <v>127.43158532318046</v>
      </c>
      <c r="D5" s="42">
        <f t="shared" ref="D5:D9" si="0">C5/B5-1</f>
        <v>-6.3133283583109656E-2</v>
      </c>
    </row>
    <row r="6" spans="1:4" x14ac:dyDescent="0.25">
      <c r="A6" s="41" t="s">
        <v>47</v>
      </c>
      <c r="B6" s="49">
        <f>'Unit Costs'!D67</f>
        <v>239.58539291558733</v>
      </c>
      <c r="C6" s="49">
        <f>'Unit Costs'!E67-'Application Fee Cost'!B6/'Unit Costs'!E17</f>
        <v>238.01588048539449</v>
      </c>
      <c r="D6" s="42">
        <f t="shared" si="0"/>
        <v>-6.5509520889106554E-3</v>
      </c>
    </row>
    <row r="7" spans="1:4" x14ac:dyDescent="0.25">
      <c r="A7" s="41" t="s">
        <v>48</v>
      </c>
      <c r="B7" s="49">
        <f>'Unit Costs'!D103</f>
        <v>39.644060543664693</v>
      </c>
      <c r="C7" s="49">
        <f>'Unit Costs'!E103-('Application Fee Cost'!B4-'Application Fee Cost'!B5)/'Unit Costs'!E17</f>
        <v>56.639258958026645</v>
      </c>
      <c r="D7" s="42">
        <f t="shared" si="0"/>
        <v>0.42869469426935036</v>
      </c>
    </row>
    <row r="8" spans="1:4" x14ac:dyDescent="0.25">
      <c r="A8" s="43" t="s">
        <v>49</v>
      </c>
      <c r="B8" s="50">
        <f>'Unit Costs'!D109</f>
        <v>4.5430431145264798</v>
      </c>
      <c r="C8" s="50">
        <f>'Unit Costs'!E109</f>
        <v>4.3189514916047296</v>
      </c>
      <c r="D8" s="44">
        <f t="shared" si="0"/>
        <v>-4.9326325388639236E-2</v>
      </c>
    </row>
    <row r="9" spans="1:4" x14ac:dyDescent="0.25">
      <c r="A9" s="45" t="s">
        <v>53</v>
      </c>
      <c r="B9" s="51">
        <f>SUM(B4:B8)</f>
        <v>999.74428638444419</v>
      </c>
      <c r="C9" s="51">
        <f>SUM(C4:C8)</f>
        <v>894.47788450444978</v>
      </c>
      <c r="D9" s="46">
        <f t="shared" si="0"/>
        <v>-0.10529332681728876</v>
      </c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0"/>
  <sheetViews>
    <sheetView tabSelected="1" workbookViewId="0"/>
  </sheetViews>
  <sheetFormatPr defaultRowHeight="15" x14ac:dyDescent="0.25"/>
  <cols>
    <col min="1" max="1" width="5.140625" style="1" customWidth="1"/>
    <col min="2" max="2" width="32.28515625" style="1" customWidth="1"/>
    <col min="3" max="3" width="16.28515625" style="1" bestFit="1" customWidth="1"/>
    <col min="4" max="5" width="15.140625" style="1" customWidth="1"/>
  </cols>
  <sheetData>
    <row r="1" spans="1:5" x14ac:dyDescent="0.25">
      <c r="B1" s="2" t="s">
        <v>0</v>
      </c>
    </row>
    <row r="2" spans="1:5" x14ac:dyDescent="0.25">
      <c r="A2" s="3"/>
      <c r="B2" s="4" t="s">
        <v>28</v>
      </c>
      <c r="C2" s="5"/>
      <c r="D2" s="5"/>
      <c r="E2" s="5"/>
    </row>
    <row r="3" spans="1:5" x14ac:dyDescent="0.25">
      <c r="A3" s="5"/>
      <c r="B3" s="5" t="s">
        <v>1</v>
      </c>
      <c r="C3" s="5"/>
      <c r="D3" s="5"/>
      <c r="E3" s="5"/>
    </row>
    <row r="4" spans="1:5" x14ac:dyDescent="0.25">
      <c r="A4" s="5"/>
      <c r="B4" s="5" t="s">
        <v>29</v>
      </c>
      <c r="C4" s="5"/>
      <c r="D4" s="5"/>
      <c r="E4" s="5"/>
    </row>
    <row r="5" spans="1:5" x14ac:dyDescent="0.25">
      <c r="A5" s="5"/>
      <c r="B5" s="5" t="s">
        <v>30</v>
      </c>
      <c r="C5" s="5"/>
      <c r="D5" s="5"/>
      <c r="E5" s="5"/>
    </row>
    <row r="6" spans="1:5" x14ac:dyDescent="0.25">
      <c r="A6" s="5"/>
      <c r="B6" s="5" t="s">
        <v>31</v>
      </c>
      <c r="C6" s="5"/>
      <c r="D6" s="5"/>
      <c r="E6" s="5"/>
    </row>
    <row r="7" spans="1:5" x14ac:dyDescent="0.25">
      <c r="A7" s="5"/>
      <c r="B7" s="5" t="s">
        <v>32</v>
      </c>
      <c r="C7" s="5"/>
      <c r="D7" s="5"/>
      <c r="E7" s="5"/>
    </row>
    <row r="8" spans="1:5" x14ac:dyDescent="0.25">
      <c r="A8" s="6"/>
      <c r="B8" s="5"/>
      <c r="C8" s="5"/>
      <c r="D8" s="5"/>
      <c r="E8" s="5"/>
    </row>
    <row r="9" spans="1:5" x14ac:dyDescent="0.25">
      <c r="A9" s="5"/>
    </row>
    <row r="10" spans="1:5" x14ac:dyDescent="0.25">
      <c r="A10" s="5"/>
      <c r="B10" s="7"/>
      <c r="C10" s="2"/>
      <c r="D10" s="8"/>
      <c r="E10" s="8"/>
    </row>
    <row r="11" spans="1:5" x14ac:dyDescent="0.25">
      <c r="A11" s="5"/>
      <c r="B11" s="9"/>
      <c r="C11" s="2"/>
      <c r="D11" s="10"/>
      <c r="E11" s="10"/>
    </row>
    <row r="12" spans="1:5" ht="39.75" thickBot="1" x14ac:dyDescent="0.3">
      <c r="A12" s="5"/>
      <c r="B12" s="11" t="s">
        <v>2</v>
      </c>
      <c r="C12" s="12" t="s">
        <v>33</v>
      </c>
      <c r="D12" s="12" t="s">
        <v>34</v>
      </c>
      <c r="E12" s="12" t="s">
        <v>35</v>
      </c>
    </row>
    <row r="13" spans="1:5" x14ac:dyDescent="0.25">
      <c r="A13" s="13"/>
      <c r="B13" s="3"/>
      <c r="C13" s="14"/>
      <c r="D13" s="14"/>
      <c r="E13" s="14"/>
    </row>
    <row r="14" spans="1:5" x14ac:dyDescent="0.25">
      <c r="A14" s="15">
        <v>14</v>
      </c>
      <c r="B14" s="16" t="s">
        <v>3</v>
      </c>
      <c r="C14" s="17"/>
      <c r="D14" s="18"/>
      <c r="E14" s="18"/>
    </row>
    <row r="15" spans="1:5" x14ac:dyDescent="0.25">
      <c r="A15" s="15">
        <v>15</v>
      </c>
      <c r="B15" s="19" t="s">
        <v>4</v>
      </c>
      <c r="C15" s="18">
        <v>96036215.172360003</v>
      </c>
      <c r="D15" s="18">
        <v>56098383.860533953</v>
      </c>
      <c r="E15" s="18">
        <v>387862.45488328335</v>
      </c>
    </row>
    <row r="16" spans="1:5" x14ac:dyDescent="0.25">
      <c r="A16" s="15">
        <v>16</v>
      </c>
      <c r="B16" s="19" t="s">
        <v>5</v>
      </c>
      <c r="C16" s="18">
        <v>22897693295.314838</v>
      </c>
      <c r="D16" s="18">
        <v>6523256321.2600079</v>
      </c>
      <c r="E16" s="18">
        <v>39124078.074372999</v>
      </c>
    </row>
    <row r="17" spans="1:5" x14ac:dyDescent="0.25">
      <c r="A17" s="15">
        <v>17</v>
      </c>
      <c r="B17" s="19" t="s">
        <v>6</v>
      </c>
      <c r="C17" s="18">
        <v>870592.17697117245</v>
      </c>
      <c r="D17" s="18">
        <v>749672.72777777794</v>
      </c>
      <c r="E17" s="18">
        <v>4390</v>
      </c>
    </row>
    <row r="18" spans="1:5" x14ac:dyDescent="0.25">
      <c r="A18" s="15">
        <v>18</v>
      </c>
      <c r="B18" s="20" t="s">
        <v>7</v>
      </c>
      <c r="C18" s="21">
        <v>0.32661327904240955</v>
      </c>
      <c r="D18" s="21">
        <v>0.15929099821459311</v>
      </c>
      <c r="E18" s="21">
        <v>0.13817946755189012</v>
      </c>
    </row>
    <row r="19" spans="1:5" x14ac:dyDescent="0.25">
      <c r="A19" s="15">
        <v>19</v>
      </c>
      <c r="B19" s="22" t="s">
        <v>8</v>
      </c>
      <c r="C19" s="18"/>
      <c r="D19" s="21">
        <v>0.63435645246722761</v>
      </c>
      <c r="E19" s="21"/>
    </row>
    <row r="20" spans="1:5" x14ac:dyDescent="0.25">
      <c r="A20" s="15">
        <v>20</v>
      </c>
      <c r="B20" s="19"/>
      <c r="C20" s="23"/>
      <c r="D20" s="23"/>
      <c r="E20" s="23"/>
    </row>
    <row r="21" spans="1:5" x14ac:dyDescent="0.25">
      <c r="A21" s="15">
        <v>21</v>
      </c>
      <c r="B21" s="24" t="s">
        <v>9</v>
      </c>
      <c r="C21" s="25">
        <v>1</v>
      </c>
      <c r="D21" s="25">
        <v>0.38950991888305009</v>
      </c>
      <c r="E21" s="25">
        <v>2.2521003875645494E-3</v>
      </c>
    </row>
    <row r="22" spans="1:5" x14ac:dyDescent="0.25">
      <c r="A22" s="15">
        <v>22</v>
      </c>
      <c r="B22" s="19" t="s">
        <v>10</v>
      </c>
      <c r="C22" s="18">
        <v>1924164160.9622252</v>
      </c>
      <c r="D22" s="18">
        <v>749481026.25407398</v>
      </c>
      <c r="E22" s="18">
        <v>4333410.8526767474</v>
      </c>
    </row>
    <row r="23" spans="1:5" x14ac:dyDescent="0.25">
      <c r="A23" s="15">
        <v>23</v>
      </c>
      <c r="B23" s="19" t="s">
        <v>11</v>
      </c>
      <c r="C23" s="26">
        <v>20.035818336956027</v>
      </c>
      <c r="D23" s="26">
        <v>13.360117969126469</v>
      </c>
      <c r="E23" s="26">
        <v>11.172545313726665</v>
      </c>
    </row>
    <row r="24" spans="1:5" x14ac:dyDescent="0.25">
      <c r="A24" s="15">
        <v>24</v>
      </c>
      <c r="B24" s="19" t="s">
        <v>12</v>
      </c>
      <c r="C24" s="27">
        <v>8.4033100458897919E-2</v>
      </c>
      <c r="D24" s="27">
        <v>0.11489369562429014</v>
      </c>
      <c r="E24" s="27">
        <v>0.11076071478129505</v>
      </c>
    </row>
    <row r="25" spans="1:5" x14ac:dyDescent="0.25">
      <c r="A25" s="15">
        <v>25</v>
      </c>
      <c r="B25" s="19" t="s">
        <v>13</v>
      </c>
      <c r="C25" s="26">
        <v>2210.1785564585189</v>
      </c>
      <c r="D25" s="26">
        <v>999.74428638444374</v>
      </c>
      <c r="E25" s="26">
        <v>987.10953363935016</v>
      </c>
    </row>
    <row r="26" spans="1:5" x14ac:dyDescent="0.25">
      <c r="A26" s="15">
        <v>26</v>
      </c>
      <c r="B26" s="19"/>
      <c r="C26" s="19"/>
      <c r="D26" s="28"/>
      <c r="E26" s="28"/>
    </row>
    <row r="27" spans="1:5" x14ac:dyDescent="0.25">
      <c r="A27" s="15">
        <v>27</v>
      </c>
      <c r="B27" s="24" t="s">
        <v>14</v>
      </c>
      <c r="C27" s="25">
        <v>1</v>
      </c>
      <c r="D27" s="25">
        <v>0.33509559545042455</v>
      </c>
      <c r="E27" s="25">
        <v>1.5837319224671661E-3</v>
      </c>
    </row>
    <row r="28" spans="1:5" x14ac:dyDescent="0.25">
      <c r="A28" s="15">
        <v>28</v>
      </c>
      <c r="B28" s="19" t="s">
        <v>10</v>
      </c>
      <c r="C28" s="18">
        <v>1297465161.2890756</v>
      </c>
      <c r="D28" s="18">
        <v>434774860.79835427</v>
      </c>
      <c r="E28" s="18">
        <v>2054836.9942010087</v>
      </c>
    </row>
    <row r="29" spans="1:5" x14ac:dyDescent="0.25">
      <c r="A29" s="15">
        <v>29</v>
      </c>
      <c r="B29" s="19" t="s">
        <v>11</v>
      </c>
      <c r="C29" s="26">
        <v>13.510165503299598</v>
      </c>
      <c r="D29" s="26">
        <v>7.7502207885212329</v>
      </c>
      <c r="E29" s="26">
        <v>5.2978497102003752</v>
      </c>
    </row>
    <row r="30" spans="1:5" x14ac:dyDescent="0.25">
      <c r="A30" s="15">
        <v>30</v>
      </c>
      <c r="B30" s="19" t="s">
        <v>12</v>
      </c>
      <c r="C30" s="27">
        <v>5.6663574996637482E-2</v>
      </c>
      <c r="D30" s="27">
        <v>6.6649973477414234E-2</v>
      </c>
      <c r="E30" s="27">
        <v>5.2521032963252501E-2</v>
      </c>
    </row>
    <row r="31" spans="1:5" x14ac:dyDescent="0.25">
      <c r="A31" s="15">
        <v>31</v>
      </c>
      <c r="B31" s="19" t="s">
        <v>13</v>
      </c>
      <c r="C31" s="26">
        <v>1490.3248565855629</v>
      </c>
      <c r="D31" s="26">
        <v>579.95288435680243</v>
      </c>
      <c r="E31" s="26">
        <v>468.07220824624346</v>
      </c>
    </row>
    <row r="32" spans="1:5" x14ac:dyDescent="0.25">
      <c r="A32" s="15">
        <v>32</v>
      </c>
      <c r="B32" s="29"/>
      <c r="C32" s="30"/>
      <c r="D32" s="30"/>
      <c r="E32" s="30"/>
    </row>
    <row r="33" spans="1:5" x14ac:dyDescent="0.25">
      <c r="A33" s="15">
        <v>33</v>
      </c>
      <c r="B33" s="24" t="s">
        <v>15</v>
      </c>
      <c r="C33" s="25">
        <v>1</v>
      </c>
      <c r="D33" s="25">
        <v>0.38327362318258618</v>
      </c>
      <c r="E33" s="25">
        <v>2.0545563479408752E-3</v>
      </c>
    </row>
    <row r="34" spans="1:5" x14ac:dyDescent="0.25">
      <c r="A34" s="15">
        <v>34</v>
      </c>
      <c r="B34" s="19" t="s">
        <v>10</v>
      </c>
      <c r="C34" s="18">
        <v>624883427.81415844</v>
      </c>
      <c r="D34" s="18">
        <v>239501335.44508013</v>
      </c>
      <c r="E34" s="18">
        <v>1283858.2133525456</v>
      </c>
    </row>
    <row r="35" spans="1:5" x14ac:dyDescent="0.25">
      <c r="A35" s="15">
        <v>35</v>
      </c>
      <c r="B35" s="19" t="s">
        <v>11</v>
      </c>
      <c r="C35" s="26">
        <v>6.5067477585685296</v>
      </c>
      <c r="D35" s="26">
        <v>4.2693090061293706</v>
      </c>
      <c r="E35" s="26">
        <v>3.3100863390834974</v>
      </c>
    </row>
    <row r="36" spans="1:5" x14ac:dyDescent="0.25">
      <c r="A36" s="15">
        <v>36</v>
      </c>
      <c r="B36" s="19" t="s">
        <v>12</v>
      </c>
      <c r="C36" s="27">
        <v>2.729023486143111E-2</v>
      </c>
      <c r="D36" s="27">
        <v>3.6714996874263398E-2</v>
      </c>
      <c r="E36" s="27">
        <v>3.2815040674236275E-2</v>
      </c>
    </row>
    <row r="37" spans="1:5" x14ac:dyDescent="0.25">
      <c r="A37" s="15">
        <v>37</v>
      </c>
      <c r="B37" s="19" t="s">
        <v>13</v>
      </c>
      <c r="C37" s="26">
        <v>717.76825515266478</v>
      </c>
      <c r="D37" s="26">
        <v>319.47452077525008</v>
      </c>
      <c r="E37" s="26">
        <v>292.4506180757507</v>
      </c>
    </row>
    <row r="38" spans="1:5" x14ac:dyDescent="0.25">
      <c r="A38" s="15">
        <v>38</v>
      </c>
      <c r="B38" s="19"/>
      <c r="C38" s="27"/>
      <c r="D38" s="18"/>
      <c r="E38" s="18"/>
    </row>
    <row r="39" spans="1:5" x14ac:dyDescent="0.25">
      <c r="A39" s="15">
        <v>39</v>
      </c>
      <c r="B39" s="24" t="s">
        <v>16</v>
      </c>
      <c r="C39" s="25">
        <v>1</v>
      </c>
      <c r="D39" s="25">
        <v>0.2903342681407366</v>
      </c>
      <c r="E39" s="25">
        <v>1.1462975315715007E-3</v>
      </c>
    </row>
    <row r="40" spans="1:5" x14ac:dyDescent="0.25">
      <c r="A40" s="15">
        <v>40</v>
      </c>
      <c r="B40" s="19" t="s">
        <v>10</v>
      </c>
      <c r="C40" s="18">
        <v>672581733.47492409</v>
      </c>
      <c r="D40" s="18">
        <v>195273525.35326797</v>
      </c>
      <c r="E40" s="18">
        <v>770978.78086619801</v>
      </c>
    </row>
    <row r="41" spans="1:5" x14ac:dyDescent="0.25">
      <c r="A41" s="15">
        <v>41</v>
      </c>
      <c r="B41" s="19" t="s">
        <v>11</v>
      </c>
      <c r="C41" s="26">
        <v>7.0034177447311414</v>
      </c>
      <c r="D41" s="26">
        <v>3.4809117823917526</v>
      </c>
      <c r="E41" s="26">
        <v>1.9877633711626022</v>
      </c>
    </row>
    <row r="42" spans="1:5" x14ac:dyDescent="0.25">
      <c r="A42" s="15">
        <v>42</v>
      </c>
      <c r="B42" s="19" t="s">
        <v>12</v>
      </c>
      <c r="C42" s="27">
        <v>2.9373340135206674E-2</v>
      </c>
      <c r="D42" s="27">
        <v>2.9934976603149893E-2</v>
      </c>
      <c r="E42" s="27">
        <v>1.9705992289469523E-2</v>
      </c>
    </row>
    <row r="43" spans="1:5" x14ac:dyDescent="0.25">
      <c r="A43" s="15">
        <v>43</v>
      </c>
      <c r="B43" s="19" t="s">
        <v>13</v>
      </c>
      <c r="C43" s="26">
        <v>772.55660143290606</v>
      </c>
      <c r="D43" s="26">
        <v>260.4783635815441</v>
      </c>
      <c r="E43" s="26">
        <v>175.62159017453257</v>
      </c>
    </row>
    <row r="44" spans="1:5" x14ac:dyDescent="0.25">
      <c r="A44" s="15">
        <v>44</v>
      </c>
      <c r="B44" s="19"/>
      <c r="C44" s="21"/>
      <c r="D44" s="18"/>
      <c r="E44" s="18"/>
    </row>
    <row r="45" spans="1:5" x14ac:dyDescent="0.25">
      <c r="A45" s="15">
        <v>45</v>
      </c>
      <c r="B45" s="24" t="s">
        <v>17</v>
      </c>
      <c r="C45" s="25">
        <v>1</v>
      </c>
      <c r="D45" s="25">
        <v>0.36135603744212569</v>
      </c>
      <c r="E45" s="25">
        <v>1.9824668488553961E-3</v>
      </c>
    </row>
    <row r="46" spans="1:5" x14ac:dyDescent="0.25">
      <c r="A46" s="15">
        <v>46</v>
      </c>
      <c r="B46" s="19" t="s">
        <v>10</v>
      </c>
      <c r="C46" s="18">
        <v>282186135.87512517</v>
      </c>
      <c r="D46" s="18">
        <v>101969663.88094546</v>
      </c>
      <c r="E46" s="18">
        <v>559424.65956876217</v>
      </c>
    </row>
    <row r="47" spans="1:5" x14ac:dyDescent="0.25">
      <c r="A47" s="15">
        <v>47</v>
      </c>
      <c r="B47" s="19" t="s">
        <v>11</v>
      </c>
      <c r="C47" s="26">
        <v>2.9383304555336185</v>
      </c>
      <c r="D47" s="26">
        <v>1.8176934318545073</v>
      </c>
      <c r="E47" s="26">
        <v>1.4423274347013191</v>
      </c>
    </row>
    <row r="48" spans="1:5" x14ac:dyDescent="0.25">
      <c r="A48" s="15">
        <v>48</v>
      </c>
      <c r="B48" s="19" t="s">
        <v>12</v>
      </c>
      <c r="C48" s="27">
        <v>1.2323780052240637E-2</v>
      </c>
      <c r="D48" s="27">
        <v>1.5631711963948917E-2</v>
      </c>
      <c r="E48" s="27">
        <v>1.4298730784283854E-2</v>
      </c>
    </row>
    <row r="49" spans="1:5" x14ac:dyDescent="0.25">
      <c r="A49" s="15">
        <v>49</v>
      </c>
      <c r="B49" s="19" t="s">
        <v>13</v>
      </c>
      <c r="C49" s="26">
        <v>324.1312561030158</v>
      </c>
      <c r="D49" s="26">
        <v>136.0189054538634</v>
      </c>
      <c r="E49" s="26">
        <v>127.43158532318046</v>
      </c>
    </row>
    <row r="50" spans="1:5" x14ac:dyDescent="0.25">
      <c r="A50" s="15">
        <v>50</v>
      </c>
      <c r="B50" s="19"/>
      <c r="C50" s="18"/>
      <c r="D50" s="18"/>
      <c r="E50" s="18"/>
    </row>
    <row r="51" spans="1:5" x14ac:dyDescent="0.25">
      <c r="A51" s="15">
        <v>51</v>
      </c>
      <c r="B51" s="24" t="s">
        <v>18</v>
      </c>
      <c r="C51" s="25">
        <v>1</v>
      </c>
      <c r="D51" s="25">
        <v>0.38499520373410517</v>
      </c>
      <c r="E51" s="25">
        <v>2.0542490609701237E-3</v>
      </c>
    </row>
    <row r="52" spans="1:5" x14ac:dyDescent="0.25">
      <c r="A52" s="15">
        <v>52</v>
      </c>
      <c r="B52" s="19" t="s">
        <v>10</v>
      </c>
      <c r="C52" s="18">
        <v>215223065.80290446</v>
      </c>
      <c r="D52" s="18">
        <v>82859848.067064613</v>
      </c>
      <c r="E52" s="18">
        <v>442121.78083193919</v>
      </c>
    </row>
    <row r="53" spans="1:5" x14ac:dyDescent="0.25">
      <c r="A53" s="15">
        <v>53</v>
      </c>
      <c r="B53" s="19" t="s">
        <v>11</v>
      </c>
      <c r="C53" s="26">
        <v>2.241061514311399</v>
      </c>
      <c r="D53" s="26">
        <v>1.4770451903402826</v>
      </c>
      <c r="E53" s="26">
        <v>1.1398932154054038</v>
      </c>
    </row>
    <row r="54" spans="1:5" x14ac:dyDescent="0.25">
      <c r="A54" s="15">
        <v>54</v>
      </c>
      <c r="B54" s="19" t="s">
        <v>12</v>
      </c>
      <c r="C54" s="27">
        <v>9.3993339428186801E-3</v>
      </c>
      <c r="D54" s="27">
        <v>1.2702221710499905E-2</v>
      </c>
      <c r="E54" s="27">
        <v>1.1300503490241658E-2</v>
      </c>
    </row>
    <row r="55" spans="1:5" x14ac:dyDescent="0.25">
      <c r="A55" s="15">
        <v>55</v>
      </c>
      <c r="B55" s="19" t="s">
        <v>13</v>
      </c>
      <c r="C55" s="26">
        <v>247.21456440336362</v>
      </c>
      <c r="D55" s="26">
        <v>110.52802776043679</v>
      </c>
      <c r="E55" s="26">
        <v>100.71111180681986</v>
      </c>
    </row>
    <row r="56" spans="1:5" x14ac:dyDescent="0.25">
      <c r="A56" s="15">
        <v>56</v>
      </c>
      <c r="B56" s="19"/>
      <c r="C56" s="18"/>
      <c r="D56" s="18"/>
      <c r="E56" s="18"/>
    </row>
    <row r="57" spans="1:5" x14ac:dyDescent="0.25">
      <c r="A57" s="15">
        <v>57</v>
      </c>
      <c r="B57" s="24" t="s">
        <v>19</v>
      </c>
      <c r="C57" s="25">
        <v>1</v>
      </c>
      <c r="D57" s="25">
        <v>0.28537843012973357</v>
      </c>
      <c r="E57" s="25">
        <v>1.7517547898792886E-3</v>
      </c>
    </row>
    <row r="58" spans="1:5" x14ac:dyDescent="0.25">
      <c r="A58" s="15">
        <v>58</v>
      </c>
      <c r="B58" s="19" t="s">
        <v>10</v>
      </c>
      <c r="C58" s="18">
        <v>66963070.072223797</v>
      </c>
      <c r="D58" s="18">
        <v>19109815.813877925</v>
      </c>
      <c r="E58" s="18">
        <v>117302.87874529773</v>
      </c>
    </row>
    <row r="59" spans="1:5" x14ac:dyDescent="0.25">
      <c r="A59" s="15">
        <v>59</v>
      </c>
      <c r="B59" s="19" t="s">
        <v>11</v>
      </c>
      <c r="C59" s="26">
        <v>0.69726894122225158</v>
      </c>
      <c r="D59" s="26">
        <v>0.3406482415141725</v>
      </c>
      <c r="E59" s="26">
        <v>0.30243421931776521</v>
      </c>
    </row>
    <row r="60" spans="1:5" x14ac:dyDescent="0.25">
      <c r="A60" s="15">
        <v>60</v>
      </c>
      <c r="B60" s="19" t="s">
        <v>12</v>
      </c>
      <c r="C60" s="27">
        <v>2.9244461094220919E-3</v>
      </c>
      <c r="D60" s="27">
        <v>2.9294902534485637E-3</v>
      </c>
      <c r="E60" s="27">
        <v>2.9982272942588083E-3</v>
      </c>
    </row>
    <row r="61" spans="1:5" x14ac:dyDescent="0.25">
      <c r="A61" s="15">
        <v>61</v>
      </c>
      <c r="B61" s="19" t="s">
        <v>13</v>
      </c>
      <c r="C61" s="26">
        <v>76.916691699655729</v>
      </c>
      <c r="D61" s="26">
        <v>25.490877693422725</v>
      </c>
      <c r="E61" s="26">
        <v>26.720473518291055</v>
      </c>
    </row>
    <row r="62" spans="1:5" x14ac:dyDescent="0.25">
      <c r="A62" s="15">
        <v>62</v>
      </c>
      <c r="B62" s="19"/>
      <c r="C62" s="18"/>
      <c r="D62" s="18"/>
      <c r="E62" s="18"/>
    </row>
    <row r="63" spans="1:5" x14ac:dyDescent="0.25">
      <c r="A63" s="15">
        <v>63</v>
      </c>
      <c r="B63" s="24" t="s">
        <v>20</v>
      </c>
      <c r="C63" s="25">
        <v>1</v>
      </c>
      <c r="D63" s="25">
        <v>0.59316266480435109</v>
      </c>
      <c r="E63" s="25">
        <v>4.1961066434334244E-3</v>
      </c>
    </row>
    <row r="64" spans="1:5" x14ac:dyDescent="0.25">
      <c r="A64" s="15">
        <v>64</v>
      </c>
      <c r="B64" s="19" t="s">
        <v>10</v>
      </c>
      <c r="C64" s="18">
        <v>302801652.3966192</v>
      </c>
      <c r="D64" s="18">
        <v>179610635.04273906</v>
      </c>
      <c r="E64" s="18">
        <v>1270588.0253308818</v>
      </c>
    </row>
    <row r="65" spans="1:5" x14ac:dyDescent="0.25">
      <c r="A65" s="15">
        <v>65</v>
      </c>
      <c r="B65" s="19" t="s">
        <v>11</v>
      </c>
      <c r="C65" s="26">
        <v>3.1529944391620295</v>
      </c>
      <c r="D65" s="26">
        <v>3.201707833317776</v>
      </c>
      <c r="E65" s="26">
        <v>3.2758726949047716</v>
      </c>
    </row>
    <row r="66" spans="1:5" x14ac:dyDescent="0.25">
      <c r="A66" s="15">
        <v>66</v>
      </c>
      <c r="B66" s="19" t="s">
        <v>12</v>
      </c>
      <c r="C66" s="27">
        <v>1.3224111638292242E-2</v>
      </c>
      <c r="D66" s="27">
        <v>2.7533892000743295E-2</v>
      </c>
      <c r="E66" s="27">
        <v>3.2475858547147227E-2</v>
      </c>
    </row>
    <row r="67" spans="1:5" x14ac:dyDescent="0.25">
      <c r="A67" s="15">
        <v>67</v>
      </c>
      <c r="B67" s="19" t="s">
        <v>13</v>
      </c>
      <c r="C67" s="26">
        <v>347.81113408356038</v>
      </c>
      <c r="D67" s="26">
        <v>239.58539291558733</v>
      </c>
      <c r="E67" s="26">
        <v>289.42779620293436</v>
      </c>
    </row>
    <row r="68" spans="1:5" x14ac:dyDescent="0.25">
      <c r="A68" s="15">
        <v>68</v>
      </c>
      <c r="B68" s="19"/>
      <c r="C68" s="26"/>
      <c r="D68" s="26"/>
      <c r="E68" s="26"/>
    </row>
    <row r="69" spans="1:5" x14ac:dyDescent="0.25">
      <c r="A69" s="15">
        <v>69</v>
      </c>
      <c r="B69" s="24" t="s">
        <v>21</v>
      </c>
      <c r="C69" s="25">
        <v>1</v>
      </c>
      <c r="D69" s="25">
        <v>0.51923653899559818</v>
      </c>
      <c r="E69" s="25">
        <v>3.6323466218076534E-3</v>
      </c>
    </row>
    <row r="70" spans="1:5" x14ac:dyDescent="0.25">
      <c r="A70" s="15">
        <v>70</v>
      </c>
      <c r="B70" s="19" t="s">
        <v>10</v>
      </c>
      <c r="C70" s="18">
        <v>45060851.59230487</v>
      </c>
      <c r="D70" s="18">
        <v>23397240.624989413</v>
      </c>
      <c r="E70" s="18">
        <v>163676.63203918777</v>
      </c>
    </row>
    <row r="71" spans="1:5" x14ac:dyDescent="0.25">
      <c r="A71" s="15">
        <v>71</v>
      </c>
      <c r="B71" s="19" t="s">
        <v>11</v>
      </c>
      <c r="C71" s="26">
        <v>0.46920686650793531</v>
      </c>
      <c r="D71" s="26">
        <v>0.41707512792449125</v>
      </c>
      <c r="E71" s="26">
        <v>0.42199658662100148</v>
      </c>
    </row>
    <row r="72" spans="1:5" x14ac:dyDescent="0.25">
      <c r="A72" s="15">
        <v>72</v>
      </c>
      <c r="B72" s="19" t="s">
        <v>12</v>
      </c>
      <c r="C72" s="27">
        <v>1.9679210045810552E-3</v>
      </c>
      <c r="D72" s="27">
        <v>3.5867424906691524E-3</v>
      </c>
      <c r="E72" s="27">
        <v>4.1835268738613166E-3</v>
      </c>
    </row>
    <row r="73" spans="1:5" x14ac:dyDescent="0.25">
      <c r="A73" s="15">
        <v>73</v>
      </c>
      <c r="B73" s="19" t="s">
        <v>13</v>
      </c>
      <c r="C73" s="26">
        <v>51.758851944975554</v>
      </c>
      <c r="D73" s="26">
        <v>31.20993969507845</v>
      </c>
      <c r="E73" s="26">
        <v>37.283970851751199</v>
      </c>
    </row>
    <row r="74" spans="1:5" x14ac:dyDescent="0.25">
      <c r="A74" s="15">
        <v>74</v>
      </c>
      <c r="B74" s="19"/>
      <c r="C74" s="18"/>
      <c r="D74" s="18"/>
      <c r="E74" s="18"/>
    </row>
    <row r="75" spans="1:5" x14ac:dyDescent="0.25">
      <c r="A75" s="15">
        <v>75</v>
      </c>
      <c r="B75" s="24" t="s">
        <v>22</v>
      </c>
      <c r="C75" s="25">
        <v>1</v>
      </c>
      <c r="D75" s="25">
        <v>0.568317814908335</v>
      </c>
      <c r="E75" s="25">
        <v>3.8337873388726478E-3</v>
      </c>
    </row>
    <row r="76" spans="1:5" x14ac:dyDescent="0.25">
      <c r="A76" s="15">
        <v>76</v>
      </c>
      <c r="B76" s="19" t="s">
        <v>10</v>
      </c>
      <c r="C76" s="18">
        <v>155171840.88536194</v>
      </c>
      <c r="D76" s="18">
        <v>88186921.547270879</v>
      </c>
      <c r="E76" s="18">
        <v>594895.83894215256</v>
      </c>
    </row>
    <row r="77" spans="1:5" x14ac:dyDescent="0.25">
      <c r="A77" s="15">
        <v>77</v>
      </c>
      <c r="B77" s="19" t="s">
        <v>11</v>
      </c>
      <c r="C77" s="26">
        <v>1.61576380958859</v>
      </c>
      <c r="D77" s="26">
        <v>1.5720046724788392</v>
      </c>
      <c r="E77" s="26">
        <v>1.5337804199717404</v>
      </c>
    </row>
    <row r="78" spans="1:5" x14ac:dyDescent="0.25">
      <c r="A78" s="15">
        <v>78</v>
      </c>
      <c r="B78" s="19" t="s">
        <v>12</v>
      </c>
      <c r="C78" s="27">
        <v>6.7767455386919737E-3</v>
      </c>
      <c r="D78" s="27">
        <v>1.3518849667130208E-2</v>
      </c>
      <c r="E78" s="27">
        <v>1.5205363761192891E-2</v>
      </c>
    </row>
    <row r="79" spans="1:5" x14ac:dyDescent="0.25">
      <c r="A79" s="15">
        <v>79</v>
      </c>
      <c r="B79" s="19" t="s">
        <v>13</v>
      </c>
      <c r="C79" s="26">
        <v>178.2371183545566</v>
      </c>
      <c r="D79" s="26">
        <v>117.63389313718203</v>
      </c>
      <c r="E79" s="26">
        <v>135.51158062463611</v>
      </c>
    </row>
    <row r="80" spans="1:5" x14ac:dyDescent="0.25">
      <c r="A80" s="15">
        <v>80</v>
      </c>
      <c r="B80" s="19"/>
      <c r="C80" s="18"/>
      <c r="D80" s="18"/>
      <c r="E80" s="18"/>
    </row>
    <row r="81" spans="1:5" x14ac:dyDescent="0.25">
      <c r="A81" s="15">
        <v>81</v>
      </c>
      <c r="B81" s="24" t="s">
        <v>23</v>
      </c>
      <c r="C81" s="25">
        <v>1</v>
      </c>
      <c r="D81" s="25">
        <v>0.60801509538096077</v>
      </c>
      <c r="E81" s="25">
        <v>4.489161906588348E-3</v>
      </c>
    </row>
    <row r="82" spans="1:5" x14ac:dyDescent="0.25">
      <c r="A82" s="15">
        <v>82</v>
      </c>
      <c r="B82" s="19" t="s">
        <v>10</v>
      </c>
      <c r="C82" s="18">
        <v>62460366.990352437</v>
      </c>
      <c r="D82" s="18">
        <v>37976845.993164755</v>
      </c>
      <c r="E82" s="18">
        <v>280394.70013718773</v>
      </c>
    </row>
    <row r="83" spans="1:5" x14ac:dyDescent="0.25">
      <c r="A83" s="15">
        <v>83</v>
      </c>
      <c r="B83" s="19" t="s">
        <v>11</v>
      </c>
      <c r="C83" s="26">
        <v>0.65038347125875728</v>
      </c>
      <c r="D83" s="26">
        <v>0.67696862867883845</v>
      </c>
      <c r="E83" s="26">
        <v>0.72292302749840764</v>
      </c>
    </row>
    <row r="84" spans="1:5" x14ac:dyDescent="0.25">
      <c r="A84" s="15">
        <v>84</v>
      </c>
      <c r="B84" s="19" t="s">
        <v>12</v>
      </c>
      <c r="C84" s="27">
        <v>2.7278017128097628E-3</v>
      </c>
      <c r="D84" s="27">
        <v>5.82176203461361E-3</v>
      </c>
      <c r="E84" s="27">
        <v>7.1668065789095613E-3</v>
      </c>
    </row>
    <row r="85" spans="1:5" x14ac:dyDescent="0.25">
      <c r="A85" s="15">
        <v>85</v>
      </c>
      <c r="B85" s="19" t="s">
        <v>13</v>
      </c>
      <c r="C85" s="26">
        <v>71.744691306157534</v>
      </c>
      <c r="D85" s="26">
        <v>50.657899888845975</v>
      </c>
      <c r="E85" s="26">
        <v>63.87123009958718</v>
      </c>
    </row>
    <row r="86" spans="1:5" x14ac:dyDescent="0.25">
      <c r="A86" s="15">
        <v>86</v>
      </c>
      <c r="B86" s="19"/>
      <c r="C86" s="18"/>
      <c r="D86" s="18"/>
      <c r="E86" s="18"/>
    </row>
    <row r="87" spans="1:5" x14ac:dyDescent="0.25">
      <c r="A87" s="15">
        <v>87</v>
      </c>
      <c r="B87" s="24" t="s">
        <v>24</v>
      </c>
      <c r="C87" s="25">
        <v>1</v>
      </c>
      <c r="D87" s="25">
        <v>0.76146159652899537</v>
      </c>
      <c r="E87" s="25">
        <v>5.2665732781020059E-3</v>
      </c>
    </row>
    <row r="88" spans="1:5" x14ac:dyDescent="0.25">
      <c r="A88" s="15">
        <v>88</v>
      </c>
      <c r="B88" s="19" t="s">
        <v>10</v>
      </c>
      <c r="C88" s="18">
        <v>31753039.403409172</v>
      </c>
      <c r="D88" s="18">
        <v>24178720.078765284</v>
      </c>
      <c r="E88" s="18">
        <v>167229.70880380427</v>
      </c>
    </row>
    <row r="89" spans="1:5" x14ac:dyDescent="0.25">
      <c r="A89" s="15">
        <v>89</v>
      </c>
      <c r="B89" s="19" t="s">
        <v>11</v>
      </c>
      <c r="C89" s="26">
        <v>0.33063609750155953</v>
      </c>
      <c r="D89" s="26">
        <v>0.43100564427802301</v>
      </c>
      <c r="E89" s="26">
        <v>0.43115724839654174</v>
      </c>
    </row>
    <row r="90" spans="1:5" x14ac:dyDescent="0.25">
      <c r="A90" s="15">
        <v>90</v>
      </c>
      <c r="B90" s="19" t="s">
        <v>12</v>
      </c>
      <c r="C90" s="27">
        <v>1.3867352922360197E-3</v>
      </c>
      <c r="D90" s="27">
        <v>3.7065414707014017E-3</v>
      </c>
      <c r="E90" s="27">
        <v>4.2743424774357268E-3</v>
      </c>
    </row>
    <row r="91" spans="1:5" x14ac:dyDescent="0.25">
      <c r="A91" s="15">
        <v>91</v>
      </c>
      <c r="B91" s="19" t="s">
        <v>13</v>
      </c>
      <c r="C91" s="26">
        <v>36.472920666343867</v>
      </c>
      <c r="D91" s="26">
        <v>32.252367176857568</v>
      </c>
      <c r="E91" s="26">
        <v>38.093327745741291</v>
      </c>
    </row>
    <row r="92" spans="1:5" x14ac:dyDescent="0.25">
      <c r="A92" s="15">
        <v>92</v>
      </c>
      <c r="B92" s="19"/>
      <c r="C92" s="26"/>
      <c r="D92" s="18"/>
      <c r="E92" s="18"/>
    </row>
    <row r="93" spans="1:5" x14ac:dyDescent="0.25">
      <c r="A93" s="15">
        <v>93</v>
      </c>
      <c r="B93" s="24" t="s">
        <v>25</v>
      </c>
      <c r="C93" s="25">
        <v>1</v>
      </c>
      <c r="D93" s="25">
        <v>0.70263529290368321</v>
      </c>
      <c r="E93" s="25">
        <v>7.7063889494046753E-3</v>
      </c>
    </row>
    <row r="94" spans="1:5" x14ac:dyDescent="0.25">
      <c r="A94" s="15">
        <v>94</v>
      </c>
      <c r="B94" s="19" t="s">
        <v>10</v>
      </c>
      <c r="C94" s="18">
        <v>8355553.5252280198</v>
      </c>
      <c r="D94" s="18">
        <v>5870906.7985712234</v>
      </c>
      <c r="E94" s="18">
        <v>64391.145353657637</v>
      </c>
    </row>
    <row r="95" spans="1:5" x14ac:dyDescent="0.25">
      <c r="A95" s="15">
        <v>95</v>
      </c>
      <c r="B95" s="19" t="s">
        <v>11</v>
      </c>
      <c r="C95" s="26">
        <v>8.7004194305575003E-2</v>
      </c>
      <c r="D95" s="26">
        <v>0.10465375995798505</v>
      </c>
      <c r="E95" s="26">
        <v>0.1660154122755563</v>
      </c>
    </row>
    <row r="96" spans="1:5" x14ac:dyDescent="0.25">
      <c r="A96" s="15">
        <v>96</v>
      </c>
      <c r="B96" s="19" t="s">
        <v>12</v>
      </c>
      <c r="C96" s="27">
        <v>3.6490808997505757E-4</v>
      </c>
      <c r="D96" s="27">
        <v>8.9999633763237141E-4</v>
      </c>
      <c r="E96" s="27">
        <v>1.645818854344712E-3</v>
      </c>
    </row>
    <row r="97" spans="1:5" x14ac:dyDescent="0.25">
      <c r="A97" s="15">
        <v>97</v>
      </c>
      <c r="B97" s="19" t="s">
        <v>13</v>
      </c>
      <c r="C97" s="26">
        <v>9.597551811569625</v>
      </c>
      <c r="D97" s="26">
        <v>7.8312930176533104</v>
      </c>
      <c r="E97" s="26">
        <v>14.667686868714723</v>
      </c>
    </row>
    <row r="98" spans="1:5" x14ac:dyDescent="0.25">
      <c r="A98" s="15">
        <v>98</v>
      </c>
      <c r="B98" s="19"/>
      <c r="C98" s="18"/>
      <c r="D98" s="18"/>
      <c r="E98" s="18"/>
    </row>
    <row r="99" spans="1:5" x14ac:dyDescent="0.25">
      <c r="A99" s="15">
        <v>99</v>
      </c>
      <c r="B99" s="24" t="s">
        <v>26</v>
      </c>
      <c r="C99" s="25">
        <v>1</v>
      </c>
      <c r="D99" s="25">
        <v>0.88981109563495764</v>
      </c>
      <c r="E99" s="25">
        <v>1.2862140050334687E-2</v>
      </c>
    </row>
    <row r="100" spans="1:5" x14ac:dyDescent="0.25">
      <c r="A100" s="15">
        <v>100</v>
      </c>
      <c r="B100" s="19" t="s">
        <v>10</v>
      </c>
      <c r="C100" s="18">
        <v>33400427.52192039</v>
      </c>
      <c r="D100" s="18">
        <v>29720071.00795649</v>
      </c>
      <c r="E100" s="18">
        <v>429600.97652715561</v>
      </c>
    </row>
    <row r="101" spans="1:5" x14ac:dyDescent="0.25">
      <c r="A101" s="15">
        <v>101</v>
      </c>
      <c r="B101" s="19" t="s">
        <v>11</v>
      </c>
      <c r="C101" s="26">
        <v>0.34778991927134278</v>
      </c>
      <c r="D101" s="26">
        <v>0.52978479882492657</v>
      </c>
      <c r="E101" s="26">
        <v>1.1076116574790213</v>
      </c>
    </row>
    <row r="102" spans="1:5" x14ac:dyDescent="0.25">
      <c r="A102" s="15">
        <v>102</v>
      </c>
      <c r="B102" s="19" t="s">
        <v>12</v>
      </c>
      <c r="C102" s="27">
        <v>1.4586808850634114E-3</v>
      </c>
      <c r="D102" s="27">
        <v>4.5560176611634156E-3</v>
      </c>
      <c r="E102" s="27">
        <v>1.0980475391918621E-2</v>
      </c>
    </row>
    <row r="103" spans="1:5" x14ac:dyDescent="0.25">
      <c r="A103" s="15">
        <v>103</v>
      </c>
      <c r="B103" s="19" t="s">
        <v>13</v>
      </c>
      <c r="C103" s="26">
        <v>38.36518223506431</v>
      </c>
      <c r="D103" s="26">
        <v>39.644060543664693</v>
      </c>
      <c r="E103" s="26">
        <v>97.858992375206284</v>
      </c>
    </row>
    <row r="104" spans="1:5" x14ac:dyDescent="0.25">
      <c r="A104" s="15">
        <v>104</v>
      </c>
      <c r="B104" s="19"/>
      <c r="C104" s="26"/>
      <c r="D104" s="18"/>
      <c r="E104" s="18"/>
    </row>
    <row r="105" spans="1:5" x14ac:dyDescent="0.25">
      <c r="A105" s="15">
        <v>105</v>
      </c>
      <c r="B105" s="24" t="s">
        <v>27</v>
      </c>
      <c r="C105" s="25">
        <v>1</v>
      </c>
      <c r="D105" s="25">
        <v>0.40980436664782616</v>
      </c>
      <c r="E105" s="25">
        <v>2.2813969564176584E-3</v>
      </c>
    </row>
    <row r="106" spans="1:5" x14ac:dyDescent="0.25">
      <c r="A106" s="15">
        <v>106</v>
      </c>
      <c r="B106" s="19" t="s">
        <v>10</v>
      </c>
      <c r="C106" s="18">
        <v>8310783.8794845901</v>
      </c>
      <c r="D106" s="18">
        <v>3405795.5240791184</v>
      </c>
      <c r="E106" s="18">
        <v>18960.197048144764</v>
      </c>
    </row>
    <row r="107" spans="1:5" x14ac:dyDescent="0.25">
      <c r="A107" s="15">
        <v>107</v>
      </c>
      <c r="B107" s="19" t="s">
        <v>11</v>
      </c>
      <c r="C107" s="26">
        <v>8.6538019689435877E-2</v>
      </c>
      <c r="D107" s="26">
        <v>6.0711116608033806E-2</v>
      </c>
      <c r="E107" s="26">
        <v>4.888381643913E-2</v>
      </c>
    </row>
    <row r="108" spans="1:5" x14ac:dyDescent="0.25">
      <c r="A108" s="15">
        <v>108</v>
      </c>
      <c r="B108" s="19" t="s">
        <v>12</v>
      </c>
      <c r="C108" s="27">
        <v>3.6295288666413761E-4</v>
      </c>
      <c r="D108" s="27">
        <v>5.2210052102034639E-4</v>
      </c>
      <c r="E108" s="27">
        <v>4.8461709467255274E-4</v>
      </c>
    </row>
    <row r="109" spans="1:5" x14ac:dyDescent="0.25">
      <c r="A109" s="15">
        <v>109</v>
      </c>
      <c r="B109" s="19" t="s">
        <v>13</v>
      </c>
      <c r="C109" s="26">
        <v>9.5461274513149927</v>
      </c>
      <c r="D109" s="26">
        <v>4.5430431145264798</v>
      </c>
      <c r="E109" s="26">
        <v>4.3189514916047296</v>
      </c>
    </row>
    <row r="110" spans="1:5" x14ac:dyDescent="0.25">
      <c r="A110" s="19"/>
      <c r="B110" s="19"/>
      <c r="C110" s="19"/>
      <c r="D110" s="19"/>
      <c r="E110" s="19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5" x14ac:dyDescent="0.25"/>
  <cols>
    <col min="1" max="1" width="62.28515625" bestFit="1" customWidth="1"/>
    <col min="2" max="2" width="23.85546875" bestFit="1" customWidth="1"/>
  </cols>
  <sheetData>
    <row r="1" spans="1:2" x14ac:dyDescent="0.25">
      <c r="A1" s="31" t="s">
        <v>36</v>
      </c>
    </row>
    <row r="3" spans="1:2" x14ac:dyDescent="0.25">
      <c r="B3" s="31" t="s">
        <v>37</v>
      </c>
    </row>
    <row r="4" spans="1:2" x14ac:dyDescent="0.25">
      <c r="A4" s="32" t="s">
        <v>38</v>
      </c>
      <c r="B4" s="33">
        <v>198751.87786259546</v>
      </c>
    </row>
    <row r="5" spans="1:2" x14ac:dyDescent="0.25">
      <c r="A5" s="32" t="s">
        <v>39</v>
      </c>
      <c r="B5" s="33">
        <v>17797.248161176845</v>
      </c>
    </row>
    <row r="6" spans="1:2" x14ac:dyDescent="0.25">
      <c r="A6" s="32" t="s">
        <v>40</v>
      </c>
      <c r="B6" s="33">
        <v>225698.31</v>
      </c>
    </row>
    <row r="7" spans="1:2" x14ac:dyDescent="0.25">
      <c r="B7" s="34"/>
    </row>
    <row r="8" spans="1:2" x14ac:dyDescent="0.25">
      <c r="A8" s="32" t="s">
        <v>41</v>
      </c>
      <c r="B8" s="34">
        <f>SUM(B4:B6)</f>
        <v>442247.43602377229</v>
      </c>
    </row>
    <row r="9" spans="1:2" x14ac:dyDescent="0.25">
      <c r="A9" s="32" t="s">
        <v>42</v>
      </c>
      <c r="B9" s="35">
        <v>7383</v>
      </c>
    </row>
    <row r="10" spans="1:2" x14ac:dyDescent="0.25">
      <c r="A10" s="32" t="s">
        <v>43</v>
      </c>
      <c r="B10" s="36">
        <f>ROUND(B8/B9,0)</f>
        <v>60</v>
      </c>
    </row>
    <row r="11" spans="1:2" x14ac:dyDescent="0.25">
      <c r="A11" s="32" t="s">
        <v>44</v>
      </c>
      <c r="B11" s="34">
        <f>B9*B10</f>
        <v>442980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Summary</vt:lpstr>
      <vt:lpstr>Unit Costs</vt:lpstr>
      <vt:lpstr>Application Fee Cost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2017-07-20T22:37:04Z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{A44787D4-0540-4523-9961-78E4036D8C6D}">
    <vt:lpwstr>{9A7675F0-29E6-4BD5-B25F-CA9D8C4E2749}</vt:lpwstr>
  </property>
</Properties>
</file>