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Special Studies\Utah Net Metering_2016 02 24\21 - Utah Net Metering\Testimony &amp; Exhibits\Rebuttal &amp; Exhibits\"/>
    </mc:Choice>
  </mc:AlternateContent>
  <bookViews>
    <workbookView xWindow="0" yWindow="0" windowWidth="18495" windowHeight="11190"/>
  </bookViews>
  <sheets>
    <sheet name="Coal O&amp;M" sheetId="4" r:id="rId1"/>
    <sheet name="Gas O&amp;M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10" i="6" l="1"/>
  <c r="F7" i="6"/>
  <c r="F8" i="6"/>
  <c r="F6" i="6"/>
  <c r="F14" i="6" l="1"/>
  <c r="F13" i="6"/>
  <c r="F12" i="6"/>
  <c r="F11" i="6"/>
  <c r="E15" i="6" l="1"/>
  <c r="F4" i="6"/>
  <c r="F20" i="4" l="1"/>
  <c r="F7" i="4"/>
  <c r="F15" i="4"/>
  <c r="F25" i="4"/>
  <c r="F14" i="4"/>
  <c r="F18" i="4"/>
  <c r="F12" i="4"/>
  <c r="F16" i="4"/>
  <c r="F9" i="4"/>
  <c r="F6" i="4"/>
  <c r="F11" i="4"/>
  <c r="F8" i="4"/>
  <c r="F10" i="4"/>
  <c r="F13" i="4"/>
  <c r="F17" i="4"/>
  <c r="F19" i="4"/>
  <c r="F24" i="4"/>
  <c r="E26" i="4"/>
  <c r="F5" i="4"/>
  <c r="F22" i="4"/>
  <c r="F23" i="4"/>
  <c r="F21" i="4" l="1"/>
  <c r="F5" i="6" l="1"/>
  <c r="F15" i="6" s="1"/>
  <c r="F17" i="6" s="1"/>
  <c r="F4" i="4" l="1"/>
  <c r="F26" i="4" s="1"/>
  <c r="F28" i="4" s="1"/>
</calcChain>
</file>

<file path=xl/sharedStrings.xml><?xml version="1.0" encoding="utf-8"?>
<sst xmlns="http://schemas.openxmlformats.org/spreadsheetml/2006/main" count="73" uniqueCount="38">
  <si>
    <t>2015 Generation (MWh)</t>
  </si>
  <si>
    <t>2015 Variable Subtotal (MWh)</t>
  </si>
  <si>
    <t>Total</t>
  </si>
  <si>
    <t>Total $ per MWh</t>
  </si>
  <si>
    <t>U1</t>
  </si>
  <si>
    <t>U2</t>
  </si>
  <si>
    <t>U4</t>
  </si>
  <si>
    <t>U3</t>
  </si>
  <si>
    <t>U3 / U 4</t>
  </si>
  <si>
    <t>Jim Bridger</t>
  </si>
  <si>
    <t>U 1-4</t>
  </si>
  <si>
    <t>Unit</t>
  </si>
  <si>
    <t>Coal Fired Generation</t>
  </si>
  <si>
    <t>Variable O&amp;M Rates by Plant</t>
  </si>
  <si>
    <t>Wt Avg O&amp;M</t>
  </si>
  <si>
    <t>Gas Fired Generation</t>
  </si>
  <si>
    <t>Current Crk</t>
  </si>
  <si>
    <t>LakeSide 1</t>
  </si>
  <si>
    <t>LakeSide 2</t>
  </si>
  <si>
    <t>Gadsby 1</t>
  </si>
  <si>
    <t>Gadsby 2</t>
  </si>
  <si>
    <t>Gadsby 3</t>
  </si>
  <si>
    <t>Gadsby 4</t>
  </si>
  <si>
    <t>Gadsby 5</t>
  </si>
  <si>
    <t>Gadsby 6</t>
  </si>
  <si>
    <t>Chehalis</t>
  </si>
  <si>
    <t>Hermiston</t>
  </si>
  <si>
    <t>Rocky Mountain Power</t>
  </si>
  <si>
    <t>Carbon</t>
  </si>
  <si>
    <t>Cholla</t>
  </si>
  <si>
    <t>Colstrip</t>
  </si>
  <si>
    <t>Craig</t>
  </si>
  <si>
    <t>Dave Johnston</t>
  </si>
  <si>
    <t>Hayden</t>
  </si>
  <si>
    <t>Hunter</t>
  </si>
  <si>
    <t>Huntington</t>
  </si>
  <si>
    <t>Naughton</t>
  </si>
  <si>
    <t>Wyodak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</si>
</sst>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000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2"/>
      <color indexed="8"/>
      <name val="Arial MT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3" fillId="2" borderId="1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center"/>
    </xf>
    <xf numFmtId="164" fontId="3" fillId="0" borderId="3" applyNumberFormat="0" applyProtection="0">
      <alignment horizontal="right" vertical="center"/>
    </xf>
    <xf numFmtId="0" fontId="5" fillId="3" borderId="3" applyNumberFormat="0" applyAlignment="0" applyProtection="0">
      <alignment horizontal="left" vertical="center" indent="1"/>
    </xf>
    <xf numFmtId="0" fontId="5" fillId="4" borderId="3" applyNumberFormat="0" applyAlignment="0" applyProtection="0">
      <alignment horizontal="left" vertical="center" indent="1"/>
    </xf>
    <xf numFmtId="164" fontId="4" fillId="5" borderId="2" applyNumberFormat="0" applyBorder="0" applyProtection="0">
      <alignment horizontal="right" vertical="center"/>
    </xf>
    <xf numFmtId="0" fontId="5" fillId="3" borderId="3" applyNumberFormat="0" applyAlignment="0" applyProtection="0">
      <alignment horizontal="left" vertical="center" indent="1"/>
    </xf>
    <xf numFmtId="164" fontId="3" fillId="4" borderId="3" applyNumberFormat="0" applyProtection="0">
      <alignment horizontal="right" vertical="center"/>
    </xf>
    <xf numFmtId="164" fontId="3" fillId="5" borderId="3" applyNumberFormat="0" applyBorder="0" applyProtection="0">
      <alignment horizontal="right" vertical="center"/>
    </xf>
    <xf numFmtId="164" fontId="6" fillId="6" borderId="4" applyNumberFormat="0" applyBorder="0" applyAlignment="0" applyProtection="0">
      <alignment horizontal="right" vertical="center" indent="1"/>
    </xf>
    <xf numFmtId="164" fontId="7" fillId="7" borderId="4" applyNumberFormat="0" applyBorder="0" applyAlignment="0" applyProtection="0">
      <alignment horizontal="right" vertical="center" indent="1"/>
    </xf>
    <xf numFmtId="164" fontId="7" fillId="8" borderId="4" applyNumberFormat="0" applyBorder="0" applyAlignment="0" applyProtection="0">
      <alignment horizontal="right" vertical="center" indent="1"/>
    </xf>
    <xf numFmtId="164" fontId="8" fillId="9" borderId="4" applyNumberFormat="0" applyBorder="0" applyAlignment="0" applyProtection="0">
      <alignment horizontal="right" vertical="center" indent="1"/>
    </xf>
    <xf numFmtId="164" fontId="8" fillId="10" borderId="4" applyNumberFormat="0" applyBorder="0" applyAlignment="0" applyProtection="0">
      <alignment horizontal="right" vertical="center" indent="1"/>
    </xf>
    <xf numFmtId="164" fontId="8" fillId="11" borderId="4" applyNumberFormat="0" applyBorder="0" applyAlignment="0" applyProtection="0">
      <alignment horizontal="right" vertical="center" indent="1"/>
    </xf>
    <xf numFmtId="164" fontId="9" fillId="12" borderId="4" applyNumberFormat="0" applyBorder="0" applyAlignment="0" applyProtection="0">
      <alignment horizontal="right" vertical="center" indent="1"/>
    </xf>
    <xf numFmtId="164" fontId="9" fillId="13" borderId="4" applyNumberFormat="0" applyBorder="0" applyAlignment="0" applyProtection="0">
      <alignment horizontal="right" vertical="center" indent="1"/>
    </xf>
    <xf numFmtId="164" fontId="9" fillId="14" borderId="4" applyNumberFormat="0" applyBorder="0" applyAlignment="0" applyProtection="0">
      <alignment horizontal="right" vertical="center" indent="1"/>
    </xf>
    <xf numFmtId="0" fontId="10" fillId="0" borderId="1" applyNumberFormat="0" applyFont="0" applyFill="0" applyAlignment="0" applyProtection="0"/>
    <xf numFmtId="164" fontId="4" fillId="15" borderId="1" applyNumberFormat="0" applyAlignment="0" applyProtection="0">
      <alignment horizontal="left" vertical="center" indent="1"/>
    </xf>
    <xf numFmtId="0" fontId="3" fillId="2" borderId="3" applyNumberFormat="0" applyAlignment="0" applyProtection="0">
      <alignment horizontal="left" vertical="center" indent="1"/>
    </xf>
    <xf numFmtId="0" fontId="5" fillId="16" borderId="1" applyNumberFormat="0" applyAlignment="0" applyProtection="0">
      <alignment horizontal="left" vertical="center" indent="1"/>
    </xf>
    <xf numFmtId="0" fontId="5" fillId="17" borderId="1" applyNumberFormat="0" applyAlignment="0" applyProtection="0">
      <alignment horizontal="left" vertical="center" indent="1"/>
    </xf>
    <xf numFmtId="0" fontId="5" fillId="18" borderId="1" applyNumberFormat="0" applyAlignment="0" applyProtection="0">
      <alignment horizontal="left" vertical="center" indent="1"/>
    </xf>
    <xf numFmtId="0" fontId="5" fillId="5" borderId="1" applyNumberFormat="0" applyAlignment="0" applyProtection="0">
      <alignment horizontal="left" vertical="center" indent="1"/>
    </xf>
    <xf numFmtId="0" fontId="5" fillId="4" borderId="3" applyNumberFormat="0" applyAlignment="0" applyProtection="0">
      <alignment horizontal="left" vertical="center" indent="1"/>
    </xf>
    <xf numFmtId="0" fontId="11" fillId="0" borderId="5" applyNumberFormat="0" applyFill="0" applyBorder="0" applyAlignment="0" applyProtection="0"/>
    <xf numFmtId="0" fontId="12" fillId="0" borderId="5" applyBorder="0" applyAlignment="0" applyProtection="0"/>
    <xf numFmtId="0" fontId="11" fillId="3" borderId="3" applyNumberFormat="0" applyAlignment="0" applyProtection="0">
      <alignment horizontal="left" vertical="center" indent="1"/>
    </xf>
    <xf numFmtId="0" fontId="11" fillId="3" borderId="3" applyNumberFormat="0" applyAlignment="0" applyProtection="0">
      <alignment horizontal="left" vertical="center" indent="1"/>
    </xf>
    <xf numFmtId="0" fontId="11" fillId="4" borderId="3" applyNumberFormat="0" applyAlignment="0" applyProtection="0">
      <alignment horizontal="left" vertical="center" indent="1"/>
    </xf>
    <xf numFmtId="164" fontId="13" fillId="4" borderId="3" applyNumberFormat="0" applyProtection="0">
      <alignment horizontal="right" vertical="center"/>
    </xf>
    <xf numFmtId="164" fontId="14" fillId="5" borderId="2" applyNumberFormat="0" applyBorder="0" applyProtection="0">
      <alignment horizontal="right" vertical="center"/>
    </xf>
    <xf numFmtId="164" fontId="13" fillId="5" borderId="3" applyNumberFormat="0" applyBorder="0" applyProtection="0">
      <alignment horizontal="right" vertical="center"/>
    </xf>
    <xf numFmtId="0" fontId="15" fillId="0" borderId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19" borderId="6" xfId="0" applyFont="1" applyFill="1" applyBorder="1" applyAlignment="1">
      <alignment horizontal="center" wrapText="1"/>
    </xf>
    <xf numFmtId="0" fontId="0" fillId="0" borderId="7" xfId="0" applyBorder="1"/>
    <xf numFmtId="0" fontId="17" fillId="0" borderId="0" xfId="0" applyFont="1"/>
    <xf numFmtId="38" fontId="0" fillId="0" borderId="10" xfId="0" applyNumberFormat="1" applyBorder="1"/>
    <xf numFmtId="0" fontId="17" fillId="0" borderId="0" xfId="0" applyFont="1" applyAlignment="1">
      <alignment horizontal="right"/>
    </xf>
    <xf numFmtId="44" fontId="0" fillId="21" borderId="12" xfId="0" applyNumberFormat="1" applyFill="1" applyBorder="1"/>
    <xf numFmtId="0" fontId="0" fillId="0" borderId="7" xfId="0" applyBorder="1" applyAlignment="1">
      <alignment horizontal="center"/>
    </xf>
    <xf numFmtId="165" fontId="0" fillId="0" borderId="0" xfId="40" applyNumberFormat="1" applyFont="1"/>
    <xf numFmtId="0" fontId="18" fillId="0" borderId="0" xfId="0" applyFont="1"/>
    <xf numFmtId="0" fontId="19" fillId="0" borderId="0" xfId="0" applyFont="1"/>
    <xf numFmtId="165" fontId="0" fillId="0" borderId="14" xfId="40" applyNumberFormat="1" applyFont="1" applyFill="1" applyBorder="1"/>
    <xf numFmtId="44" fontId="0" fillId="0" borderId="14" xfId="39" applyFont="1" applyFill="1" applyBorder="1"/>
    <xf numFmtId="44" fontId="0" fillId="0" borderId="15" xfId="0" applyNumberFormat="1" applyBorder="1"/>
    <xf numFmtId="0" fontId="0" fillId="0" borderId="8" xfId="0" applyBorder="1"/>
    <xf numFmtId="0" fontId="0" fillId="0" borderId="8" xfId="0" applyBorder="1" applyAlignment="1">
      <alignment horizontal="center"/>
    </xf>
    <xf numFmtId="38" fontId="0" fillId="0" borderId="11" xfId="0" applyNumberFormat="1" applyBorder="1"/>
    <xf numFmtId="44" fontId="0" fillId="0" borderId="13" xfId="0" applyNumberFormat="1" applyBorder="1"/>
    <xf numFmtId="44" fontId="0" fillId="20" borderId="9" xfId="39" applyNumberFormat="1" applyFont="1" applyFill="1" applyBorder="1"/>
    <xf numFmtId="44" fontId="0" fillId="20" borderId="10" xfId="39" applyNumberFormat="1" applyFont="1" applyFill="1" applyBorder="1"/>
    <xf numFmtId="44" fontId="0" fillId="22" borderId="9" xfId="39" applyNumberFormat="1" applyFont="1" applyFill="1" applyBorder="1"/>
    <xf numFmtId="44" fontId="0" fillId="22" borderId="10" xfId="39" applyNumberFormat="1" applyFont="1" applyFill="1" applyBorder="1"/>
    <xf numFmtId="44" fontId="0" fillId="22" borderId="11" xfId="39" applyNumberFormat="1" applyFont="1" applyFill="1" applyBorder="1"/>
  </cellXfs>
  <cellStyles count="41">
    <cellStyle name="Comma" xfId="40" builtinId="3"/>
    <cellStyle name="Comma 2" xfId="38"/>
    <cellStyle name="Currency" xfId="39" builtinId="4"/>
    <cellStyle name="Normal" xfId="0" builtinId="0"/>
    <cellStyle name="Normal 2" xfId="36"/>
    <cellStyle name="Normal 3" xfId="35"/>
    <cellStyle name="Normal 4" xfId="37"/>
    <cellStyle name="SAPBorder" xfId="19"/>
    <cellStyle name="SAPDataCell" xfId="2"/>
    <cellStyle name="SAPDataTotalCell" xfId="3"/>
    <cellStyle name="SAPDimensionCell" xfId="1"/>
    <cellStyle name="SAPEditableDataCell" xfId="4"/>
    <cellStyle name="SAPEditableDataTotalCell" xfId="7"/>
    <cellStyle name="SAPEmphasized" xfId="27"/>
    <cellStyle name="SAPEmphasizedEditableDataCell" xfId="29"/>
    <cellStyle name="SAPEmphasizedEditableDataTotalCell" xfId="30"/>
    <cellStyle name="SAPEmphasizedLockedDataCell" xfId="33"/>
    <cellStyle name="SAPEmphasizedLockedDataTotalCell" xfId="34"/>
    <cellStyle name="SAPEmphasizedReadonlyDataCell" xfId="31"/>
    <cellStyle name="SAPEmphasizedReadonlyDataTotalCell" xfId="32"/>
    <cellStyle name="SAPEmphasizedTotal" xfId="28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HierarchyCell0" xfId="22"/>
    <cellStyle name="SAPHierarchyCell1" xfId="23"/>
    <cellStyle name="SAPHierarchyCell2" xfId="24"/>
    <cellStyle name="SAPHierarchyCell3" xfId="25"/>
    <cellStyle name="SAPHierarchyCell4" xfId="26"/>
    <cellStyle name="SAPLockedDataCell" xfId="6"/>
    <cellStyle name="SAPLockedDataTotalCell" xfId="9"/>
    <cellStyle name="SAPMemberCell" xfId="20"/>
    <cellStyle name="SAPMemberTotalCell" xfId="21"/>
    <cellStyle name="SAPReadonlyDataCell" xfId="5"/>
    <cellStyle name="SAPReadonlyDataTotalCel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workbookViewId="0">
      <selection activeCell="E1" sqref="E1"/>
    </sheetView>
  </sheetViews>
  <sheetFormatPr defaultRowHeight="15"/>
  <cols>
    <col min="1" max="1" width="2.42578125" customWidth="1"/>
    <col min="2" max="3" width="17.7109375" customWidth="1"/>
    <col min="4" max="4" width="14.5703125" customWidth="1"/>
    <col min="5" max="6" width="17.140625" customWidth="1"/>
    <col min="7" max="7" width="12.28515625" bestFit="1" customWidth="1"/>
  </cols>
  <sheetData>
    <row r="1" spans="2:7" ht="25.5" customHeight="1">
      <c r="B1" s="9" t="s">
        <v>12</v>
      </c>
      <c r="C1" s="3"/>
      <c r="D1" s="3"/>
      <c r="E1" s="3"/>
      <c r="F1" s="3"/>
      <c r="G1" s="3"/>
    </row>
    <row r="2" spans="2:7" ht="15" customHeight="1" thickBot="1">
      <c r="B2" s="10" t="s">
        <v>13</v>
      </c>
      <c r="C2" s="3"/>
      <c r="D2" s="3"/>
      <c r="E2" s="3"/>
      <c r="F2" s="3"/>
      <c r="G2" s="3"/>
    </row>
    <row r="3" spans="2:7" ht="45.75" thickBot="1">
      <c r="B3" s="1" t="s">
        <v>27</v>
      </c>
      <c r="C3" s="1" t="s">
        <v>11</v>
      </c>
      <c r="D3" s="1" t="s">
        <v>1</v>
      </c>
      <c r="E3" s="1" t="s">
        <v>0</v>
      </c>
      <c r="F3" s="1" t="s">
        <v>3</v>
      </c>
    </row>
    <row r="4" spans="2:7">
      <c r="B4" s="2" t="s">
        <v>28</v>
      </c>
      <c r="C4" s="7" t="s">
        <v>4</v>
      </c>
      <c r="D4" s="18">
        <v>0.59</v>
      </c>
      <c r="E4" s="4">
        <v>141897</v>
      </c>
      <c r="F4" s="13">
        <f t="shared" ref="F4:F5" si="0">D4*E4</f>
        <v>83719.23</v>
      </c>
    </row>
    <row r="5" spans="2:7">
      <c r="B5" s="2" t="s">
        <v>28</v>
      </c>
      <c r="C5" s="7" t="s">
        <v>5</v>
      </c>
      <c r="D5" s="19">
        <v>0.59</v>
      </c>
      <c r="E5" s="4">
        <v>250431</v>
      </c>
      <c r="F5" s="13">
        <f t="shared" si="0"/>
        <v>147754.28999999998</v>
      </c>
    </row>
    <row r="6" spans="2:7">
      <c r="B6" s="2" t="s">
        <v>29</v>
      </c>
      <c r="C6" s="7" t="s">
        <v>6</v>
      </c>
      <c r="D6" s="19">
        <v>1.1672118614530804</v>
      </c>
      <c r="E6" s="4">
        <v>2499474</v>
      </c>
      <c r="F6" s="13">
        <f>D6*E6</f>
        <v>2917415.7001935765</v>
      </c>
    </row>
    <row r="7" spans="2:7">
      <c r="B7" s="2" t="s">
        <v>30</v>
      </c>
      <c r="C7" s="7" t="s">
        <v>8</v>
      </c>
      <c r="D7" s="19">
        <v>1.4399096018652471</v>
      </c>
      <c r="E7" s="4">
        <v>1192557</v>
      </c>
      <c r="F7" s="13">
        <f t="shared" ref="F7:F25" si="1">D7*E7</f>
        <v>1717174.2750716135</v>
      </c>
    </row>
    <row r="8" spans="2:7">
      <c r="B8" s="2" t="s">
        <v>31</v>
      </c>
      <c r="C8" s="7" t="s">
        <v>4</v>
      </c>
      <c r="D8" s="19">
        <v>0.99037137622519067</v>
      </c>
      <c r="E8" s="4">
        <v>563397</v>
      </c>
      <c r="F8" s="13">
        <f t="shared" si="1"/>
        <v>557972.26225114369</v>
      </c>
    </row>
    <row r="9" spans="2:7">
      <c r="B9" s="2" t="s">
        <v>31</v>
      </c>
      <c r="C9" s="7" t="s">
        <v>5</v>
      </c>
      <c r="D9" s="19">
        <v>0.99037137622519067</v>
      </c>
      <c r="E9" s="4">
        <v>505588</v>
      </c>
      <c r="F9" s="13">
        <f t="shared" si="1"/>
        <v>500719.88336294168</v>
      </c>
    </row>
    <row r="10" spans="2:7">
      <c r="B10" s="2" t="s">
        <v>32</v>
      </c>
      <c r="C10" s="7" t="s">
        <v>4</v>
      </c>
      <c r="D10" s="19">
        <v>0.69100210675472018</v>
      </c>
      <c r="E10" s="4">
        <v>758212</v>
      </c>
      <c r="F10" s="13">
        <f t="shared" si="1"/>
        <v>523926.08936670987</v>
      </c>
    </row>
    <row r="11" spans="2:7">
      <c r="B11" s="2" t="s">
        <v>32</v>
      </c>
      <c r="C11" s="7" t="s">
        <v>5</v>
      </c>
      <c r="D11" s="19">
        <v>0.60155481731737581</v>
      </c>
      <c r="E11" s="4">
        <v>764042</v>
      </c>
      <c r="F11" s="13">
        <f t="shared" si="1"/>
        <v>459613.14573280246</v>
      </c>
    </row>
    <row r="12" spans="2:7">
      <c r="B12" s="2" t="s">
        <v>32</v>
      </c>
      <c r="C12" s="7" t="s">
        <v>7</v>
      </c>
      <c r="D12" s="19">
        <v>1.0454974412823141</v>
      </c>
      <c r="E12" s="4">
        <v>1342500</v>
      </c>
      <c r="F12" s="13">
        <f t="shared" si="1"/>
        <v>1403580.3149215067</v>
      </c>
    </row>
    <row r="13" spans="2:7">
      <c r="B13" s="2" t="s">
        <v>32</v>
      </c>
      <c r="C13" s="7" t="s">
        <v>6</v>
      </c>
      <c r="D13" s="19">
        <v>1.0425345174888896</v>
      </c>
      <c r="E13" s="4">
        <v>2276216</v>
      </c>
      <c r="F13" s="13">
        <f t="shared" si="1"/>
        <v>2373033.7492604903</v>
      </c>
    </row>
    <row r="14" spans="2:7">
      <c r="B14" s="2" t="s">
        <v>33</v>
      </c>
      <c r="C14" s="7" t="s">
        <v>4</v>
      </c>
      <c r="D14" s="19">
        <v>0.99037137622519067</v>
      </c>
      <c r="E14" s="4">
        <v>289585</v>
      </c>
      <c r="F14" s="13">
        <f t="shared" si="1"/>
        <v>286796.69498417183</v>
      </c>
    </row>
    <row r="15" spans="2:7">
      <c r="B15" s="2" t="s">
        <v>33</v>
      </c>
      <c r="C15" s="7" t="s">
        <v>5</v>
      </c>
      <c r="D15" s="19">
        <v>0.99037137622519067</v>
      </c>
      <c r="E15" s="4">
        <v>265345</v>
      </c>
      <c r="F15" s="13">
        <f t="shared" si="1"/>
        <v>262790.09282447322</v>
      </c>
    </row>
    <row r="16" spans="2:7">
      <c r="B16" s="2" t="s">
        <v>34</v>
      </c>
      <c r="C16" s="7" t="s">
        <v>4</v>
      </c>
      <c r="D16" s="19">
        <v>1.1672118614530804</v>
      </c>
      <c r="E16" s="4">
        <v>3002762</v>
      </c>
      <c r="F16" s="13">
        <f t="shared" si="1"/>
        <v>3504859.4235205748</v>
      </c>
    </row>
    <row r="17" spans="2:6">
      <c r="B17" s="2" t="s">
        <v>34</v>
      </c>
      <c r="C17" s="7" t="s">
        <v>5</v>
      </c>
      <c r="D17" s="19">
        <v>1.1492545302055071</v>
      </c>
      <c r="E17" s="4">
        <v>1959744</v>
      </c>
      <c r="F17" s="13">
        <f t="shared" si="1"/>
        <v>2252244.670043061</v>
      </c>
    </row>
    <row r="18" spans="2:6">
      <c r="B18" s="2" t="s">
        <v>34</v>
      </c>
      <c r="C18" s="7" t="s">
        <v>7</v>
      </c>
      <c r="D18" s="19">
        <v>1.2094073470688897</v>
      </c>
      <c r="E18" s="4">
        <v>3373107</v>
      </c>
      <c r="F18" s="13">
        <f t="shared" si="1"/>
        <v>4079460.3882495016</v>
      </c>
    </row>
    <row r="19" spans="2:6">
      <c r="B19" s="2" t="s">
        <v>35</v>
      </c>
      <c r="C19" s="7" t="s">
        <v>4</v>
      </c>
      <c r="D19" s="19">
        <v>0.99037137622519067</v>
      </c>
      <c r="E19" s="4">
        <v>3324365</v>
      </c>
      <c r="F19" s="13">
        <f t="shared" si="1"/>
        <v>3292355.9401248558</v>
      </c>
    </row>
    <row r="20" spans="2:6">
      <c r="B20" s="2" t="s">
        <v>35</v>
      </c>
      <c r="C20" s="7" t="s">
        <v>5</v>
      </c>
      <c r="D20" s="19">
        <v>0.97777399894250816</v>
      </c>
      <c r="E20" s="4">
        <v>2663953</v>
      </c>
      <c r="F20" s="13">
        <f t="shared" si="1"/>
        <v>2604743.9778048913</v>
      </c>
    </row>
    <row r="21" spans="2:6">
      <c r="B21" s="2" t="s">
        <v>9</v>
      </c>
      <c r="C21" s="7" t="s">
        <v>10</v>
      </c>
      <c r="D21" s="19">
        <v>1.5558557464589642</v>
      </c>
      <c r="E21" s="4">
        <v>9195773</v>
      </c>
      <c r="F21" s="13">
        <f>D21*E21</f>
        <v>14307296.265182188</v>
      </c>
    </row>
    <row r="22" spans="2:6">
      <c r="B22" s="2" t="s">
        <v>36</v>
      </c>
      <c r="C22" s="7" t="s">
        <v>4</v>
      </c>
      <c r="D22" s="19">
        <v>1.0558747265412645</v>
      </c>
      <c r="E22" s="4">
        <v>1256160</v>
      </c>
      <c r="F22" s="13">
        <f t="shared" si="1"/>
        <v>1326347.5964920747</v>
      </c>
    </row>
    <row r="23" spans="2:6">
      <c r="B23" s="2" t="s">
        <v>36</v>
      </c>
      <c r="C23" s="7" t="s">
        <v>5</v>
      </c>
      <c r="D23" s="19">
        <v>1.0780268986418153</v>
      </c>
      <c r="E23" s="4">
        <v>1621740</v>
      </c>
      <c r="F23" s="13">
        <f t="shared" si="1"/>
        <v>1748279.3426033775</v>
      </c>
    </row>
    <row r="24" spans="2:6">
      <c r="B24" s="2" t="s">
        <v>36</v>
      </c>
      <c r="C24" s="7" t="s">
        <v>7</v>
      </c>
      <c r="D24" s="19">
        <v>1.1706054206881302</v>
      </c>
      <c r="E24" s="4">
        <v>2021421</v>
      </c>
      <c r="F24" s="13">
        <f t="shared" si="1"/>
        <v>2366286.3800928211</v>
      </c>
    </row>
    <row r="25" spans="2:6" ht="15.75" thickBot="1">
      <c r="B25" s="14" t="s">
        <v>37</v>
      </c>
      <c r="C25" s="15" t="s">
        <v>4</v>
      </c>
      <c r="D25" s="19">
        <v>1.7301126304366983</v>
      </c>
      <c r="E25" s="16">
        <v>2032298</v>
      </c>
      <c r="F25" s="17">
        <f t="shared" si="1"/>
        <v>3516104.4386112411</v>
      </c>
    </row>
    <row r="26" spans="2:6" ht="15.75" thickBot="1">
      <c r="D26" s="5" t="s">
        <v>2</v>
      </c>
      <c r="E26" s="11">
        <f>SUM(E4:E25)</f>
        <v>41300567</v>
      </c>
      <c r="F26" s="12">
        <f>SUM(F4:F25)</f>
        <v>50232474.150694013</v>
      </c>
    </row>
    <row r="27" spans="2:6" ht="15.75" thickBot="1"/>
    <row r="28" spans="2:6" ht="15.75" thickBot="1">
      <c r="E28" s="3" t="s">
        <v>14</v>
      </c>
      <c r="F28" s="6">
        <f>F26/E26</f>
        <v>1.2162659691982924</v>
      </c>
    </row>
    <row r="30" spans="2:6">
      <c r="E30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workbookViewId="0">
      <selection activeCell="F24" sqref="F24"/>
    </sheetView>
  </sheetViews>
  <sheetFormatPr defaultRowHeight="15"/>
  <cols>
    <col min="1" max="1" width="2.42578125" customWidth="1"/>
    <col min="2" max="2" width="17.7109375" customWidth="1"/>
    <col min="3" max="3" width="17.7109375" hidden="1" customWidth="1"/>
    <col min="4" max="4" width="14.5703125" customWidth="1"/>
    <col min="5" max="6" width="17.140625" customWidth="1"/>
    <col min="7" max="7" width="12.28515625" bestFit="1" customWidth="1"/>
  </cols>
  <sheetData>
    <row r="1" spans="2:7" ht="25.5" customHeight="1">
      <c r="B1" s="9" t="s">
        <v>15</v>
      </c>
      <c r="C1" s="3"/>
      <c r="D1" s="3"/>
      <c r="E1" s="3"/>
      <c r="F1" s="3"/>
      <c r="G1" s="3"/>
    </row>
    <row r="2" spans="2:7" ht="15" customHeight="1" thickBot="1">
      <c r="B2" s="10" t="s">
        <v>13</v>
      </c>
      <c r="C2" s="3"/>
      <c r="D2" s="3"/>
      <c r="E2" s="3"/>
      <c r="F2" s="3"/>
      <c r="G2" s="3"/>
    </row>
    <row r="3" spans="2:7" ht="45.75" thickBot="1">
      <c r="B3" s="1" t="s">
        <v>27</v>
      </c>
      <c r="C3" s="1" t="s">
        <v>11</v>
      </c>
      <c r="D3" s="1" t="s">
        <v>1</v>
      </c>
      <c r="E3" s="1" t="s">
        <v>0</v>
      </c>
      <c r="F3" s="1" t="s">
        <v>3</v>
      </c>
    </row>
    <row r="4" spans="2:7">
      <c r="B4" s="2" t="s">
        <v>16</v>
      </c>
      <c r="C4" s="7"/>
      <c r="D4" s="20">
        <v>7.0000000000000007E-2</v>
      </c>
      <c r="E4" s="4">
        <v>2257106</v>
      </c>
      <c r="F4" s="13">
        <f t="shared" ref="F4:F10" si="0">D4*E4</f>
        <v>157997.42000000001</v>
      </c>
    </row>
    <row r="5" spans="2:7">
      <c r="B5" s="2" t="s">
        <v>17</v>
      </c>
      <c r="C5" s="7"/>
      <c r="D5" s="21">
        <v>0.27</v>
      </c>
      <c r="E5" s="4">
        <v>2272420</v>
      </c>
      <c r="F5" s="13">
        <f t="shared" si="0"/>
        <v>613553.4</v>
      </c>
    </row>
    <row r="6" spans="2:7">
      <c r="B6" s="2" t="s">
        <v>18</v>
      </c>
      <c r="C6" s="7"/>
      <c r="D6" s="21">
        <v>0.3</v>
      </c>
      <c r="E6" s="4">
        <v>2276854</v>
      </c>
      <c r="F6" s="13">
        <f t="shared" si="0"/>
        <v>683056.2</v>
      </c>
    </row>
    <row r="7" spans="2:7">
      <c r="B7" s="2" t="s">
        <v>19</v>
      </c>
      <c r="C7" s="7"/>
      <c r="D7" s="21">
        <v>0.89629574999999972</v>
      </c>
      <c r="E7" s="4">
        <v>14781</v>
      </c>
      <c r="F7" s="13">
        <f t="shared" si="0"/>
        <v>13248.147480749996</v>
      </c>
    </row>
    <row r="8" spans="2:7">
      <c r="B8" s="2" t="s">
        <v>20</v>
      </c>
      <c r="C8" s="7"/>
      <c r="D8" s="21">
        <v>0.89629574999999972</v>
      </c>
      <c r="E8" s="4">
        <v>29210</v>
      </c>
      <c r="F8" s="13">
        <f t="shared" si="0"/>
        <v>26180.798857499991</v>
      </c>
    </row>
    <row r="9" spans="2:7">
      <c r="B9" s="2" t="s">
        <v>21</v>
      </c>
      <c r="C9" s="7"/>
      <c r="D9" s="21">
        <v>0.89629574999999972</v>
      </c>
      <c r="E9" s="4">
        <v>44937</v>
      </c>
      <c r="F9" s="13">
        <f t="shared" si="0"/>
        <v>40276.842117749984</v>
      </c>
    </row>
    <row r="10" spans="2:7">
      <c r="B10" s="2" t="s">
        <v>22</v>
      </c>
      <c r="C10" s="7"/>
      <c r="D10" s="21">
        <v>0.64904174999999986</v>
      </c>
      <c r="E10" s="4">
        <v>12202</v>
      </c>
      <c r="F10" s="13">
        <f t="shared" si="0"/>
        <v>7919.6074334999985</v>
      </c>
    </row>
    <row r="11" spans="2:7">
      <c r="B11" s="2" t="s">
        <v>23</v>
      </c>
      <c r="C11" s="7"/>
      <c r="D11" s="21">
        <v>0.64904174999999986</v>
      </c>
      <c r="E11" s="4">
        <v>14095</v>
      </c>
      <c r="F11" s="13">
        <f t="shared" ref="F11:F14" si="1">D11*E11</f>
        <v>9148.2434662499982</v>
      </c>
    </row>
    <row r="12" spans="2:7">
      <c r="B12" s="2" t="s">
        <v>24</v>
      </c>
      <c r="C12" s="7"/>
      <c r="D12" s="21">
        <v>0.64904174999999986</v>
      </c>
      <c r="E12" s="4">
        <v>8570</v>
      </c>
      <c r="F12" s="13">
        <f t="shared" si="1"/>
        <v>5562.2877974999992</v>
      </c>
    </row>
    <row r="13" spans="2:7">
      <c r="B13" s="2" t="s">
        <v>25</v>
      </c>
      <c r="C13" s="7"/>
      <c r="D13" s="21">
        <v>0.28999999999999998</v>
      </c>
      <c r="E13" s="4">
        <v>1092993</v>
      </c>
      <c r="F13" s="13">
        <f t="shared" si="1"/>
        <v>316967.96999999997</v>
      </c>
    </row>
    <row r="14" spans="2:7" ht="15.75" thickBot="1">
      <c r="B14" s="14" t="s">
        <v>26</v>
      </c>
      <c r="C14" s="15"/>
      <c r="D14" s="22">
        <v>0.27857283999999993</v>
      </c>
      <c r="E14" s="16">
        <v>1202753</v>
      </c>
      <c r="F14" s="17">
        <f t="shared" si="1"/>
        <v>335054.31902851991</v>
      </c>
    </row>
    <row r="15" spans="2:7" ht="15.75" thickBot="1">
      <c r="D15" s="5" t="s">
        <v>2</v>
      </c>
      <c r="E15" s="11">
        <f>SUM(E4:E14)</f>
        <v>9225921</v>
      </c>
      <c r="F15" s="12">
        <f>SUM(F4:F14)</f>
        <v>2208965.23618177</v>
      </c>
    </row>
    <row r="16" spans="2:7" ht="15.75" thickBot="1"/>
    <row r="17" spans="5:6" ht="15.75" thickBot="1">
      <c r="E17" s="3" t="s">
        <v>14</v>
      </c>
      <c r="F17" s="6">
        <f>F15/E15</f>
        <v>0.23943032204392059</v>
      </c>
    </row>
    <row r="19" spans="5:6">
      <c r="E19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Coal O&amp;M</vt:lpstr>
      <vt:lpstr>Gas O&amp;M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Shahumyan, Zepure</dc:creator>
  <cp:lastModifiedBy>Wilding, Michael</cp:lastModifiedBy>
  <cp:lastPrinted>2017-07-17T21:13:23Z</cp:lastPrinted>
  <dcterms:created xsi:type="dcterms:W3CDTF">2017-06-16T22:12:19Z</dcterms:created>
  <dcterms:modified xsi:type="dcterms:W3CDTF">2017-07-21T22:16:55Z</dcterms:modified>
</cp:coreProperties>
</file>