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36\"/>
    </mc:Choice>
  </mc:AlternateContent>
  <bookViews>
    <workbookView xWindow="0" yWindow="0" windowWidth="19200" windowHeight="11580"/>
  </bookViews>
  <sheets>
    <sheet name="EE Savings Summary" sheetId="1" r:id="rId1"/>
  </sheets>
  <externalReferences>
    <externalReference r:id="rId2"/>
  </externalReferences>
  <definedNames>
    <definedName name="_xlnm.Print_Area" localSheetId="0">'EE Savings Summary'!$A$1:$F$35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D20" i="1"/>
  <c r="E21" i="1" s="1"/>
  <c r="C20" i="1"/>
  <c r="B20" i="1"/>
  <c r="E22" i="1" s="1"/>
  <c r="C11" i="1"/>
  <c r="B11" i="1"/>
  <c r="D11" i="1" s="1"/>
  <c r="C6" i="1"/>
  <c r="B6" i="1"/>
  <c r="E26" i="1" l="1"/>
  <c r="E13" i="1"/>
  <c r="D25" i="1"/>
  <c r="E27" i="1" s="1"/>
  <c r="E12" i="1"/>
  <c r="D6" i="1"/>
  <c r="E7" i="1" s="1"/>
  <c r="E8" i="1" l="1"/>
</calcChain>
</file>

<file path=xl/sharedStrings.xml><?xml version="1.0" encoding="utf-8"?>
<sst xmlns="http://schemas.openxmlformats.org/spreadsheetml/2006/main" count="34" uniqueCount="19">
  <si>
    <t>Estimated Savings from Energy Efficiency on Time-of-Use</t>
  </si>
  <si>
    <t>1,000 kWh of Annual Cooling Energy Efficiency</t>
  </si>
  <si>
    <t>On-Peak</t>
  </si>
  <si>
    <t>Off-Peak</t>
  </si>
  <si>
    <t>Total</t>
  </si>
  <si>
    <t>Average</t>
  </si>
  <si>
    <t>Energy (kWh)</t>
  </si>
  <si>
    <t>TOU Option 1 Price (¢ per kWh)</t>
  </si>
  <si>
    <t>TOU Option 2 Price  (¢ per kWh)</t>
  </si>
  <si>
    <t>Summer</t>
  </si>
  <si>
    <t>Winter</t>
  </si>
  <si>
    <t>Price for Customer on Lowest Tier (¢ per kWh)</t>
  </si>
  <si>
    <t>Price for Customer on Highest Tier (¢ per kWh)</t>
  </si>
  <si>
    <t>1,000 kWh of Annual Lighting Efficiency</t>
  </si>
  <si>
    <t>Footnote:</t>
  </si>
  <si>
    <t>This analysis used the same end use load shapes used to develop Utah Class 2 DSM inputs for the 2017</t>
  </si>
  <si>
    <t>Integrated Resource Plan. The cooling load shape was developed through building simulation modeling</t>
  </si>
  <si>
    <t>with Utah weather. The lighting load shape is based on metering results from the Northwest Energy</t>
  </si>
  <si>
    <t xml:space="preserve">Efficiency Alliance’s Residential Building Stock Assessment.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</si>
</sst>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right"/>
    </xf>
    <xf numFmtId="38" fontId="3" fillId="0" borderId="0" xfId="0" applyNumberFormat="1" applyFont="1" applyBorder="1"/>
    <xf numFmtId="0" fontId="3" fillId="0" borderId="5" xfId="0" applyFont="1" applyBorder="1"/>
    <xf numFmtId="164" fontId="3" fillId="0" borderId="0" xfId="0" applyNumberFormat="1" applyFont="1" applyBorder="1"/>
    <xf numFmtId="0" fontId="3" fillId="0" borderId="0" xfId="0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0" fontId="3" fillId="0" borderId="4" xfId="0" applyFont="1" applyBorder="1" applyAlignment="1">
      <alignment horizontal="right"/>
    </xf>
    <xf numFmtId="166" fontId="3" fillId="0" borderId="0" xfId="1" applyNumberFormat="1" applyFont="1" applyBorder="1"/>
    <xf numFmtId="0" fontId="2" fillId="0" borderId="8" xfId="0" applyFont="1" applyBorder="1" applyAlignment="1">
      <alignment horizontal="right"/>
    </xf>
    <xf numFmtId="164" fontId="3" fillId="0" borderId="9" xfId="0" applyNumberFormat="1" applyFont="1" applyBorder="1"/>
    <xf numFmtId="0" fontId="3" fillId="0" borderId="10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T\2016%20Dockets\16-035-36%20STEP\Phase%203%20Rebuttal%20Testimony%20(4-27-17)\Working%20Docs\Robert%20M.%20Meredith\Exhibit%20RMP___(RMM-2R)%20-%20Savings%20from%20EE%20Meas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 Savings Summary"/>
      <sheetName val="Res_Cooling"/>
      <sheetName val="Cooling Savings"/>
      <sheetName val="Res_Lighting"/>
      <sheetName val="Lighting Savings"/>
      <sheetName val="Data"/>
    </sheetNames>
    <sheetDataSet>
      <sheetData sheetId="0"/>
      <sheetData sheetId="1"/>
      <sheetData sheetId="2">
        <row r="3">
          <cell r="D3">
            <v>0</v>
          </cell>
          <cell r="E3" t="str">
            <v>W</v>
          </cell>
        </row>
        <row r="4">
          <cell r="D4">
            <v>0</v>
          </cell>
          <cell r="E4" t="str">
            <v>W</v>
          </cell>
        </row>
        <row r="5">
          <cell r="D5">
            <v>0</v>
          </cell>
          <cell r="E5" t="str">
            <v>W</v>
          </cell>
        </row>
        <row r="6">
          <cell r="D6">
            <v>9.7723155139372047</v>
          </cell>
          <cell r="E6" t="str">
            <v>W</v>
          </cell>
        </row>
        <row r="7">
          <cell r="D7">
            <v>74.086402140500581</v>
          </cell>
          <cell r="E7" t="str">
            <v>S</v>
          </cell>
        </row>
        <row r="8">
          <cell r="D8">
            <v>204.28574351822633</v>
          </cell>
          <cell r="E8" t="str">
            <v>S</v>
          </cell>
        </row>
        <row r="9">
          <cell r="D9">
            <v>354.13072282227932</v>
          </cell>
          <cell r="E9" t="str">
            <v>S</v>
          </cell>
        </row>
        <row r="10">
          <cell r="D10">
            <v>275.18008504063073</v>
          </cell>
          <cell r="E10" t="str">
            <v>S</v>
          </cell>
        </row>
        <row r="11">
          <cell r="D11">
            <v>75.929275828418355</v>
          </cell>
          <cell r="E11" t="str">
            <v>S</v>
          </cell>
        </row>
        <row r="12">
          <cell r="D12">
            <v>6.6154551360065392</v>
          </cell>
          <cell r="E12" t="str">
            <v>W</v>
          </cell>
        </row>
        <row r="13">
          <cell r="D13">
            <v>0</v>
          </cell>
          <cell r="E13" t="str">
            <v>W</v>
          </cell>
        </row>
        <row r="14">
          <cell r="D14">
            <v>0</v>
          </cell>
          <cell r="E14" t="str">
            <v>W</v>
          </cell>
        </row>
        <row r="15">
          <cell r="B15">
            <v>364.14153204941414</v>
          </cell>
          <cell r="C15">
            <v>635.85846795058501</v>
          </cell>
        </row>
      </sheetData>
      <sheetData sheetId="3"/>
      <sheetData sheetId="4">
        <row r="3">
          <cell r="D3">
            <v>107.47047040329241</v>
          </cell>
          <cell r="E3" t="str">
            <v>W</v>
          </cell>
        </row>
        <row r="4">
          <cell r="D4">
            <v>85.07437704518685</v>
          </cell>
          <cell r="E4" t="str">
            <v>W</v>
          </cell>
        </row>
        <row r="5">
          <cell r="D5">
            <v>84.269978923129386</v>
          </cell>
          <cell r="E5" t="str">
            <v>W</v>
          </cell>
        </row>
        <row r="6">
          <cell r="D6">
            <v>73.572411948489687</v>
          </cell>
          <cell r="E6" t="str">
            <v>W</v>
          </cell>
        </row>
        <row r="7">
          <cell r="D7">
            <v>68.630379109558277</v>
          </cell>
          <cell r="E7" t="str">
            <v>S</v>
          </cell>
        </row>
        <row r="8">
          <cell r="D8">
            <v>68.118091390747622</v>
          </cell>
          <cell r="E8" t="str">
            <v>S</v>
          </cell>
        </row>
        <row r="9">
          <cell r="D9">
            <v>63.58935362055184</v>
          </cell>
          <cell r="E9" t="str">
            <v>S</v>
          </cell>
        </row>
        <row r="10">
          <cell r="D10">
            <v>66.175751484231156</v>
          </cell>
          <cell r="E10" t="str">
            <v>S</v>
          </cell>
        </row>
        <row r="11">
          <cell r="D11">
            <v>74.554118569719805</v>
          </cell>
          <cell r="E11" t="str">
            <v>S</v>
          </cell>
        </row>
        <row r="12">
          <cell r="D12">
            <v>95.317638367030426</v>
          </cell>
          <cell r="E12" t="str">
            <v>W</v>
          </cell>
        </row>
        <row r="13">
          <cell r="D13">
            <v>102.53214492610526</v>
          </cell>
          <cell r="E13" t="str">
            <v>W</v>
          </cell>
        </row>
        <row r="14">
          <cell r="D14">
            <v>110.69528421195344</v>
          </cell>
          <cell r="E14" t="str">
            <v>W</v>
          </cell>
        </row>
        <row r="15">
          <cell r="B15">
            <v>226.34548110914369</v>
          </cell>
          <cell r="C15">
            <v>773.6545188908525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="60" zoomScaleNormal="100" workbookViewId="0">
      <selection activeCell="E31" sqref="E31"/>
    </sheetView>
  </sheetViews>
  <sheetFormatPr defaultRowHeight="15.75" x14ac:dyDescent="0.25"/>
  <cols>
    <col min="1" max="1" width="49.140625" style="2" customWidth="1"/>
    <col min="2" max="2" width="14" style="2" bestFit="1" customWidth="1"/>
    <col min="3" max="3" width="14.140625" style="2" bestFit="1" customWidth="1"/>
    <col min="4" max="4" width="9.28515625" style="2" bestFit="1" customWidth="1"/>
    <col min="5" max="5" width="13" style="2" bestFit="1" customWidth="1"/>
    <col min="6" max="6" width="28.42578125" style="2" customWidth="1"/>
    <col min="7" max="16384" width="9.140625" style="2"/>
  </cols>
  <sheetData>
    <row r="1" spans="1:5" x14ac:dyDescent="0.25">
      <c r="A1" s="1" t="s">
        <v>0</v>
      </c>
    </row>
    <row r="3" spans="1:5" x14ac:dyDescent="0.25">
      <c r="A3" s="3" t="s">
        <v>1</v>
      </c>
    </row>
    <row r="4" spans="1:5" x14ac:dyDescent="0.25">
      <c r="A4" s="4"/>
      <c r="B4" s="5"/>
      <c r="C4" s="5"/>
      <c r="D4" s="5"/>
      <c r="E4" s="6"/>
    </row>
    <row r="5" spans="1:5" x14ac:dyDescent="0.25">
      <c r="A5" s="7"/>
      <c r="B5" s="8" t="s">
        <v>2</v>
      </c>
      <c r="C5" s="8" t="s">
        <v>3</v>
      </c>
      <c r="D5" s="8" t="s">
        <v>4</v>
      </c>
      <c r="E5" s="9" t="s">
        <v>5</v>
      </c>
    </row>
    <row r="6" spans="1:5" x14ac:dyDescent="0.25">
      <c r="A6" s="10" t="s">
        <v>6</v>
      </c>
      <c r="B6" s="11">
        <f>'[1]Cooling Savings'!B15</f>
        <v>364.14153204941414</v>
      </c>
      <c r="C6" s="11">
        <f>'[1]Cooling Savings'!C15</f>
        <v>635.85846795058501</v>
      </c>
      <c r="D6" s="11">
        <f>SUM(B6:C6)</f>
        <v>999.99999999999909</v>
      </c>
      <c r="E6" s="12"/>
    </row>
    <row r="7" spans="1:5" x14ac:dyDescent="0.25">
      <c r="A7" s="10" t="s">
        <v>7</v>
      </c>
      <c r="B7" s="13">
        <v>22.275500000000001</v>
      </c>
      <c r="C7" s="13">
        <v>6.7881</v>
      </c>
      <c r="D7" s="14"/>
      <c r="E7" s="15">
        <f>(B7*B6+C7*C6)/D6</f>
        <v>12.427705563462103</v>
      </c>
    </row>
    <row r="8" spans="1:5" x14ac:dyDescent="0.25">
      <c r="A8" s="10" t="s">
        <v>8</v>
      </c>
      <c r="B8" s="14">
        <v>34.375300000000003</v>
      </c>
      <c r="C8" s="14">
        <v>3.4003000000000001</v>
      </c>
      <c r="D8" s="14"/>
      <c r="E8" s="16">
        <f>(B8*B6+C8*C6)/D6</f>
        <v>14.679583955230614</v>
      </c>
    </row>
    <row r="9" spans="1:5" x14ac:dyDescent="0.25">
      <c r="A9" s="17"/>
      <c r="B9" s="14"/>
      <c r="C9" s="14"/>
      <c r="D9" s="14"/>
      <c r="E9" s="12"/>
    </row>
    <row r="10" spans="1:5" x14ac:dyDescent="0.25">
      <c r="A10" s="17"/>
      <c r="B10" s="8" t="s">
        <v>9</v>
      </c>
      <c r="C10" s="8" t="s">
        <v>10</v>
      </c>
      <c r="D10" s="8" t="s">
        <v>4</v>
      </c>
      <c r="E10" s="12"/>
    </row>
    <row r="11" spans="1:5" x14ac:dyDescent="0.25">
      <c r="A11" s="10" t="s">
        <v>6</v>
      </c>
      <c r="B11" s="18">
        <f>SUMIF('[1]Cooling Savings'!$E$3:$E$14,"S",'[1]Cooling Savings'!$D$3:$D$14)</f>
        <v>983.61222935005537</v>
      </c>
      <c r="C11" s="18">
        <f>SUMIF('[1]Cooling Savings'!$E$3:$E$14,"W",'[1]Cooling Savings'!$D$3:$D$14)</f>
        <v>16.387770649943743</v>
      </c>
      <c r="D11" s="11">
        <f>SUM(B11:C11)</f>
        <v>999.99999999999909</v>
      </c>
      <c r="E11" s="12"/>
    </row>
    <row r="12" spans="1:5" x14ac:dyDescent="0.25">
      <c r="A12" s="10" t="s">
        <v>11</v>
      </c>
      <c r="B12" s="13">
        <v>8.8498000000000001</v>
      </c>
      <c r="C12" s="13">
        <v>8.8498000000000001</v>
      </c>
      <c r="D12" s="12"/>
      <c r="E12" s="15">
        <f>(B12*B11+C12*C11)/D11</f>
        <v>8.8498000000000019</v>
      </c>
    </row>
    <row r="13" spans="1:5" x14ac:dyDescent="0.25">
      <c r="A13" s="19" t="s">
        <v>12</v>
      </c>
      <c r="B13" s="20">
        <v>14.450799999999999</v>
      </c>
      <c r="C13" s="20">
        <v>10.7072</v>
      </c>
      <c r="D13" s="21"/>
      <c r="E13" s="15">
        <f>(B13*B11+C13*C11)/D11</f>
        <v>14.389450741794871</v>
      </c>
    </row>
    <row r="15" spans="1:5" x14ac:dyDescent="0.25">
      <c r="A15" s="22"/>
    </row>
    <row r="16" spans="1:5" x14ac:dyDescent="0.25">
      <c r="A16" s="22"/>
    </row>
    <row r="17" spans="1:5" x14ac:dyDescent="0.25">
      <c r="A17" s="3" t="s">
        <v>13</v>
      </c>
    </row>
    <row r="18" spans="1:5" x14ac:dyDescent="0.25">
      <c r="A18" s="23"/>
      <c r="B18" s="5"/>
      <c r="C18" s="5"/>
      <c r="D18" s="5"/>
      <c r="E18" s="6"/>
    </row>
    <row r="19" spans="1:5" x14ac:dyDescent="0.25">
      <c r="A19" s="17"/>
      <c r="B19" s="8" t="s">
        <v>2</v>
      </c>
      <c r="C19" s="8" t="s">
        <v>3</v>
      </c>
      <c r="D19" s="8" t="s">
        <v>4</v>
      </c>
      <c r="E19" s="9" t="s">
        <v>5</v>
      </c>
    </row>
    <row r="20" spans="1:5" x14ac:dyDescent="0.25">
      <c r="A20" s="10" t="s">
        <v>6</v>
      </c>
      <c r="B20" s="11">
        <f>'[1]Lighting Savings'!B15</f>
        <v>226.34548110914369</v>
      </c>
      <c r="C20" s="11">
        <f>'[1]Lighting Savings'!C15</f>
        <v>773.6545188908525</v>
      </c>
      <c r="D20" s="11">
        <f>SUM(B20:C20)</f>
        <v>999.99999999999613</v>
      </c>
      <c r="E20" s="12"/>
    </row>
    <row r="21" spans="1:5" x14ac:dyDescent="0.25">
      <c r="A21" s="10" t="s">
        <v>7</v>
      </c>
      <c r="B21" s="13">
        <v>22.275500000000001</v>
      </c>
      <c r="C21" s="13">
        <v>6.7881</v>
      </c>
      <c r="D21" s="14"/>
      <c r="E21" s="15">
        <f>(B21*B20+C21*C20)/D20</f>
        <v>10.293603004129768</v>
      </c>
    </row>
    <row r="22" spans="1:5" x14ac:dyDescent="0.25">
      <c r="A22" s="10" t="s">
        <v>8</v>
      </c>
      <c r="B22" s="14">
        <v>34.375300000000003</v>
      </c>
      <c r="C22" s="14">
        <v>3.4003000000000001</v>
      </c>
      <c r="D22" s="14"/>
      <c r="E22" s="16">
        <f>(B22*B20+C22*C20)/D20</f>
        <v>10.411351277355754</v>
      </c>
    </row>
    <row r="23" spans="1:5" x14ac:dyDescent="0.25">
      <c r="A23" s="17"/>
      <c r="B23" s="14"/>
      <c r="C23" s="14"/>
      <c r="D23" s="14"/>
      <c r="E23" s="12"/>
    </row>
    <row r="24" spans="1:5" x14ac:dyDescent="0.25">
      <c r="A24" s="17"/>
      <c r="B24" s="8" t="s">
        <v>9</v>
      </c>
      <c r="C24" s="8" t="s">
        <v>10</v>
      </c>
      <c r="D24" s="8" t="s">
        <v>4</v>
      </c>
      <c r="E24" s="12"/>
    </row>
    <row r="25" spans="1:5" x14ac:dyDescent="0.25">
      <c r="A25" s="10" t="s">
        <v>6</v>
      </c>
      <c r="B25" s="18">
        <f>SUMIF('[1]Lighting Savings'!$E$3:$E$14,"S",'[1]Lighting Savings'!$D$3:$D$14)</f>
        <v>341.06769417480871</v>
      </c>
      <c r="C25" s="18">
        <f>SUMIF('[1]Lighting Savings'!$E$3:$E$14,"W",'[1]Lighting Savings'!$D$3:$D$14)</f>
        <v>658.93230582518743</v>
      </c>
      <c r="D25" s="11">
        <f>SUM(B25:C25)</f>
        <v>999.99999999999613</v>
      </c>
      <c r="E25" s="12"/>
    </row>
    <row r="26" spans="1:5" x14ac:dyDescent="0.25">
      <c r="A26" s="10" t="s">
        <v>11</v>
      </c>
      <c r="B26" s="13">
        <v>8.8498000000000001</v>
      </c>
      <c r="C26" s="13">
        <v>8.8498000000000001</v>
      </c>
      <c r="D26" s="12"/>
      <c r="E26" s="15">
        <f>(B26*B25+C26*C25)/D25</f>
        <v>8.8498000000000001</v>
      </c>
    </row>
    <row r="27" spans="1:5" x14ac:dyDescent="0.25">
      <c r="A27" s="19" t="s">
        <v>12</v>
      </c>
      <c r="B27" s="20">
        <v>14.450799999999999</v>
      </c>
      <c r="C27" s="20">
        <v>10.7072</v>
      </c>
      <c r="D27" s="21"/>
      <c r="E27" s="15">
        <f>(B27*B25+C27*C25)/D25</f>
        <v>11.984021019912818</v>
      </c>
    </row>
    <row r="31" spans="1:5" x14ac:dyDescent="0.25">
      <c r="A31" s="1" t="s">
        <v>14</v>
      </c>
    </row>
    <row r="32" spans="1:5" x14ac:dyDescent="0.25">
      <c r="A32" s="2" t="s">
        <v>15</v>
      </c>
    </row>
    <row r="33" spans="1:1" x14ac:dyDescent="0.25">
      <c r="A33" s="2" t="s">
        <v>16</v>
      </c>
    </row>
    <row r="34" spans="1:1" x14ac:dyDescent="0.25">
      <c r="A34" s="2" t="s">
        <v>17</v>
      </c>
    </row>
    <row r="35" spans="1:1" x14ac:dyDescent="0.25">
      <c r="A35" s="2" t="s">
        <v>18</v>
      </c>
    </row>
  </sheetData>
  <pageMargins left="0.7" right="0.7" top="0.75" bottom="0.75" header="0.3" footer="0.3"/>
  <pageSetup scale="71" orientation="portrait" r:id="rId1"/>
  <colBreaks count="1" manualBreakCount="1">
    <brk id="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 Savings Summary</vt:lpstr>
      <vt:lpstr>'EE Savings Summary'!Print_Area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Angell, Jennifer</dc:creator>
  <cp:lastModifiedBy>laurieharris</cp:lastModifiedBy>
  <dcterms:created xsi:type="dcterms:W3CDTF">2017-04-27T16:39:10Z</dcterms:created>
  <dcterms:modified xsi:type="dcterms:W3CDTF">2017-04-27T21:48:16Z</dcterms:modified>
</cp:coreProperties>
</file>