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530"/>
  </bookViews>
  <sheets>
    <sheet name="Schedule 1" sheetId="3" r:id="rId1"/>
    <sheet name="Schedule 2E" sheetId="4" r:id="rId2"/>
    <sheet name="Data" sheetId="2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A3" i="2"/>
  <c r="A4" i="2"/>
  <c r="G12" i="2"/>
  <c r="F12" i="2"/>
  <c r="G11" i="2"/>
  <c r="F11" i="2"/>
  <c r="C3" i="2"/>
  <c r="G10" i="2"/>
  <c r="F10" i="2"/>
  <c r="G9" i="2"/>
  <c r="F9" i="2"/>
  <c r="G8" i="2"/>
  <c r="F8" i="2"/>
  <c r="G7" i="2"/>
  <c r="F7" i="2"/>
  <c r="B2" i="2"/>
  <c r="F3" i="2"/>
  <c r="G3" i="2"/>
  <c r="F4" i="2"/>
  <c r="G4" i="2"/>
  <c r="F5" i="2"/>
  <c r="G5" i="2"/>
  <c r="F6" i="2"/>
  <c r="G6" i="2"/>
  <c r="G2" i="2"/>
  <c r="F2" i="2"/>
  <c r="E2" i="2"/>
  <c r="D2" i="2"/>
  <c r="A5" i="2"/>
  <c r="C4" i="2"/>
  <c r="A6" i="2"/>
  <c r="A7" i="2"/>
  <c r="A8" i="2"/>
  <c r="C5" i="2"/>
  <c r="A9" i="2"/>
  <c r="C6" i="2"/>
  <c r="A10" i="2"/>
  <c r="C7" i="2"/>
  <c r="A11" i="2"/>
  <c r="C8" i="2"/>
  <c r="A12" i="2"/>
  <c r="C9" i="2"/>
  <c r="A13" i="2"/>
  <c r="C10" i="2"/>
  <c r="A14" i="2"/>
  <c r="C11" i="2"/>
  <c r="A15" i="2"/>
  <c r="C12" i="2"/>
  <c r="A16" i="2"/>
</calcChain>
</file>

<file path=xl/sharedStrings.xml><?xml version="1.0" encoding="utf-8"?>
<sst xmlns="http://schemas.openxmlformats.org/spreadsheetml/2006/main" count="17" uniqueCount="15">
  <si>
    <t>Option 1</t>
  </si>
  <si>
    <t>kWh1</t>
  </si>
  <si>
    <t>kWh2</t>
  </si>
  <si>
    <t>kWh3</t>
  </si>
  <si>
    <t>Monthly Usage kWh</t>
  </si>
  <si>
    <t>AVG Energy Charge per kWh</t>
  </si>
  <si>
    <t>Sch 1 Summer</t>
  </si>
  <si>
    <t>Sch 1 Winter</t>
  </si>
  <si>
    <t>Energy Price Summary</t>
  </si>
  <si>
    <t>Option 2</t>
  </si>
  <si>
    <t>On-Peak</t>
  </si>
  <si>
    <t>On-Peak kWh</t>
  </si>
  <si>
    <t>Off-Peak kWh</t>
  </si>
  <si>
    <t>Highest Tier Price Sch 1</t>
  </si>
  <si>
    <t>Lowest Tier Price Sch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</si>
</sst>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_);[Red]\(#,##0.000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/>
    <xf numFmtId="0" fontId="0" fillId="0" borderId="1" xfId="0" applyFont="1" applyBorder="1"/>
    <xf numFmtId="164" fontId="3" fillId="0" borderId="1" xfId="0" applyNumberFormat="1" applyFont="1" applyBorder="1"/>
    <xf numFmtId="38" fontId="3" fillId="0" borderId="0" xfId="0" applyNumberFormat="1" applyFont="1" applyBorder="1"/>
    <xf numFmtId="9" fontId="0" fillId="0" borderId="0" xfId="0" applyNumberFormat="1"/>
    <xf numFmtId="164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Percent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externalLink" Target="externalLinks/externalLink4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Data!$B$1</c:f>
              <c:strCache>
                <c:ptCount val="1"/>
                <c:pt idx="0">
                  <c:v>AVG Energy Charge per kWh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Data!$A$2:$A$16</c:f>
              <c:numCache>
                <c:formatCode>#,##0_);[Red]\(#,##0\)</c:formatCod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cat>
          <c:val>
            <c:numRef>
              <c:f>Data!$B$2:$B$16</c:f>
              <c:numCache>
                <c:formatCode>#,##0.0000_);[Red]\(#,##0.0000\)</c:formatCode>
                <c:ptCount val="15"/>
                <c:pt idx="0">
                  <c:v>8.8498000000000001</c:v>
                </c:pt>
                <c:pt idx="1">
                  <c:v>8.8498000000000001</c:v>
                </c:pt>
                <c:pt idx="2">
                  <c:v>9.5850000000000009</c:v>
                </c:pt>
                <c:pt idx="3">
                  <c:v>9.9526000000000003</c:v>
                </c:pt>
                <c:pt idx="4">
                  <c:v>10.1732</c:v>
                </c:pt>
                <c:pt idx="5">
                  <c:v>10.5221</c:v>
                </c:pt>
                <c:pt idx="6">
                  <c:v>10.7714</c:v>
                </c:pt>
                <c:pt idx="7">
                  <c:v>10.958399999999999</c:v>
                </c:pt>
                <c:pt idx="8">
                  <c:v>11.1038</c:v>
                </c:pt>
                <c:pt idx="9">
                  <c:v>11.2201</c:v>
                </c:pt>
                <c:pt idx="10">
                  <c:v>11.315300000000001</c:v>
                </c:pt>
                <c:pt idx="11">
                  <c:v>11.394600000000001</c:v>
                </c:pt>
                <c:pt idx="12">
                  <c:v>11.4617</c:v>
                </c:pt>
                <c:pt idx="13">
                  <c:v>11.5192</c:v>
                </c:pt>
                <c:pt idx="14">
                  <c:v>11.569100000000001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072488"/>
        <c:axId val="3920728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Data!$B$1:$B$16</c15:sqref>
                        </c15:formulaRef>
                      </c:ext>
                    </c:extLst>
                    <c:strCache>
                      <c:ptCount val="16"/>
                      <c:pt idx="0">
                        <c:v>AVG Energy Charge per kWh</c:v>
                      </c:pt>
                      <c:pt idx="1">
                        <c:v>8.8498 </c:v>
                      </c:pt>
                      <c:pt idx="2">
                        <c:v>8.8498 </c:v>
                      </c:pt>
                      <c:pt idx="3">
                        <c:v>9.5850 </c:v>
                      </c:pt>
                      <c:pt idx="4">
                        <c:v>9.9526 </c:v>
                      </c:pt>
                      <c:pt idx="5">
                        <c:v>10.1732 </c:v>
                      </c:pt>
                      <c:pt idx="6">
                        <c:v>10.5221 </c:v>
                      </c:pt>
                      <c:pt idx="7">
                        <c:v>10.7714 </c:v>
                      </c:pt>
                      <c:pt idx="8">
                        <c:v>10.9584 </c:v>
                      </c:pt>
                      <c:pt idx="9">
                        <c:v>11.1038 </c:v>
                      </c:pt>
                      <c:pt idx="10">
                        <c:v>11.2201 </c:v>
                      </c:pt>
                      <c:pt idx="11">
                        <c:v>11.3153 </c:v>
                      </c:pt>
                      <c:pt idx="12">
                        <c:v>11.3946 </c:v>
                      </c:pt>
                      <c:pt idx="13">
                        <c:v>11.4617 </c:v>
                      </c:pt>
                      <c:pt idx="14">
                        <c:v>11.5192 </c:v>
                      </c:pt>
                      <c:pt idx="15">
                        <c:v>11.5691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Data!$A$2:$A$16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200</c:v>
                      </c:pt>
                      <c:pt idx="1">
                        <c:v>400</c:v>
                      </c:pt>
                      <c:pt idx="2">
                        <c:v>600</c:v>
                      </c:pt>
                      <c:pt idx="3">
                        <c:v>800</c:v>
                      </c:pt>
                      <c:pt idx="4">
                        <c:v>1000</c:v>
                      </c:pt>
                      <c:pt idx="5">
                        <c:v>1200</c:v>
                      </c:pt>
                      <c:pt idx="6">
                        <c:v>1400</c:v>
                      </c:pt>
                      <c:pt idx="7">
                        <c:v>1600</c:v>
                      </c:pt>
                      <c:pt idx="8">
                        <c:v>1800</c:v>
                      </c:pt>
                      <c:pt idx="9">
                        <c:v>2000</c:v>
                      </c:pt>
                      <c:pt idx="10">
                        <c:v>2200</c:v>
                      </c:pt>
                      <c:pt idx="11">
                        <c:v>2400</c:v>
                      </c:pt>
                      <c:pt idx="12">
                        <c:v>2600</c:v>
                      </c:pt>
                      <c:pt idx="13">
                        <c:v>2800</c:v>
                      </c:pt>
                      <c:pt idx="14">
                        <c:v>3000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Data!$B$2:$B$16</c15:sqref>
                        </c15:formulaRef>
                      </c:ext>
                    </c:extLst>
                    <c:numCache>
                      <c:formatCode>#,##0.0000_);[Red]\(#,##0.0000\)</c:formatCode>
                      <c:ptCount val="15"/>
                      <c:pt idx="0">
                        <c:v>8.8498000000000001</c:v>
                      </c:pt>
                      <c:pt idx="1">
                        <c:v>8.8498000000000001</c:v>
                      </c:pt>
                      <c:pt idx="2">
                        <c:v>9.5850000000000009</c:v>
                      </c:pt>
                      <c:pt idx="3">
                        <c:v>9.9526000000000003</c:v>
                      </c:pt>
                      <c:pt idx="4">
                        <c:v>10.1732</c:v>
                      </c:pt>
                      <c:pt idx="5">
                        <c:v>10.5221</c:v>
                      </c:pt>
                      <c:pt idx="6">
                        <c:v>10.7714</c:v>
                      </c:pt>
                      <c:pt idx="7">
                        <c:v>10.958399999999999</c:v>
                      </c:pt>
                      <c:pt idx="8">
                        <c:v>11.1038</c:v>
                      </c:pt>
                      <c:pt idx="9">
                        <c:v>11.2201</c:v>
                      </c:pt>
                      <c:pt idx="10">
                        <c:v>11.315300000000001</c:v>
                      </c:pt>
                      <c:pt idx="11">
                        <c:v>11.394600000000001</c:v>
                      </c:pt>
                      <c:pt idx="12">
                        <c:v>11.4617</c:v>
                      </c:pt>
                      <c:pt idx="13">
                        <c:v>11.5192</c:v>
                      </c:pt>
                      <c:pt idx="14">
                        <c:v>11.569100000000001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92072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Monthly kWh Usage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_);[Red]\(#,##0\)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2072880"/>
        <c:crosses val="autoZero"/>
        <c:auto val="1"/>
        <c:lblAlgn val="ctr"/>
        <c:lblOffset val="100"/>
        <c:noMultiLvlLbl val="0"/>
      </c:catAx>
      <c:valAx>
        <c:axId val="39207288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Average Energy Charges - (₵/kWh)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_);[Red]\(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2072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Data!$D$1</c:f>
              <c:strCache>
                <c:ptCount val="1"/>
                <c:pt idx="0">
                  <c:v>Option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Data!$C$2:$C$12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Data!$D$2:$D$12</c:f>
              <c:numCache>
                <c:formatCode>#,##0.0000_);[Red]\(#,##0.0000\)</c:formatCode>
                <c:ptCount val="11"/>
                <c:pt idx="0">
                  <c:v>6.7881</c:v>
                </c:pt>
                <c:pt idx="1">
                  <c:v>8.3368000000000002</c:v>
                </c:pt>
                <c:pt idx="2">
                  <c:v>9.8856000000000002</c:v>
                </c:pt>
                <c:pt idx="3">
                  <c:v>11.4343</c:v>
                </c:pt>
                <c:pt idx="4">
                  <c:v>12.9831</c:v>
                </c:pt>
                <c:pt idx="5">
                  <c:v>14.5318</c:v>
                </c:pt>
                <c:pt idx="6">
                  <c:v>16.0806</c:v>
                </c:pt>
                <c:pt idx="7">
                  <c:v>17.629300000000001</c:v>
                </c:pt>
                <c:pt idx="8">
                  <c:v>19.178000000000001</c:v>
                </c:pt>
                <c:pt idx="9">
                  <c:v>20.726800000000001</c:v>
                </c:pt>
                <c:pt idx="10">
                  <c:v>22.275500000000001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Option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Data!$C$2:$C$12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Data!$E$2:$E$12</c:f>
              <c:numCache>
                <c:formatCode>#,##0.0000_);[Red]\(#,##0.0000\)</c:formatCode>
                <c:ptCount val="11"/>
                <c:pt idx="0">
                  <c:v>3.4003000000000001</c:v>
                </c:pt>
                <c:pt idx="1">
                  <c:v>6.4977999999999998</c:v>
                </c:pt>
                <c:pt idx="2">
                  <c:v>9.5952999999999999</c:v>
                </c:pt>
                <c:pt idx="3">
                  <c:v>12.6928</c:v>
                </c:pt>
                <c:pt idx="4">
                  <c:v>15.7903</c:v>
                </c:pt>
                <c:pt idx="5">
                  <c:v>18.887799999999999</c:v>
                </c:pt>
                <c:pt idx="6">
                  <c:v>21.985299999999999</c:v>
                </c:pt>
                <c:pt idx="7">
                  <c:v>25.082799999999999</c:v>
                </c:pt>
                <c:pt idx="8">
                  <c:v>28.180299999999999</c:v>
                </c:pt>
                <c:pt idx="9">
                  <c:v>31.277799999999999</c:v>
                </c:pt>
                <c:pt idx="10">
                  <c:v>34.375300000000003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Highest Tier Price Sch 1</c:v>
                </c:pt>
              </c:strCache>
            </c:strRef>
          </c:tx>
          <c:spPr>
            <a:ln w="53975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Data!$C$2:$C$12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Data!$F$2:$F$12</c:f>
              <c:numCache>
                <c:formatCode>#,##0.0000_);[Red]\(#,##0.0000\)</c:formatCode>
                <c:ptCount val="11"/>
                <c:pt idx="0">
                  <c:v>14.450799999999999</c:v>
                </c:pt>
                <c:pt idx="1">
                  <c:v>14.450799999999999</c:v>
                </c:pt>
                <c:pt idx="2">
                  <c:v>14.450799999999999</c:v>
                </c:pt>
                <c:pt idx="3">
                  <c:v>14.450799999999999</c:v>
                </c:pt>
                <c:pt idx="4">
                  <c:v>14.450799999999999</c:v>
                </c:pt>
                <c:pt idx="5">
                  <c:v>14.450799999999999</c:v>
                </c:pt>
                <c:pt idx="6">
                  <c:v>14.450799999999999</c:v>
                </c:pt>
                <c:pt idx="7">
                  <c:v>14.450799999999999</c:v>
                </c:pt>
                <c:pt idx="8">
                  <c:v>14.450799999999999</c:v>
                </c:pt>
                <c:pt idx="9">
                  <c:v>14.450799999999999</c:v>
                </c:pt>
                <c:pt idx="10">
                  <c:v>14.450799999999999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Lowest Tier Price Sch 1</c:v>
                </c:pt>
              </c:strCache>
            </c:strRef>
          </c:tx>
          <c:spPr>
            <a:ln w="6032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Data!$C$2:$C$12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Data!$G$2:$G$12</c:f>
              <c:numCache>
                <c:formatCode>#,##0.0000_);[Red]\(#,##0.0000\)</c:formatCode>
                <c:ptCount val="11"/>
                <c:pt idx="0">
                  <c:v>8.8498000000000001</c:v>
                </c:pt>
                <c:pt idx="1">
                  <c:v>8.8498000000000001</c:v>
                </c:pt>
                <c:pt idx="2">
                  <c:v>8.8498000000000001</c:v>
                </c:pt>
                <c:pt idx="3">
                  <c:v>8.8498000000000001</c:v>
                </c:pt>
                <c:pt idx="4">
                  <c:v>8.8498000000000001</c:v>
                </c:pt>
                <c:pt idx="5">
                  <c:v>8.8498000000000001</c:v>
                </c:pt>
                <c:pt idx="6">
                  <c:v>8.8498000000000001</c:v>
                </c:pt>
                <c:pt idx="7">
                  <c:v>8.8498000000000001</c:v>
                </c:pt>
                <c:pt idx="8">
                  <c:v>8.8498000000000001</c:v>
                </c:pt>
                <c:pt idx="9">
                  <c:v>8.8498000000000001</c:v>
                </c:pt>
                <c:pt idx="10">
                  <c:v>8.8498000000000001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073664"/>
        <c:axId val="3920740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Data!$C$1</c15:sqref>
                        </c15:formulaRef>
                      </c:ext>
                    </c:extLst>
                    <c:strCache>
                      <c:ptCount val="1"/>
                      <c:pt idx="0">
                        <c:v>On-Peak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Data!$C$2:$C$12</c15:sqref>
                        </c15:formulaRef>
                      </c:ext>
                    </c:extLst>
                    <c:numCache>
                      <c:formatCode>0%</c:formatCode>
                      <c:ptCount val="11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0.30000000000000004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0.79999999999999993</c:v>
                      </c:pt>
                      <c:pt idx="9">
                        <c:v>0.89999999999999991</c:v>
                      </c:pt>
                      <c:pt idx="10">
                        <c:v>0.99999999999999989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Data!$C$2:$C$12</c15:sqref>
                        </c15:formulaRef>
                      </c:ext>
                    </c:extLst>
                    <c:numCache>
                      <c:formatCode>0%</c:formatCode>
                      <c:ptCount val="11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0.30000000000000004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0.79999999999999993</c:v>
                      </c:pt>
                      <c:pt idx="9">
                        <c:v>0.89999999999999991</c:v>
                      </c:pt>
                      <c:pt idx="10">
                        <c:v>0.99999999999999989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9207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%  of kWh which are On-Peak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2074056"/>
        <c:crosses val="autoZero"/>
        <c:auto val="1"/>
        <c:lblAlgn val="ctr"/>
        <c:lblOffset val="100"/>
        <c:noMultiLvlLbl val="0"/>
      </c:catAx>
      <c:valAx>
        <c:axId val="3920740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Average Price (₵/kWh)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2073664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1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0.2894</cdr:x>
      <cdr:y>0.01639</cdr:y>
    </cdr:from>
    <cdr:to>
      <cdr:x>0.85134</cdr:x>
      <cdr:y>0.83607</cdr:y>
    </cdr:to>
    <cdr:grpSp>
      <cdr:nvGrpSpPr>
        <cdr:cNvPr id="16" name="Group 15"/>
        <cdr:cNvGrpSpPr/>
      </cdr:nvGrpSpPr>
      <cdr:grpSpPr>
        <a:xfrm xmlns:a="http://schemas.openxmlformats.org/drawingml/2006/main">
          <a:off x="2505715" y="102951"/>
          <a:ext cx="4865451" cy="5148698"/>
          <a:chOff x="2505675" y="102973"/>
          <a:chExt cx="4865473" cy="5148648"/>
        </a:xfrm>
      </cdr:grpSpPr>
      <cdr:cxnSp macro="">
        <cdr:nvCxnSpPr>
          <cdr:cNvPr id="3" name="Straight Connector 2"/>
          <cdr:cNvCxnSpPr/>
        </cdr:nvCxnSpPr>
        <cdr:spPr>
          <a:xfrm xmlns:a="http://schemas.openxmlformats.org/drawingml/2006/main" flipV="1">
            <a:off x="2505675" y="102973"/>
            <a:ext cx="0" cy="5148648"/>
          </a:xfrm>
          <a:prstGeom xmlns:a="http://schemas.openxmlformats.org/drawingml/2006/main" prst="line">
            <a:avLst/>
          </a:prstGeom>
          <a:ln xmlns:a="http://schemas.openxmlformats.org/drawingml/2006/main" w="28575"/>
        </cdr:spPr>
        <cdr:style>
          <a:lnRef xmlns:a="http://schemas.openxmlformats.org/drawingml/2006/main" idx="3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2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Straight Arrow Connector 5"/>
          <cdr:cNvCxnSpPr/>
        </cdr:nvCxnSpPr>
        <cdr:spPr>
          <a:xfrm xmlns:a="http://schemas.openxmlformats.org/drawingml/2006/main" flipH="1">
            <a:off x="2531418" y="351824"/>
            <a:ext cx="403312" cy="188783"/>
          </a:xfrm>
          <a:prstGeom xmlns:a="http://schemas.openxmlformats.org/drawingml/2006/main" prst="straightConnector1">
            <a:avLst/>
          </a:prstGeom>
          <a:ln xmlns:a="http://schemas.openxmlformats.org/drawingml/2006/main" w="28575">
            <a:tailEnd type="triangle"/>
          </a:ln>
        </cdr:spPr>
        <cdr:style>
          <a:lnRef xmlns:a="http://schemas.openxmlformats.org/drawingml/2006/main" idx="3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2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8" name="TextBox 7"/>
          <cdr:cNvSpPr txBox="1"/>
        </cdr:nvSpPr>
        <cdr:spPr>
          <a:xfrm xmlns:a="http://schemas.openxmlformats.org/drawingml/2006/main">
            <a:off x="2874662" y="154457"/>
            <a:ext cx="4496486" cy="47196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22.9% Average On-Peak</a:t>
            </a:r>
            <a:r>
              <a:rPr lang="en-US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kWh Usage</a:t>
            </a:r>
            <a:endParaRPr lang="en-US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0" zoomScaleNormal="80" workbookViewId="0">
      <selection activeCell="G1" sqref="G1"/>
    </sheetView>
  </sheetViews>
  <sheetFormatPr defaultRowHeight="15" x14ac:dyDescent="0.25"/>
  <cols>
    <col min="1" max="1" width="25.5703125" bestFit="1" customWidth="1"/>
    <col min="2" max="2" width="30.140625" bestFit="1" customWidth="1"/>
    <col min="3" max="3" width="12.42578125" customWidth="1"/>
    <col min="4" max="4" width="15" bestFit="1" customWidth="1"/>
    <col min="5" max="5" width="12.42578125" customWidth="1"/>
    <col min="6" max="6" width="23.42578125" bestFit="1" customWidth="1"/>
    <col min="7" max="7" width="21.5703125" bestFit="1" customWidth="1"/>
    <col min="8" max="8" width="13.140625" bestFit="1" customWidth="1"/>
    <col min="9" max="9" width="12" customWidth="1"/>
    <col min="10" max="10" width="12.28515625" bestFit="1" customWidth="1"/>
  </cols>
  <sheetData>
    <row r="1" spans="1:10" ht="15.75" x14ac:dyDescent="0.25">
      <c r="A1" s="12" t="s">
        <v>4</v>
      </c>
      <c r="B1" s="12" t="s">
        <v>5</v>
      </c>
      <c r="C1" s="12" t="s">
        <v>10</v>
      </c>
      <c r="D1" s="12" t="s">
        <v>0</v>
      </c>
      <c r="E1" s="12" t="s">
        <v>9</v>
      </c>
      <c r="F1" s="12" t="s">
        <v>13</v>
      </c>
      <c r="G1" s="12" t="s">
        <v>14</v>
      </c>
      <c r="H1" s="6"/>
      <c r="I1" s="4"/>
      <c r="J1" s="4"/>
    </row>
    <row r="2" spans="1:10" ht="15.75" x14ac:dyDescent="0.25">
      <c r="A2" s="10">
        <v>200</v>
      </c>
      <c r="B2" s="3">
        <f>ROUND(((MIN(400,A2)*$D$21+MAX(0,MIN(600,A2-400))*$D$22+MAX(0,A2-1000)*$D$23)/A2*5+(MIN(400,A2)*$E$21+MAX(0,MIN(600,A2-400))*$E$22+MAX(0,A2-1000)*$E$23)/A2*7)/12,4)</f>
        <v>8.8498000000000001</v>
      </c>
      <c r="C2" s="11">
        <v>0</v>
      </c>
      <c r="D2" s="3">
        <f>ROUND($C2*B$19+(1-$C2)*B$20,4)</f>
        <v>6.7881</v>
      </c>
      <c r="E2" s="3">
        <f>ROUND($C2*C$19+(1-$C2)*C$20,4)</f>
        <v>3.4003000000000001</v>
      </c>
      <c r="F2" s="3">
        <f t="shared" ref="F2:F12" si="0">$D$23</f>
        <v>14.450799999999999</v>
      </c>
      <c r="G2" s="3">
        <f t="shared" ref="G2:G12" si="1">$E$21</f>
        <v>8.8498000000000001</v>
      </c>
    </row>
    <row r="3" spans="1:10" ht="15.75" x14ac:dyDescent="0.25">
      <c r="A3" s="10">
        <f>A2+200</f>
        <v>400</v>
      </c>
      <c r="B3" s="3">
        <f t="shared" ref="B3:B16" si="2">ROUND(((MIN(400,A3)*$D$21+MAX(0,MIN(600,A3-400))*$D$22+MAX(0,A3-1000)*$D$23)/A3*5+(MIN(400,A3)*$E$21+MAX(0,MIN(600,A3-400))*$E$22+MAX(0,A3-1000)*$E$23)/A3*7)/12,4)</f>
        <v>8.8498000000000001</v>
      </c>
      <c r="C3" s="11">
        <f>C2+0.1</f>
        <v>0.1</v>
      </c>
      <c r="D3" s="3">
        <f t="shared" ref="D3:D12" si="3">ROUND($C3*B$19+(1-$C3)*B$20,4)</f>
        <v>8.3368000000000002</v>
      </c>
      <c r="E3" s="3">
        <f t="shared" ref="E3:E12" si="4">ROUND($C3*C$19+(1-$C3)*C$20,4)</f>
        <v>6.4977999999999998</v>
      </c>
      <c r="F3" s="3">
        <f t="shared" si="0"/>
        <v>14.450799999999999</v>
      </c>
      <c r="G3" s="3">
        <f t="shared" si="1"/>
        <v>8.8498000000000001</v>
      </c>
    </row>
    <row r="4" spans="1:10" ht="15.75" x14ac:dyDescent="0.25">
      <c r="A4" s="10">
        <f t="shared" ref="A4:A16" si="5">A3+200</f>
        <v>600</v>
      </c>
      <c r="B4" s="3">
        <f t="shared" si="2"/>
        <v>9.5850000000000009</v>
      </c>
      <c r="C4" s="11">
        <f t="shared" ref="C4:C12" si="6">C3+0.1</f>
        <v>0.2</v>
      </c>
      <c r="D4" s="3">
        <f t="shared" si="3"/>
        <v>9.8856000000000002</v>
      </c>
      <c r="E4" s="3">
        <f t="shared" si="4"/>
        <v>9.5952999999999999</v>
      </c>
      <c r="F4" s="3">
        <f t="shared" si="0"/>
        <v>14.450799999999999</v>
      </c>
      <c r="G4" s="3">
        <f t="shared" si="1"/>
        <v>8.8498000000000001</v>
      </c>
    </row>
    <row r="5" spans="1:10" ht="15.75" x14ac:dyDescent="0.25">
      <c r="A5" s="10">
        <f t="shared" si="5"/>
        <v>800</v>
      </c>
      <c r="B5" s="3">
        <f t="shared" si="2"/>
        <v>9.9526000000000003</v>
      </c>
      <c r="C5" s="11">
        <f t="shared" si="6"/>
        <v>0.30000000000000004</v>
      </c>
      <c r="D5" s="3">
        <f t="shared" si="3"/>
        <v>11.4343</v>
      </c>
      <c r="E5" s="3">
        <f t="shared" si="4"/>
        <v>12.6928</v>
      </c>
      <c r="F5" s="3">
        <f t="shared" si="0"/>
        <v>14.450799999999999</v>
      </c>
      <c r="G5" s="3">
        <f t="shared" si="1"/>
        <v>8.8498000000000001</v>
      </c>
    </row>
    <row r="6" spans="1:10" ht="15.75" x14ac:dyDescent="0.25">
      <c r="A6" s="10">
        <f t="shared" si="5"/>
        <v>1000</v>
      </c>
      <c r="B6" s="3">
        <f t="shared" si="2"/>
        <v>10.1732</v>
      </c>
      <c r="C6" s="11">
        <f t="shared" si="6"/>
        <v>0.4</v>
      </c>
      <c r="D6" s="3">
        <f t="shared" si="3"/>
        <v>12.9831</v>
      </c>
      <c r="E6" s="3">
        <f t="shared" si="4"/>
        <v>15.7903</v>
      </c>
      <c r="F6" s="3">
        <f t="shared" si="0"/>
        <v>14.450799999999999</v>
      </c>
      <c r="G6" s="3">
        <f t="shared" si="1"/>
        <v>8.8498000000000001</v>
      </c>
    </row>
    <row r="7" spans="1:10" ht="15.75" x14ac:dyDescent="0.25">
      <c r="A7" s="10">
        <f t="shared" si="5"/>
        <v>1200</v>
      </c>
      <c r="B7" s="3">
        <f t="shared" si="2"/>
        <v>10.5221</v>
      </c>
      <c r="C7" s="11">
        <f t="shared" si="6"/>
        <v>0.5</v>
      </c>
      <c r="D7" s="3">
        <f t="shared" si="3"/>
        <v>14.5318</v>
      </c>
      <c r="E7" s="3">
        <f t="shared" si="4"/>
        <v>18.887799999999999</v>
      </c>
      <c r="F7" s="3">
        <f t="shared" si="0"/>
        <v>14.450799999999999</v>
      </c>
      <c r="G7" s="3">
        <f t="shared" si="1"/>
        <v>8.8498000000000001</v>
      </c>
    </row>
    <row r="8" spans="1:10" ht="15.75" x14ac:dyDescent="0.25">
      <c r="A8" s="10">
        <f t="shared" si="5"/>
        <v>1400</v>
      </c>
      <c r="B8" s="3">
        <f t="shared" si="2"/>
        <v>10.7714</v>
      </c>
      <c r="C8" s="11">
        <f t="shared" si="6"/>
        <v>0.6</v>
      </c>
      <c r="D8" s="3">
        <f t="shared" si="3"/>
        <v>16.0806</v>
      </c>
      <c r="E8" s="3">
        <f t="shared" si="4"/>
        <v>21.985299999999999</v>
      </c>
      <c r="F8" s="3">
        <f t="shared" si="0"/>
        <v>14.450799999999999</v>
      </c>
      <c r="G8" s="3">
        <f t="shared" si="1"/>
        <v>8.8498000000000001</v>
      </c>
    </row>
    <row r="9" spans="1:10" ht="15.75" x14ac:dyDescent="0.25">
      <c r="A9" s="10">
        <f t="shared" si="5"/>
        <v>1600</v>
      </c>
      <c r="B9" s="3">
        <f t="shared" si="2"/>
        <v>10.958399999999999</v>
      </c>
      <c r="C9" s="11">
        <f t="shared" si="6"/>
        <v>0.7</v>
      </c>
      <c r="D9" s="3">
        <f t="shared" si="3"/>
        <v>17.629300000000001</v>
      </c>
      <c r="E9" s="3">
        <f t="shared" si="4"/>
        <v>25.082799999999999</v>
      </c>
      <c r="F9" s="3">
        <f t="shared" si="0"/>
        <v>14.450799999999999</v>
      </c>
      <c r="G9" s="3">
        <f t="shared" si="1"/>
        <v>8.8498000000000001</v>
      </c>
    </row>
    <row r="10" spans="1:10" ht="15.75" x14ac:dyDescent="0.25">
      <c r="A10" s="10">
        <f t="shared" si="5"/>
        <v>1800</v>
      </c>
      <c r="B10" s="3">
        <f t="shared" si="2"/>
        <v>11.1038</v>
      </c>
      <c r="C10" s="11">
        <f t="shared" si="6"/>
        <v>0.79999999999999993</v>
      </c>
      <c r="D10" s="3">
        <f t="shared" si="3"/>
        <v>19.178000000000001</v>
      </c>
      <c r="E10" s="3">
        <f t="shared" si="4"/>
        <v>28.180299999999999</v>
      </c>
      <c r="F10" s="3">
        <f t="shared" si="0"/>
        <v>14.450799999999999</v>
      </c>
      <c r="G10" s="3">
        <f t="shared" si="1"/>
        <v>8.8498000000000001</v>
      </c>
    </row>
    <row r="11" spans="1:10" ht="15.75" x14ac:dyDescent="0.25">
      <c r="A11" s="10">
        <f t="shared" si="5"/>
        <v>2000</v>
      </c>
      <c r="B11" s="3">
        <f t="shared" si="2"/>
        <v>11.2201</v>
      </c>
      <c r="C11" s="11">
        <f t="shared" si="6"/>
        <v>0.89999999999999991</v>
      </c>
      <c r="D11" s="3">
        <f t="shared" si="3"/>
        <v>20.726800000000001</v>
      </c>
      <c r="E11" s="3">
        <f t="shared" si="4"/>
        <v>31.277799999999999</v>
      </c>
      <c r="F11" s="3">
        <f t="shared" si="0"/>
        <v>14.450799999999999</v>
      </c>
      <c r="G11" s="3">
        <f t="shared" si="1"/>
        <v>8.8498000000000001</v>
      </c>
    </row>
    <row r="12" spans="1:10" ht="15.75" x14ac:dyDescent="0.25">
      <c r="A12" s="10">
        <f t="shared" si="5"/>
        <v>2200</v>
      </c>
      <c r="B12" s="3">
        <f t="shared" si="2"/>
        <v>11.315300000000001</v>
      </c>
      <c r="C12" s="11">
        <f t="shared" si="6"/>
        <v>0.99999999999999989</v>
      </c>
      <c r="D12" s="3">
        <f t="shared" si="3"/>
        <v>22.275500000000001</v>
      </c>
      <c r="E12" s="3">
        <f t="shared" si="4"/>
        <v>34.375300000000003</v>
      </c>
      <c r="F12" s="3">
        <f t="shared" si="0"/>
        <v>14.450799999999999</v>
      </c>
      <c r="G12" s="3">
        <f t="shared" si="1"/>
        <v>8.8498000000000001</v>
      </c>
    </row>
    <row r="13" spans="1:10" ht="15.75" x14ac:dyDescent="0.25">
      <c r="A13" s="10">
        <f t="shared" si="5"/>
        <v>2400</v>
      </c>
      <c r="B13" s="3">
        <f t="shared" si="2"/>
        <v>11.394600000000001</v>
      </c>
    </row>
    <row r="14" spans="1:10" ht="15.75" x14ac:dyDescent="0.25">
      <c r="A14" s="10">
        <f t="shared" si="5"/>
        <v>2600</v>
      </c>
      <c r="B14" s="3">
        <f t="shared" si="2"/>
        <v>11.4617</v>
      </c>
    </row>
    <row r="15" spans="1:10" ht="15.75" x14ac:dyDescent="0.25">
      <c r="A15" s="10">
        <f t="shared" si="5"/>
        <v>2800</v>
      </c>
      <c r="B15" s="3">
        <f t="shared" si="2"/>
        <v>11.5192</v>
      </c>
    </row>
    <row r="16" spans="1:10" ht="15.75" x14ac:dyDescent="0.25">
      <c r="A16" s="10">
        <f t="shared" si="5"/>
        <v>3000</v>
      </c>
      <c r="B16" s="3">
        <f t="shared" si="2"/>
        <v>11.569100000000001</v>
      </c>
    </row>
    <row r="18" spans="1:5" ht="15.75" x14ac:dyDescent="0.25">
      <c r="A18" s="1" t="s">
        <v>8</v>
      </c>
      <c r="B18" s="5" t="s">
        <v>0</v>
      </c>
      <c r="C18" s="5" t="s">
        <v>9</v>
      </c>
      <c r="D18" s="5" t="s">
        <v>6</v>
      </c>
      <c r="E18" s="5" t="s">
        <v>7</v>
      </c>
    </row>
    <row r="19" spans="1:5" ht="15.75" x14ac:dyDescent="0.25">
      <c r="A19" s="2" t="s">
        <v>11</v>
      </c>
      <c r="B19" s="3">
        <v>22.275523358698869</v>
      </c>
      <c r="C19" s="3">
        <v>34.375340674071175</v>
      </c>
      <c r="D19" s="7"/>
      <c r="E19" s="7"/>
    </row>
    <row r="20" spans="1:5" ht="15.75" x14ac:dyDescent="0.25">
      <c r="A20" s="2" t="s">
        <v>12</v>
      </c>
      <c r="B20" s="3">
        <v>6.7881</v>
      </c>
      <c r="C20" s="3">
        <v>3.4003000000000001</v>
      </c>
      <c r="D20" s="7"/>
      <c r="E20" s="7"/>
    </row>
    <row r="21" spans="1:5" ht="15.75" x14ac:dyDescent="0.25">
      <c r="A21" s="2" t="s">
        <v>1</v>
      </c>
      <c r="B21" s="7"/>
      <c r="C21" s="7"/>
      <c r="D21" s="3">
        <v>8.8498000000000001</v>
      </c>
      <c r="E21" s="3">
        <v>8.8498000000000001</v>
      </c>
    </row>
    <row r="22" spans="1:5" ht="15.75" x14ac:dyDescent="0.25">
      <c r="A22" s="2" t="s">
        <v>2</v>
      </c>
      <c r="B22" s="7"/>
      <c r="C22" s="7"/>
      <c r="D22" s="3">
        <v>11.542899999999999</v>
      </c>
      <c r="E22" s="3">
        <v>10.7072</v>
      </c>
    </row>
    <row r="23" spans="1:5" ht="15.75" x14ac:dyDescent="0.25">
      <c r="A23" s="1" t="s">
        <v>3</v>
      </c>
      <c r="B23" s="8"/>
      <c r="C23" s="8"/>
      <c r="D23" s="9">
        <v>14.450799999999999</v>
      </c>
      <c r="E23" s="9">
        <v>10.7072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Schedule 1</vt:lpstr>
      <vt:lpstr>Schedule 2E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2017-04-27T16:44:23Z</dcterms:created>
  <dcterms:modified xsi:type="dcterms:W3CDTF">2017-04-27T16:45:45Z</dcterms:modified>
</cp:coreProperties>
</file>