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615" activeTab="1"/>
  </bookViews>
  <sheets>
    <sheet name="Attach EBA AFR 19 1st SUPP" sheetId="9" r:id="rId1"/>
    <sheet name="Detail" sheetId="6" r:id="rId2"/>
  </sheets>
  <definedNames>
    <definedName name="_xlnm._FilterDatabase" localSheetId="1" hidden="1">Detail!$A$1:$D$276</definedName>
  </definedNames>
  <calcPr calcId="152511" calcMode="manual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6" i="9" l="1"/>
  <c r="B93" i="9"/>
  <c r="B87" i="9"/>
  <c r="B94" i="9"/>
  <c r="B88" i="9"/>
  <c r="B90" i="9" s="1"/>
  <c r="B81" i="9"/>
  <c r="B78" i="9"/>
  <c r="B77" i="9"/>
  <c r="B75" i="9"/>
  <c r="B71" i="9"/>
  <c r="B69" i="9"/>
  <c r="B68" i="9"/>
  <c r="B70" i="9"/>
  <c r="B62" i="9"/>
  <c r="B63" i="9" s="1"/>
  <c r="B56" i="9"/>
  <c r="B57" i="9"/>
  <c r="B55" i="9"/>
  <c r="B52" i="9"/>
  <c r="B49" i="9"/>
  <c r="B50" i="9"/>
  <c r="B48" i="9"/>
  <c r="B42" i="9"/>
  <c r="B43" i="9"/>
  <c r="B72" i="9" l="1"/>
  <c r="B82" i="9"/>
  <c r="B83" i="9" s="1"/>
  <c r="B51" i="9"/>
  <c r="B53" i="9" s="1"/>
  <c r="B58" i="9"/>
</calcChain>
</file>

<file path=xl/sharedStrings.xml><?xml version="1.0" encoding="utf-8"?>
<sst xmlns="http://schemas.openxmlformats.org/spreadsheetml/2006/main" count="925" uniqueCount="344">
  <si>
    <t>GL Account</t>
  </si>
  <si>
    <t>FERC Account</t>
  </si>
  <si>
    <t>YTD 12/31/2016</t>
  </si>
  <si>
    <t>Financial line item</t>
  </si>
  <si>
    <t>301100 Electricity Income - Residential</t>
  </si>
  <si>
    <t>440 Residential Sales</t>
  </si>
  <si>
    <t>Revenue</t>
  </si>
  <si>
    <t>301200 Electricity Income - Commercial</t>
  </si>
  <si>
    <t>442 Commercial and Industrial Sales</t>
  </si>
  <si>
    <t>301300 Electricity Income - Industrial</t>
  </si>
  <si>
    <t>301406 Short-Term Firm Wholesale</t>
  </si>
  <si>
    <t>447 Sales for Resale</t>
  </si>
  <si>
    <t>301304 Special Contracts-Situs</t>
  </si>
  <si>
    <t>301450 Electricity Income - Irrigation/Farm</t>
  </si>
  <si>
    <t>505221 Bookout Purchases Netted</t>
  </si>
  <si>
    <t>555 Purchased Power</t>
  </si>
  <si>
    <t>Expense</t>
  </si>
  <si>
    <t>301170 DSM Revenue - Residential</t>
  </si>
  <si>
    <t>301270 DSM Revenue - Commercial</t>
  </si>
  <si>
    <t>301109 Unbilled Revenue-Residential</t>
  </si>
  <si>
    <t>301405 Firm Sales</t>
  </si>
  <si>
    <t>508001 EIM Exp - FMM IIE: CAISO to Pac</t>
  </si>
  <si>
    <t>302980 Transmisson Point-to-Point Revenue</t>
  </si>
  <si>
    <t>456.1 Revenues from Transmission of Electricity of Others</t>
  </si>
  <si>
    <t>508031 EIM Exp - UIE (Gen): CAISO to Pac</t>
  </si>
  <si>
    <t>301700 Electric Income - Othr Sales to Pub Auth</t>
  </si>
  <si>
    <t>445 Other Sales to Public Authorities</t>
  </si>
  <si>
    <t>515181 Fuel Exp-Bridger Coal-Profit (418.1)</t>
  </si>
  <si>
    <t>418.1 Equity in Earnings of Subsidiaries</t>
  </si>
  <si>
    <t>301917 Pre-Merger Firm Wheeling Revenue - UPD</t>
  </si>
  <si>
    <t>301600 Electricity Income - Public St/Hwy Light</t>
  </si>
  <si>
    <t>444 Public Street and Highway Lighting</t>
  </si>
  <si>
    <t>301370 DSM Revenue - Industrial</t>
  </si>
  <si>
    <t>302901 Use of Facility - Revenue</t>
  </si>
  <si>
    <t>301208 Commercial Revenue Adj-Def NPC Mech</t>
  </si>
  <si>
    <t>301309 Unbilled Revenue-Industrial</t>
  </si>
  <si>
    <t>301108 Residential Revenue Adj-Def NPC Mech</t>
  </si>
  <si>
    <t>352003 CA GHG Allowance Revenues-Amortz</t>
  </si>
  <si>
    <t>456 Other Electric Revenues</t>
  </si>
  <si>
    <t>301959 Wind-based Ancillary Services/Revenue</t>
  </si>
  <si>
    <t>304101 Bookouts Netted-Gains</t>
  </si>
  <si>
    <t>352001 CA GHG Allowance Revenues</t>
  </si>
  <si>
    <t>301308 Industrial Revenue Adj-Def NPC Mech</t>
  </si>
  <si>
    <t>515110 Coal Billing Price Adjustment - Hunter</t>
  </si>
  <si>
    <t>506 Miscellaneous Steam Power Expenses</t>
  </si>
  <si>
    <t>301916 Pre-Merger Firm Wheeling Revenue - PPD</t>
  </si>
  <si>
    <t>508015 EIM Exp - GHG Em Cost Rev: CAISO to Pac</t>
  </si>
  <si>
    <t>505222 Bookout Purchases Netted-Estimate</t>
  </si>
  <si>
    <t>508021 EIM Exp - UIE (Load): CAISO to Pac</t>
  </si>
  <si>
    <t>301922 Non-Firm Wheeling Revenue</t>
  </si>
  <si>
    <t>301912 Firm Wheeling Revenue</t>
  </si>
  <si>
    <t>508131 EIM Exp-RT Congestion OS: CAISO to Pac</t>
  </si>
  <si>
    <t>546527 CA GHG Retail Obligation - Deferral</t>
  </si>
  <si>
    <t>301820 Forfeited Discount Revenue-Residential</t>
  </si>
  <si>
    <t>450 Forfeited Discounts</t>
  </si>
  <si>
    <t>301864 Revenue - Joint use of Poles</t>
  </si>
  <si>
    <t>454 Rent from Electric Property</t>
  </si>
  <si>
    <t>301951 Non-Wheeling System Revenue</t>
  </si>
  <si>
    <t>301945 Renewable Energy Credit Sales</t>
  </si>
  <si>
    <t>506059 Wheeling Expense Estimate</t>
  </si>
  <si>
    <t>565 Transmission of Electricity by Others</t>
  </si>
  <si>
    <t>301419 Sales for Resale Revenue Estimate</t>
  </si>
  <si>
    <t>301940 Flyash &amp; By-Product Sales</t>
  </si>
  <si>
    <t>508141 EIM Exp-RT Marginal Loss: CAISO to Pac</t>
  </si>
  <si>
    <t>301913 Transmission Tariff True-up</t>
  </si>
  <si>
    <t>301470 DSM Revenue - Irrigation</t>
  </si>
  <si>
    <t>301165 Solar Feed-In Revenue - Residential</t>
  </si>
  <si>
    <t>515270 Natural Gas Swaps-Gain/Loss-Accrual</t>
  </si>
  <si>
    <t>501 Fuel</t>
  </si>
  <si>
    <t>301825 Misc Serv Rev-Acct Svc Charge - CSS</t>
  </si>
  <si>
    <t>451 Miscellaneous Service Revenues</t>
  </si>
  <si>
    <t>301863 MCI Fiber Optic Ground Wire Revenues</t>
  </si>
  <si>
    <t>301969 Ancillary Revenue Sch 3 - Reg&amp;Freq (C&amp;T)</t>
  </si>
  <si>
    <t>301265 Solar Feed-In Revenue - Commercial</t>
  </si>
  <si>
    <t>301885 Rent Revenue - Subleases</t>
  </si>
  <si>
    <t>515121 Contra Fuel Exp-Coal-Deer Creek Amortz</t>
  </si>
  <si>
    <t>301365 Solar Feed-In Revenue - Industrial</t>
  </si>
  <si>
    <t>301867 Joint Use Program Reimbursement Revenue</t>
  </si>
  <si>
    <t>303028 Line Loss W/S Trading Revenue(In MW-PBS)</t>
  </si>
  <si>
    <t>301860 Rent Revenue - CSS</t>
  </si>
  <si>
    <t>301973 Ancillary Rev Sch 5-Spin (C&amp;T)</t>
  </si>
  <si>
    <t>301915 Other Electric Rev (Excluding Wheeling)</t>
  </si>
  <si>
    <t>508095 EIM Exp-Flex RampUp Cap Pay: w/CAISO</t>
  </si>
  <si>
    <t>301372 DSM Revenue - Large Industrial</t>
  </si>
  <si>
    <t>301180 Blue Sky Revenue - Residential</t>
  </si>
  <si>
    <t>301967 Ancillary Revenue Sch 1 - Scheduling</t>
  </si>
  <si>
    <t>515203 Natural Gas Exp Offset - Cap Lease Int.</t>
  </si>
  <si>
    <t>431 Other Interest Expense</t>
  </si>
  <si>
    <t>301821 Forfeited Discount Revenue-Commercial</t>
  </si>
  <si>
    <t>301872 Rent Revenue - Transmission</t>
  </si>
  <si>
    <t>362950 M&amp;S Inventory Sales</t>
  </si>
  <si>
    <t>301459 Unbilled Revenue-Irrigation/Farm</t>
  </si>
  <si>
    <t>301938 Services Provided to Others - Revenue</t>
  </si>
  <si>
    <t>415 Revenues From Merchandising, Jobbing and Contract Work</t>
  </si>
  <si>
    <t>301828 Miscellaneous Service Revenues-Other</t>
  </si>
  <si>
    <t>508125 EIM Exp-RTM BCR EIM Set: CAISO to Pac</t>
  </si>
  <si>
    <t>301953 Ancillary Rev Sch 6-Supp (C&amp;T)</t>
  </si>
  <si>
    <t>301271 DSM Revenue - Small Commercial</t>
  </si>
  <si>
    <t>301280 Blue Sky Revenue - Commercial</t>
  </si>
  <si>
    <t>301822 Forfeited Discount Revenue-Industrial</t>
  </si>
  <si>
    <t>301974 Ancil Revenue Sch 3a-Regulation (C&amp;T)</t>
  </si>
  <si>
    <t>301855 Misc Service Revenue - CSS (Non-FLT)</t>
  </si>
  <si>
    <t>301926 Short-Term Firm Wheeling</t>
  </si>
  <si>
    <t>301770 DSM Revenue - Other Public Authorities</t>
  </si>
  <si>
    <t>302981 Transmission Resales to Other Parties</t>
  </si>
  <si>
    <t>301873 Rent Revenue - Distribution</t>
  </si>
  <si>
    <t>374400 Timber Sales - Utility Property</t>
  </si>
  <si>
    <t>301963 Ancil Revenue Sch 2-Reactive (C&amp;T)</t>
  </si>
  <si>
    <t>301441 On Sys Firm-Portland Gen Electric</t>
  </si>
  <si>
    <t>505220 Trading Purchases Netted</t>
  </si>
  <si>
    <t>301871 Rent Revenue - Hydro</t>
  </si>
  <si>
    <t>505229 Purch Power Exp Offset - Cap Lease Int</t>
  </si>
  <si>
    <t>301380 Blue Sky Revenue - Industrial</t>
  </si>
  <si>
    <t>508051 EIM Exp - O/U Sched Charge: w/CAISO</t>
  </si>
  <si>
    <t>505217 Exchange Value Purchases Estimate</t>
  </si>
  <si>
    <t>508064 EIM Exp-Non-Spin Reserve Oblig: w/CAISO</t>
  </si>
  <si>
    <t>301443 On Sys Firm-Utah FERC Customers</t>
  </si>
  <si>
    <t>301670 DSM Revenue - Street/Hwy Lighting</t>
  </si>
  <si>
    <t>301949 3rd Party Transmission O&amp;M - Revenue</t>
  </si>
  <si>
    <t>505215 Post-Merger Imbalance Charges(In MV-PBS)</t>
  </si>
  <si>
    <t>301966 Primary Delivery and Distribution Sub Charges</t>
  </si>
  <si>
    <t>361000 Steam Sales</t>
  </si>
  <si>
    <t>301944 Renewable Energy Credit Sales-Estimate</t>
  </si>
  <si>
    <t>546517 Production Tax Credit - NPC Deferral</t>
  </si>
  <si>
    <t>302752 I/C S-T Firm Wholesale Sales-Nevada Pwr</t>
  </si>
  <si>
    <t>367580 Revenue Adj Prop Insur - Residential</t>
  </si>
  <si>
    <t>924 Property Insurance</t>
  </si>
  <si>
    <t>515183 Fuel Exp-Trapper Mining-Profit (418.1)</t>
  </si>
  <si>
    <t>367680 Revenue Adj Prop Insur - Commercial</t>
  </si>
  <si>
    <t>546522 RPS Compliance Purchases - Deferral</t>
  </si>
  <si>
    <t>515202 Natural Gas Exp Offset - Cap Lease Depr</t>
  </si>
  <si>
    <t>403 Depreciation Expense</t>
  </si>
  <si>
    <t>301955 Other Rev-Wy Reg Recovery Fee-Kennecott</t>
  </si>
  <si>
    <t>301876 Rent Revenue - Non-Utility - Electric</t>
  </si>
  <si>
    <t>418 Nonoperating Rental Income</t>
  </si>
  <si>
    <t>508152 EIM Exp-7076 FRP Forecast Mvmt Alloc</t>
  </si>
  <si>
    <t>301609 Unbilled Revenue-Public St/Hwy Light</t>
  </si>
  <si>
    <t>301371 DSM Revenue - Small Industrial</t>
  </si>
  <si>
    <t>301870 Rent Revenue - Steam</t>
  </si>
  <si>
    <t>508122 EIM Exp-RT BCR EIM Alloc: Pac to TC</t>
  </si>
  <si>
    <t>367780 Revenue Adj Prop Insur - Industrial</t>
  </si>
  <si>
    <t>301879 Joint Use Contract Prog Reimb Revenue</t>
  </si>
  <si>
    <t>508112 EIM Exp-RT Imb Energy Offset: Pac to TC</t>
  </si>
  <si>
    <t>301874 Rent Revenue - General</t>
  </si>
  <si>
    <t>508092 EIM Exp - Flexible Ramp Cost: PAC to TC</t>
  </si>
  <si>
    <t>301465 Solar Feed-In Revenue - Irrigation</t>
  </si>
  <si>
    <t>508053 EIM Exp - O/U Sched Alloc: w/CAISO</t>
  </si>
  <si>
    <t>302982 Transmission Rev-Unreserved Use Charges</t>
  </si>
  <si>
    <t>301458 Irrigation Revenue Adj-Def NPC Mech</t>
  </si>
  <si>
    <t>508081 EIM Exp-IFM Loss Surplus Credit w/CAISO</t>
  </si>
  <si>
    <t>301428 Trans Serv-Utah FERC Customers</t>
  </si>
  <si>
    <t>358900 Sales of Water &amp; Water Power</t>
  </si>
  <si>
    <t>453 Sales of Water and Water Power</t>
  </si>
  <si>
    <t>508052 EIM Exp-O/U Sched Chrg: Pac to TC</t>
  </si>
  <si>
    <t>302831 I/C Other Wheeling Revenue-Sierra Pac</t>
  </si>
  <si>
    <t>304201 Trading Netted-Gains</t>
  </si>
  <si>
    <t>301823 Forfeited Discount Revenue-All Other</t>
  </si>
  <si>
    <t>301765 Solar Feed-In Revenue - Oth Public Auth</t>
  </si>
  <si>
    <t>508062 EIM Exp-Spinning Reserve Oblig: w/CAISO</t>
  </si>
  <si>
    <t>301119 Unbilled Revenue-Uncollectible</t>
  </si>
  <si>
    <t>302762 I/C Wholesale Sales Estimate-Nevada Pwr</t>
  </si>
  <si>
    <t>301272 DSM Revenue - Large Commercial</t>
  </si>
  <si>
    <t>508156 EIM Exp-7078 FRP Month Up Uncert Alloc</t>
  </si>
  <si>
    <t>301900 Electricity Income - Other</t>
  </si>
  <si>
    <t>301665 Solar Feed-In Revenue - St/Hwy Lighting</t>
  </si>
  <si>
    <t>301826 Tampering/Unauthorized Reconnection Chgs</t>
  </si>
  <si>
    <t>302822 I/C Non-Firm Wheeling Revenue-Nevada Pwr</t>
  </si>
  <si>
    <t>308001 EIM Rev-Forecasting Fee: Pac to TC</t>
  </si>
  <si>
    <t>301911 Income From Fish, Wildlife, &amp; Recreation</t>
  </si>
  <si>
    <t>301171 DSM Revenue - Residential Cat 2 Gen Svc</t>
  </si>
  <si>
    <t>301869 Uncollectible Revenue Joint Use</t>
  </si>
  <si>
    <t>301862 Rents - Non Common</t>
  </si>
  <si>
    <t>301409 Trading Sales Netted-Estimate</t>
  </si>
  <si>
    <t>302751 I/C S-T Firm Wholesale Sales-Sierra Pac</t>
  </si>
  <si>
    <t>352950 REC Sales - Wind Wake Loss Indemnity</t>
  </si>
  <si>
    <t>301608 Public St/Hwy Lgt Rev Adj-Def NPC Mech</t>
  </si>
  <si>
    <t>301866 Joint Use Sanctions &amp; Fines Revenue</t>
  </si>
  <si>
    <t>508071 EIM Exp - RT Bid Cost Recovery: w/CAISO</t>
  </si>
  <si>
    <t>508041 EIM Exp - Daily Rounding Adj: w/CAISO</t>
  </si>
  <si>
    <t>302772 I/C Line Loss Trading Revenue-Nevada Pwr</t>
  </si>
  <si>
    <t>301836 Energy Finanswer (New Commercial)</t>
  </si>
  <si>
    <t>302962 Transm Capacity Re-assignment Contra Rev</t>
  </si>
  <si>
    <t>301480 Blue Sky Revenue - Irrigation</t>
  </si>
  <si>
    <t>302082 I/C Anc Rev Sch 1-Scheduling-Nevada Pwr</t>
  </si>
  <si>
    <t>508065 EIM Exp-Non-Spin Reserve Neut: w/CAISO</t>
  </si>
  <si>
    <t>302092 I/C Anc Rev Sch 2-Reactive-Nevada Pwr</t>
  </si>
  <si>
    <t>301947 Emissions and Allowances Revenue</t>
  </si>
  <si>
    <t>304213 Trading Netted-Estimate</t>
  </si>
  <si>
    <t>505918 InterCo Natural Gas Accrual-Kern River</t>
  </si>
  <si>
    <t>547 Fuel</t>
  </si>
  <si>
    <t>301839 Home Comfort (Existing Residential)</t>
  </si>
  <si>
    <t>505961 Transm Imbalance Penalty Revenue-Load</t>
  </si>
  <si>
    <t>508153 EIM Exp-7071 FRP Daily Up Uncert</t>
  </si>
  <si>
    <t>508061 EIM Exp-Ancil Svc Upw Neutral: w/CAISO</t>
  </si>
  <si>
    <t>508151 EIM Exp-7070 FRP Forecast Mvmt</t>
  </si>
  <si>
    <t>302961 Transm Capacity Re-assignment Revenue</t>
  </si>
  <si>
    <t>508063 EIM Exp-Spin Reserve Neutral: w/CAISO</t>
  </si>
  <si>
    <t>367880 Revenue Adj Prop Insur - Irrigation</t>
  </si>
  <si>
    <t>508158 EIM Exp-7088 FRP Month Down Uncert Allo</t>
  </si>
  <si>
    <t>304211 Trading Netted-Losses</t>
  </si>
  <si>
    <t>505223 Trading Purchases Netted-Estimate</t>
  </si>
  <si>
    <t>508054 EIM Exp-O/U Sched Alloc: PAC to TC</t>
  </si>
  <si>
    <t>515115 Fuel Exp-MSHA Penalties &amp; Fines (426.3)</t>
  </si>
  <si>
    <t>426.3 Penalties</t>
  </si>
  <si>
    <t>505931 I/C S-T Firm Purch Power Exp-Sierra Pac</t>
  </si>
  <si>
    <t>506802 EIM Wheeling Exp - GMC Bid Segment Fee</t>
  </si>
  <si>
    <t>546539 OR REC Compliance Purchases</t>
  </si>
  <si>
    <t>546521 REC Sales - NPC Deferral</t>
  </si>
  <si>
    <t>508157 EIM Exp-7087 FRP Daily Down Uncert Allo</t>
  </si>
  <si>
    <t>505967 Transm Unreserved Use Penalty Expense</t>
  </si>
  <si>
    <t>566 Miscellaneous Transmission Expenses</t>
  </si>
  <si>
    <t>505990 EIM T Exp-Forecasting Fee: CAISO to Pac</t>
  </si>
  <si>
    <t>505942 I/C Purchased Power Exp Est-Nevada Pwr</t>
  </si>
  <si>
    <t>546541 CA RPS Compliance Purchase</t>
  </si>
  <si>
    <t>557 Other Expenses</t>
  </si>
  <si>
    <t>506921 I/C Non-Firm Wheeling Exp-Sierra Pac</t>
  </si>
  <si>
    <t>514100 Purchase Broker Fees</t>
  </si>
  <si>
    <t>301901 Wash-Colstrip 3</t>
  </si>
  <si>
    <t>367870 Revenue Adj OR I&amp;D Reserve Irrigation</t>
  </si>
  <si>
    <t>925 Injuries and Damages</t>
  </si>
  <si>
    <t>508154 EIM Exp-7081 FRP Daily Down Uncert</t>
  </si>
  <si>
    <t>506952 I/C Wheeling Exp Estimate-Nevada Pwr</t>
  </si>
  <si>
    <t>546537 WA REC Compliance Purchases</t>
  </si>
  <si>
    <t>301958 Wind-based Ancillary Services Estimate</t>
  </si>
  <si>
    <t>506922 I/C Non-Firm Wheeling Exp-Nevada Pwr</t>
  </si>
  <si>
    <t>508142 EIM Exp-Neutrality Adjust CAISO to Pac</t>
  </si>
  <si>
    <t>515102 Amortization of Deferred Overburden</t>
  </si>
  <si>
    <t>301607 Public St/Hwy Lights Rev Acctg Adjustments</t>
  </si>
  <si>
    <t>301707 Oth Sales to Public Authority Acctg Adj</t>
  </si>
  <si>
    <t>508132 EIM Exp-RT Congestion OS: Pac to TC</t>
  </si>
  <si>
    <t>514700 SB1149 Transition Adjustment Expense</t>
  </si>
  <si>
    <t>514000 Broker Fees</t>
  </si>
  <si>
    <t>508155 EIM Exp-7077 FRP Daily Up Uncert Alloc</t>
  </si>
  <si>
    <t>508033 EIM Exp - UIE (Gen): Pac Trans to C&amp;T</t>
  </si>
  <si>
    <t>546545 RPS Compliance Purchases</t>
  </si>
  <si>
    <t>505190 OR Solar Incentive Purchases</t>
  </si>
  <si>
    <t>508096 EIM Exp-Flex RampUp Cap No Pay: w/CAISO</t>
  </si>
  <si>
    <t>367770 Revenue Adj OR I&amp;D Reserve Industrial</t>
  </si>
  <si>
    <t>515182 Fuel Exp-Trapper Mining-Profit (501)</t>
  </si>
  <si>
    <t>505932 I/C S-T Firm Purch Power Exp-Nevada Pwr</t>
  </si>
  <si>
    <t>508013 EIM Exp - RTD Assess: Pac Trans to C&amp;T</t>
  </si>
  <si>
    <t>505216 Exchange Value Purchases</t>
  </si>
  <si>
    <t>505228 Purch Power Exp Offset - Cap Lease Depr</t>
  </si>
  <si>
    <t>301410 Trading Sales Netted</t>
  </si>
  <si>
    <t>546530 ISO/PX Charges</t>
  </si>
  <si>
    <t>301939 Other Electric Revenue Estimate</t>
  </si>
  <si>
    <t>515108 Coal Consumed - Deer Creek Abandonment</t>
  </si>
  <si>
    <t>426.5 Other Deductions</t>
  </si>
  <si>
    <t>508111 EIM Exp-RT Imb Energy Offset: w/CAISO</t>
  </si>
  <si>
    <t>508003 EIM Exp - FMM Assess: Pac Trans to C&amp;T</t>
  </si>
  <si>
    <t>301709 Unbilled Rev - Othr Sales to Public Auth</t>
  </si>
  <si>
    <t>506912 I/C S-T Firm Wheeling Exp-Nevada Pwr</t>
  </si>
  <si>
    <t>508066 EIM Exp - Excess Cost Neutral: w/CAISO</t>
  </si>
  <si>
    <t>304102 Bookouts Netted-Estimated Gain</t>
  </si>
  <si>
    <t>367670 Revenue Adj OR I&amp;D Reserve Commercial</t>
  </si>
  <si>
    <t>506801 EIM Wheeling Exp-GMC Transaction Charge</t>
  </si>
  <si>
    <t>304111 Bookouts Netted-Losses</t>
  </si>
  <si>
    <t>301457 Irrigation Revenue Acctg Adjustments</t>
  </si>
  <si>
    <t>367570 Revenue Adj OR I&amp;D Reserve Residential</t>
  </si>
  <si>
    <t>508121 EIM Exp-RT BCR EIM Alloc: CAISO to Pac</t>
  </si>
  <si>
    <t>514950 M&amp;S Inventory Cost of Sales</t>
  </si>
  <si>
    <t>506020 Non-Firm Wheeling Expense</t>
  </si>
  <si>
    <t>508091 EIM Exp - Flexible Ramp Cost: w/CAISO</t>
  </si>
  <si>
    <t>301943 Renewable Energy Credit Sales-Deferral</t>
  </si>
  <si>
    <t>546524 Wheeling Revenues - NPC Deferral</t>
  </si>
  <si>
    <t>515201 Natural Gas Exp - Under Capital Lease</t>
  </si>
  <si>
    <t>505980 Transm Costs to Other TP for JO/Intercon</t>
  </si>
  <si>
    <t>506010 Short-Term Firm Wheeling</t>
  </si>
  <si>
    <t>505917 InterCo Natural Gas Consumed- Kern River</t>
  </si>
  <si>
    <t>515122 Fuel Exp-Coal-DCM Closure Cost Amortz</t>
  </si>
  <si>
    <t>515900 Steam from Other Sources-Geothermal</t>
  </si>
  <si>
    <t>503 Steam from Other Sources</t>
  </si>
  <si>
    <t>514511 DSM - Prog 20/20, 10/10, Irrigation, etc</t>
  </si>
  <si>
    <t>505206 Other Energy Purchases, Intchg Rec/Del</t>
  </si>
  <si>
    <t>546516 CA GHG Wholesale Obligation</t>
  </si>
  <si>
    <t>508023 EIM Exp - UIE (Load): Pac Trans to C&amp;T</t>
  </si>
  <si>
    <t>505207 IPP Energy Purchase</t>
  </si>
  <si>
    <t>505219 Purchased Power Expense Estimate</t>
  </si>
  <si>
    <t>515250 Natural Gas Expense - Accrual</t>
  </si>
  <si>
    <t>301412 Bookout Sales Netted-Estimate</t>
  </si>
  <si>
    <t>546526 CA GHG Retail Obligation</t>
  </si>
  <si>
    <t>305990 FERC Transmission Refund-Deferral</t>
  </si>
  <si>
    <t>301307 Industrial Revenue Acctg Adjustments</t>
  </si>
  <si>
    <t>515123 Fuel Exp-Coal-DCM Closure Cost to Fuel</t>
  </si>
  <si>
    <t>546500 Excess Net Power Costs-Deferral</t>
  </si>
  <si>
    <t>546528 CA GHG Retail Obligation - Amortz</t>
  </si>
  <si>
    <t>352002 CA GHG Allowance Revenues - Deferral</t>
  </si>
  <si>
    <t>352943 Renewable Energy Credit Sales-Amortz</t>
  </si>
  <si>
    <t>301207 Commercial Revenue Acctg Adjustments</t>
  </si>
  <si>
    <t>508011 EIM Exp - RTD IIE: CAISO to Pac</t>
  </si>
  <si>
    <t>301107 Residential Revenue Acctg Adjustments</t>
  </si>
  <si>
    <t>301209 Unbilled Revenue-Commercial</t>
  </si>
  <si>
    <t>515120 Fuel Exp-Coal-Deer Creek Amortz</t>
  </si>
  <si>
    <t>515180 Fuel Exp-Bridger Coal-Profit (501)</t>
  </si>
  <si>
    <t>508101 EIM Exp-RT Unaccounted Energy: w/CAISO</t>
  </si>
  <si>
    <t>546520 Operating Reserves Expense</t>
  </si>
  <si>
    <t>515220 Natural Gas Swaps - Gains/Losses</t>
  </si>
  <si>
    <t>505218 Firm Demand Purchases</t>
  </si>
  <si>
    <t>546501 Excess Net Power Costs-Amortz</t>
  </si>
  <si>
    <t>506050 Firm Wheeling Expense</t>
  </si>
  <si>
    <t>301411 Bookout Sales Netted</t>
  </si>
  <si>
    <t>515200 Natural Gas Consumed for Generation</t>
  </si>
  <si>
    <t>505224 Short-Term Firm Wholesale Purchases</t>
  </si>
  <si>
    <t>505214 Firm Energy Purchases</t>
  </si>
  <si>
    <t>515100 Coal Consumed for Generation</t>
  </si>
  <si>
    <t>Row Labels</t>
  </si>
  <si>
    <t>Grand Total</t>
  </si>
  <si>
    <t>Sum of YTD 12/31/2016</t>
  </si>
  <si>
    <t>A</t>
  </si>
  <si>
    <t>E</t>
  </si>
  <si>
    <t>Reconciliation to file: Attach EBA AFR 17 CONF.xlsx</t>
  </si>
  <si>
    <t>FERC 447, Sales for Resale</t>
  </si>
  <si>
    <t>Per C&amp;T Database Accounts tab</t>
  </si>
  <si>
    <t>Per GAAP</t>
  </si>
  <si>
    <t>FERC 555, Purchase Power</t>
  </si>
  <si>
    <t>Per C&amp;T Database Accounts tab (excludes BTW items)</t>
  </si>
  <si>
    <t xml:space="preserve">Add back: below the line costs </t>
  </si>
  <si>
    <t>Adjusted total - per C&amp;T Database Accounts tab, FERC 555</t>
  </si>
  <si>
    <t xml:space="preserve">Per GAAP </t>
  </si>
  <si>
    <t>B</t>
  </si>
  <si>
    <t>Reconciling Items:</t>
  </si>
  <si>
    <t>Less: amounts not included in GAAP Energy Costs, but included in C&amp;T Database Accounts tab</t>
  </si>
  <si>
    <t>FERC 565, Transmission of Electricity by Others</t>
  </si>
  <si>
    <t>C</t>
  </si>
  <si>
    <t>FERC 501, Fuel</t>
  </si>
  <si>
    <t>Per Fuel Accounts tab (excludes BTW items)</t>
  </si>
  <si>
    <t>Adjusted total -  per Fuel Accounts tab, FERC 501</t>
  </si>
  <si>
    <t>D</t>
  </si>
  <si>
    <t>Reconciling items:</t>
  </si>
  <si>
    <t>Less: Misc. Other Costs in GRID-Related FERC accounts (as amounts are not included in GAAP Energy Costs, but included in Fuel Accounts tab)</t>
  </si>
  <si>
    <t>Addback: Amort. of deferred overburden within Misc. Other Costs in GRID (as amount is included in Energy Costs for GAAP)</t>
  </si>
  <si>
    <t>Addback: Amort. of Deer Creek closure costs within Misc. Other Costs in GRID (as amount is included in Energy Costs for GAAP)</t>
  </si>
  <si>
    <t>Less: Non-Grid FERC Accts (as amount not included in GAAP Energy Costs, but included in Fuel Accounts tab)</t>
  </si>
  <si>
    <t>Addback:</t>
  </si>
  <si>
    <t>Addback: Bridger/Trapper profit included in Non-Grid FERC Accts (as amount is included in FERC 501 per FERC Order No. AC11-132 and offset in FERC 418.1, Equity in Earnings in Subsidiaries, resulting in no impact to Energy Costs for GAAP)</t>
  </si>
  <si>
    <t>PacifiCorp 12/31/2016 10-K, Operating Revenue financial line item</t>
  </si>
  <si>
    <t>PacifiCorp 12/31/2016 10-K, Energy Costs financial line item</t>
  </si>
  <si>
    <t>411.8 (Less) Gains ofrom Disposition of Allowances</t>
  </si>
  <si>
    <t>F</t>
  </si>
  <si>
    <t>FERC 503, Steam</t>
  </si>
  <si>
    <t>Per Fuel Accounts tab</t>
  </si>
  <si>
    <t>Less: Non-NPC Accts (as amount is not included in GAAP Energy Costs, but included in Fuel Accounts tab)</t>
  </si>
  <si>
    <t>FERC 547, Other-Fuel</t>
  </si>
  <si>
    <t>Less: Subtotal Gadsby from 501 (as amount is not included in GAAP Energy Costs, but included in Fuel Accounts tab)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</si>
</sst>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##,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name val="Arial"/>
      <family val="2"/>
    </font>
    <font>
      <b/>
      <u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9" fillId="3" borderId="4" applyNumberFormat="0" applyAlignment="0" applyProtection="0">
      <alignment horizontal="left" vertical="center" indent="1"/>
    </xf>
    <xf numFmtId="165" fontId="10" fillId="0" borderId="5" applyNumberFormat="0" applyProtection="0">
      <alignment horizontal="right" vertical="center"/>
    </xf>
    <xf numFmtId="165" fontId="9" fillId="0" borderId="6" applyNumberFormat="0" applyProtection="0">
      <alignment horizontal="right" vertical="center"/>
    </xf>
    <xf numFmtId="0" fontId="11" fillId="4" borderId="6" applyNumberFormat="0" applyAlignment="0" applyProtection="0">
      <alignment horizontal="left" vertical="center" indent="1"/>
    </xf>
    <xf numFmtId="0" fontId="11" fillId="5" borderId="6" applyNumberFormat="0" applyAlignment="0" applyProtection="0">
      <alignment horizontal="left" vertical="center" indent="1"/>
    </xf>
    <xf numFmtId="165" fontId="10" fillId="6" borderId="5" applyNumberFormat="0" applyBorder="0" applyProtection="0">
      <alignment horizontal="right" vertical="center"/>
    </xf>
    <xf numFmtId="0" fontId="11" fillId="4" borderId="6" applyNumberFormat="0" applyAlignment="0" applyProtection="0">
      <alignment horizontal="left" vertical="center" indent="1"/>
    </xf>
    <xf numFmtId="165" fontId="9" fillId="5" borderId="6" applyNumberFormat="0" applyProtection="0">
      <alignment horizontal="right" vertical="center"/>
    </xf>
    <xf numFmtId="165" fontId="9" fillId="6" borderId="6" applyNumberFormat="0" applyBorder="0" applyProtection="0">
      <alignment horizontal="right" vertical="center"/>
    </xf>
    <xf numFmtId="165" fontId="12" fillId="7" borderId="7" applyNumberFormat="0" applyBorder="0" applyAlignment="0" applyProtection="0">
      <alignment horizontal="right" vertical="center" indent="1"/>
    </xf>
    <xf numFmtId="165" fontId="13" fillId="8" borderId="7" applyNumberFormat="0" applyBorder="0" applyAlignment="0" applyProtection="0">
      <alignment horizontal="right" vertical="center" indent="1"/>
    </xf>
    <xf numFmtId="165" fontId="13" fillId="9" borderId="7" applyNumberFormat="0" applyBorder="0" applyAlignment="0" applyProtection="0">
      <alignment horizontal="right" vertical="center" indent="1"/>
    </xf>
    <xf numFmtId="165" fontId="14" fillId="10" borderId="7" applyNumberFormat="0" applyBorder="0" applyAlignment="0" applyProtection="0">
      <alignment horizontal="right" vertical="center" indent="1"/>
    </xf>
    <xf numFmtId="165" fontId="14" fillId="11" borderId="7" applyNumberFormat="0" applyBorder="0" applyAlignment="0" applyProtection="0">
      <alignment horizontal="right" vertical="center" indent="1"/>
    </xf>
    <xf numFmtId="165" fontId="14" fillId="12" borderId="7" applyNumberFormat="0" applyBorder="0" applyAlignment="0" applyProtection="0">
      <alignment horizontal="right" vertical="center" indent="1"/>
    </xf>
    <xf numFmtId="165" fontId="15" fillId="13" borderId="7" applyNumberFormat="0" applyBorder="0" applyAlignment="0" applyProtection="0">
      <alignment horizontal="right" vertical="center" indent="1"/>
    </xf>
    <xf numFmtId="165" fontId="15" fillId="14" borderId="7" applyNumberFormat="0" applyBorder="0" applyAlignment="0" applyProtection="0">
      <alignment horizontal="right" vertical="center" indent="1"/>
    </xf>
    <xf numFmtId="165" fontId="15" fillId="15" borderId="7" applyNumberFormat="0" applyBorder="0" applyAlignment="0" applyProtection="0">
      <alignment horizontal="right" vertical="center" indent="1"/>
    </xf>
    <xf numFmtId="0" fontId="16" fillId="0" borderId="4" applyNumberFormat="0" applyFont="0" applyFill="0" applyAlignment="0" applyProtection="0"/>
    <xf numFmtId="165" fontId="10" fillId="16" borderId="4" applyNumberFormat="0" applyAlignment="0" applyProtection="0">
      <alignment horizontal="left" vertical="center" indent="1"/>
    </xf>
    <xf numFmtId="0" fontId="9" fillId="3" borderId="6" applyNumberFormat="0" applyAlignment="0" applyProtection="0">
      <alignment horizontal="left" vertical="center" indent="1"/>
    </xf>
    <xf numFmtId="0" fontId="11" fillId="17" borderId="4" applyNumberFormat="0" applyAlignment="0" applyProtection="0">
      <alignment horizontal="left" vertical="center" indent="1"/>
    </xf>
    <xf numFmtId="0" fontId="11" fillId="18" borderId="4" applyNumberFormat="0" applyAlignment="0" applyProtection="0">
      <alignment horizontal="left" vertical="center" indent="1"/>
    </xf>
    <xf numFmtId="0" fontId="11" fillId="19" borderId="4" applyNumberFormat="0" applyAlignment="0" applyProtection="0">
      <alignment horizontal="left" vertical="center" indent="1"/>
    </xf>
    <xf numFmtId="0" fontId="11" fillId="6" borderId="4" applyNumberFormat="0" applyAlignment="0" applyProtection="0">
      <alignment horizontal="left" vertical="center" indent="1"/>
    </xf>
    <xf numFmtId="0" fontId="11" fillId="5" borderId="6" applyNumberFormat="0" applyAlignment="0" applyProtection="0">
      <alignment horizontal="left" vertical="center" indent="1"/>
    </xf>
    <xf numFmtId="0" fontId="17" fillId="0" borderId="8" applyNumberFormat="0" applyFill="0" applyBorder="0" applyAlignment="0" applyProtection="0"/>
    <xf numFmtId="0" fontId="18" fillId="0" borderId="8" applyNumberFormat="0" applyBorder="0" applyAlignment="0" applyProtection="0"/>
    <xf numFmtId="0" fontId="17" fillId="4" borderId="6" applyNumberFormat="0" applyAlignment="0" applyProtection="0">
      <alignment horizontal="left" vertical="center" indent="1"/>
    </xf>
    <xf numFmtId="0" fontId="17" fillId="4" borderId="6" applyNumberFormat="0" applyAlignment="0" applyProtection="0">
      <alignment horizontal="left" vertical="center" indent="1"/>
    </xf>
    <xf numFmtId="0" fontId="17" fillId="5" borderId="6" applyNumberFormat="0" applyAlignment="0" applyProtection="0">
      <alignment horizontal="left" vertical="center" indent="1"/>
    </xf>
    <xf numFmtId="165" fontId="19" fillId="5" borderId="6" applyNumberFormat="0" applyProtection="0">
      <alignment horizontal="right" vertical="center"/>
    </xf>
    <xf numFmtId="165" fontId="20" fillId="6" borderId="5" applyNumberFormat="0" applyBorder="0" applyProtection="0">
      <alignment horizontal="right" vertical="center"/>
    </xf>
    <xf numFmtId="165" fontId="19" fillId="6" borderId="6" applyNumberFormat="0" applyBorder="0" applyProtection="0">
      <alignment horizontal="right" vertical="center"/>
    </xf>
    <xf numFmtId="165" fontId="10" fillId="0" borderId="5" applyNumberFormat="0" applyFill="0" applyBorder="0" applyAlignment="0" applyProtection="0">
      <alignment horizontal="right" vertical="center"/>
    </xf>
    <xf numFmtId="165" fontId="10" fillId="0" borderId="5" applyNumberFormat="0" applyFill="0" applyBorder="0" applyAlignment="0" applyProtection="0">
      <alignment horizontal="right" vertical="center"/>
    </xf>
  </cellStyleXfs>
  <cellXfs count="40">
    <xf numFmtId="0" fontId="0" fillId="0" borderId="0" xfId="0"/>
    <xf numFmtId="0" fontId="2" fillId="0" borderId="0" xfId="0" applyNumberFormat="1" applyFont="1" applyFill="1" applyBorder="1"/>
    <xf numFmtId="0" fontId="3" fillId="0" borderId="0" xfId="1" applyNumberFormat="1" applyFont="1" applyFill="1" applyBorder="1"/>
    <xf numFmtId="0" fontId="2" fillId="0" borderId="0" xfId="0" pivotButton="1" applyFont="1"/>
    <xf numFmtId="164" fontId="2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2" fillId="2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 indent="2"/>
    </xf>
    <xf numFmtId="164" fontId="2" fillId="0" borderId="0" xfId="0" applyNumberFormat="1" applyFont="1"/>
    <xf numFmtId="164" fontId="2" fillId="2" borderId="0" xfId="0" applyNumberFormat="1" applyFont="1" applyFill="1"/>
    <xf numFmtId="0" fontId="2" fillId="0" borderId="0" xfId="0" applyFont="1" applyFill="1"/>
    <xf numFmtId="0" fontId="2" fillId="0" borderId="0" xfId="0" applyNumberFormat="1" applyFont="1" applyFill="1"/>
    <xf numFmtId="49" fontId="2" fillId="0" borderId="0" xfId="0" applyNumberFormat="1" applyFont="1" applyFill="1"/>
    <xf numFmtId="0" fontId="2" fillId="0" borderId="3" xfId="0" applyNumberFormat="1" applyFont="1" applyFill="1" applyBorder="1" applyAlignment="1"/>
    <xf numFmtId="0" fontId="2" fillId="0" borderId="3" xfId="0" applyNumberFormat="1" applyFont="1" applyFill="1" applyBorder="1"/>
    <xf numFmtId="43" fontId="2" fillId="0" borderId="3" xfId="1" applyFont="1" applyFill="1" applyBorder="1" applyAlignment="1">
      <alignment horizontal="left"/>
    </xf>
    <xf numFmtId="0" fontId="2" fillId="0" borderId="3" xfId="0" applyFont="1" applyFill="1" applyBorder="1"/>
    <xf numFmtId="43" fontId="2" fillId="0" borderId="0" xfId="1" applyFont="1" applyFill="1"/>
    <xf numFmtId="0" fontId="0" fillId="0" borderId="0" xfId="0" applyFill="1"/>
    <xf numFmtId="43" fontId="0" fillId="0" borderId="0" xfId="1" applyFont="1" applyFill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wrapText="1"/>
    </xf>
    <xf numFmtId="164" fontId="2" fillId="0" borderId="3" xfId="1" applyNumberFormat="1" applyFont="1" applyBorder="1"/>
    <xf numFmtId="0" fontId="7" fillId="2" borderId="1" xfId="0" applyFont="1" applyFill="1" applyBorder="1" applyAlignment="1">
      <alignment horizontal="left"/>
    </xf>
    <xf numFmtId="164" fontId="2" fillId="2" borderId="2" xfId="0" applyNumberFormat="1" applyFont="1" applyFill="1" applyBorder="1"/>
    <xf numFmtId="0" fontId="7" fillId="0" borderId="0" xfId="0" applyFont="1" applyAlignment="1">
      <alignment wrapText="1"/>
    </xf>
    <xf numFmtId="0" fontId="2" fillId="0" borderId="0" xfId="0" applyFont="1" applyAlignment="1">
      <alignment horizontal="left" wrapText="1" indent="2"/>
    </xf>
    <xf numFmtId="0" fontId="2" fillId="0" borderId="0" xfId="0" applyNumberFormat="1" applyFont="1" applyFill="1" applyAlignment="1">
      <alignment horizontal="left" wrapText="1" indent="2"/>
    </xf>
    <xf numFmtId="0" fontId="2" fillId="0" borderId="0" xfId="0" applyFont="1" applyAlignment="1">
      <alignment horizontal="left" wrapText="1" inden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wrapText="1" indent="2"/>
    </xf>
    <xf numFmtId="43" fontId="2" fillId="0" borderId="0" xfId="1" applyNumberFormat="1" applyFont="1"/>
    <xf numFmtId="164" fontId="2" fillId="0" borderId="0" xfId="1" applyNumberFormat="1" applyFont="1" applyBorder="1"/>
    <xf numFmtId="0" fontId="2" fillId="0" borderId="0" xfId="0" applyFont="1" applyAlignment="1">
      <alignment horizontal="left" wrapText="1"/>
    </xf>
  </cellXfs>
  <cellStyles count="39">
    <cellStyle name="Comma" xfId="1" builtinId="3"/>
    <cellStyle name="Normal" xfId="0" builtinId="0"/>
    <cellStyle name="Normal 2" xfId="2"/>
    <cellStyle name="SAPBorder" xfId="21"/>
    <cellStyle name="SAPDataCell" xfId="4"/>
    <cellStyle name="SAPDataTotalCell" xfId="5"/>
    <cellStyle name="SAPDimensionCell" xfId="3"/>
    <cellStyle name="SAPEditableDataCell" xfId="6"/>
    <cellStyle name="SAPEditableDataTotalCell" xfId="9"/>
    <cellStyle name="SAPEmphasized" xfId="29"/>
    <cellStyle name="SAPEmphasizedEditableDataCell" xfId="31"/>
    <cellStyle name="SAPEmphasizedEditableDataTotalCell" xfId="32"/>
    <cellStyle name="SAPEmphasizedLockedDataCell" xfId="35"/>
    <cellStyle name="SAPEmphasizedLockedDataTotalCell" xfId="36"/>
    <cellStyle name="SAPEmphasizedReadonlyDataCell" xfId="33"/>
    <cellStyle name="SAPEmphasizedReadonlyDataTotalCell" xfId="34"/>
    <cellStyle name="SAPEmphasizedTotal" xfId="30"/>
    <cellStyle name="SAPExceptionLevel1" xfId="12"/>
    <cellStyle name="SAPExceptionLevel2" xfId="13"/>
    <cellStyle name="SAPExceptionLevel3" xfId="14"/>
    <cellStyle name="SAPExceptionLevel4" xfId="15"/>
    <cellStyle name="SAPExceptionLevel5" xfId="16"/>
    <cellStyle name="SAPExceptionLevel6" xfId="17"/>
    <cellStyle name="SAPExceptionLevel7" xfId="18"/>
    <cellStyle name="SAPExceptionLevel8" xfId="19"/>
    <cellStyle name="SAPExceptionLevel9" xfId="20"/>
    <cellStyle name="SAPFormula" xfId="38"/>
    <cellStyle name="SAPHierarchyCell0" xfId="24"/>
    <cellStyle name="SAPHierarchyCell1" xfId="25"/>
    <cellStyle name="SAPHierarchyCell2" xfId="26"/>
    <cellStyle name="SAPHierarchyCell3" xfId="27"/>
    <cellStyle name="SAPHierarchyCell4" xfId="28"/>
    <cellStyle name="SAPLockedDataCell" xfId="8"/>
    <cellStyle name="SAPLockedDataTotalCell" xfId="11"/>
    <cellStyle name="SAPMemberCell" xfId="22"/>
    <cellStyle name="SAPMemberTotalCell" xfId="23"/>
    <cellStyle name="SAPMessageText" xfId="37"/>
    <cellStyle name="SAPReadonlyDataCell" xfId="7"/>
    <cellStyle name="SAPReadonlyDataTotalCell" xfId="10"/>
  </cellStyles>
  <dxfs count="13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___DRs\UT\UT%2017-035-01%20EBA\2017%20EBA%20AddFilingReqts\17-035-01%20EBA%20AFR%20Attach%2019%201st%20SUPP%20RMP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844.535140046297" createdVersion="5" refreshedVersion="5" minRefreshableVersion="3" recordCount="286">
  <cacheSource type="worksheet">
    <worksheetSource ref="A1:D1048576" sheet="Detail" r:id="rId2"/>
  </cacheSource>
  <cacheFields count="4">
    <cacheField name="GL Account" numFmtId="0">
      <sharedItems containsBlank="1"/>
    </cacheField>
    <cacheField name="FERC Account" numFmtId="0">
      <sharedItems containsBlank="1" count="30">
        <s v="440 Residential Sales"/>
        <s v="442 Commercial and Industrial Sales"/>
        <s v="447 Sales for Resale"/>
        <s v="555 Purchased Power"/>
        <s v="456.1 Revenues from Transmission of Electricity of Others"/>
        <s v="445 Other Sales to Public Authorities"/>
        <s v="418.1 Equity in Earnings of Subsidiaries"/>
        <s v="444 Public Street and Highway Lighting"/>
        <s v="456 Other Electric Revenues"/>
        <s v="506 Miscellaneous Steam Power Expenses"/>
        <s v="450 Forfeited Discounts"/>
        <s v="454 Rent from Electric Property"/>
        <s v="565 Transmission of Electricity by Others"/>
        <s v="547 Fuel"/>
        <s v="451 Miscellaneous Service Revenues"/>
        <s v="501 Fuel"/>
        <s v="431 Other Interest Expense"/>
        <s v="415 Revenues From Merchandising, Jobbing and Contract Work"/>
        <s v="924 Property Insurance"/>
        <s v="403 Depreciation Expense"/>
        <s v="418 Nonoperating Rental Income"/>
        <s v="453 Sales of Water and Water Power"/>
        <s v="411.8 (Less) Gains ofrom Disposition of Allowances"/>
        <s v="426.3 Penalties"/>
        <s v="566 Miscellaneous Transmission Expenses"/>
        <s v="557 Other Expenses"/>
        <s v="925 Injuries and Damages"/>
        <s v="426.5 Other Deductions"/>
        <s v="503 Steam from Other Sources"/>
        <m/>
      </sharedItems>
    </cacheField>
    <cacheField name="YTD 12/31/2016" numFmtId="43">
      <sharedItems containsString="0" containsBlank="1" containsNumber="1" minValue="-1760957801.21" maxValue="751493787.38"/>
    </cacheField>
    <cacheField name="Financial line item" numFmtId="0">
      <sharedItems containsBlank="1" count="3">
        <s v="Revenue"/>
        <s v="Expens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6">
  <r>
    <s v="301100 Electricity Income - Residential"/>
    <x v="0"/>
    <n v="-1760957801.21"/>
    <x v="0"/>
  </r>
  <r>
    <s v="301200 Electricity Income - Commercial"/>
    <x v="1"/>
    <n v="-1509677706.04"/>
    <x v="0"/>
  </r>
  <r>
    <s v="301300 Electricity Income - Industrial"/>
    <x v="1"/>
    <n v="-1030397896.42"/>
    <x v="0"/>
  </r>
  <r>
    <s v="301406 Short-Term Firm Wholesale"/>
    <x v="2"/>
    <n v="-277337022.19"/>
    <x v="0"/>
  </r>
  <r>
    <s v="301304 Special Contracts-Situs"/>
    <x v="1"/>
    <n v="-211322820.88"/>
    <x v="0"/>
  </r>
  <r>
    <s v="301450 Electricity Income - Irrigation/Farm"/>
    <x v="1"/>
    <n v="-145283680.11000001"/>
    <x v="0"/>
  </r>
  <r>
    <s v="505221 Bookout Purchases Netted"/>
    <x v="3"/>
    <n v="-134502573.00999999"/>
    <x v="1"/>
  </r>
  <r>
    <s v="301170 DSM Revenue - Residential"/>
    <x v="0"/>
    <n v="-53722296.240000002"/>
    <x v="0"/>
  </r>
  <r>
    <s v="301270 DSM Revenue - Commercial"/>
    <x v="1"/>
    <n v="-43565474.219999999"/>
    <x v="0"/>
  </r>
  <r>
    <s v="301109 Unbilled Revenue-Residential"/>
    <x v="0"/>
    <n v="-32369000"/>
    <x v="0"/>
  </r>
  <r>
    <s v="301405 Firm Sales"/>
    <x v="2"/>
    <n v="-32357603.18"/>
    <x v="0"/>
  </r>
  <r>
    <s v="508001 EIM Exp - FMM IIE: CAISO to Pac"/>
    <x v="3"/>
    <n v="-31935350.390000001"/>
    <x v="1"/>
  </r>
  <r>
    <s v="302980 Transmisson Point-to-Point Revenue"/>
    <x v="4"/>
    <n v="-25396629.379999999"/>
    <x v="0"/>
  </r>
  <r>
    <s v="508031 EIM Exp - UIE (Gen): CAISO to Pac"/>
    <x v="3"/>
    <n v="-24207094.969999999"/>
    <x v="1"/>
  </r>
  <r>
    <s v="301700 Electric Income - Othr Sales to Pub Auth"/>
    <x v="5"/>
    <n v="-22126414.84"/>
    <x v="0"/>
  </r>
  <r>
    <s v="515181 Fuel Exp-Bridger Coal-Profit (418.1)"/>
    <x v="6"/>
    <n v="-21710542.710000001"/>
    <x v="1"/>
  </r>
  <r>
    <s v="301917 Pre-Merger Firm Wheeling Revenue - UPD"/>
    <x v="4"/>
    <n v="-20201587.010000002"/>
    <x v="0"/>
  </r>
  <r>
    <s v="301600 Electricity Income - Public St/Hwy Light"/>
    <x v="7"/>
    <n v="-19321460.609999999"/>
    <x v="0"/>
  </r>
  <r>
    <s v="301370 DSM Revenue - Industrial"/>
    <x v="1"/>
    <n v="-16874631.989999998"/>
    <x v="0"/>
  </r>
  <r>
    <s v="302901 Use of Facility - Revenue"/>
    <x v="4"/>
    <n v="-16073907.66"/>
    <x v="0"/>
  </r>
  <r>
    <s v="301208 Commercial Revenue Adj-Def NPC Mech"/>
    <x v="1"/>
    <n v="-14971798.08"/>
    <x v="0"/>
  </r>
  <r>
    <s v="301309 Unbilled Revenue-Industrial"/>
    <x v="1"/>
    <n v="-14429000"/>
    <x v="0"/>
  </r>
  <r>
    <s v="301108 Residential Revenue Adj-Def NPC Mech"/>
    <x v="0"/>
    <n v="-14426359.720000001"/>
    <x v="0"/>
  </r>
  <r>
    <s v="352003 CA GHG Allowance Revenues-Amortz"/>
    <x v="8"/>
    <n v="-11196617.73"/>
    <x v="0"/>
  </r>
  <r>
    <s v="301959 Wind-based Ancillary Services/Revenue"/>
    <x v="8"/>
    <n v="-10960626.25"/>
    <x v="0"/>
  </r>
  <r>
    <s v="304101 Bookouts Netted-Gains"/>
    <x v="2"/>
    <n v="-9737091.7899999991"/>
    <x v="0"/>
  </r>
  <r>
    <s v="352001 CA GHG Allowance Revenues"/>
    <x v="8"/>
    <n v="-9387611.1999999993"/>
    <x v="0"/>
  </r>
  <r>
    <s v="301308 Industrial Revenue Adj-Def NPC Mech"/>
    <x v="1"/>
    <n v="-8859524.4100000001"/>
    <x v="0"/>
  </r>
  <r>
    <s v="515110 Coal Billing Price Adjustment - Hunter"/>
    <x v="9"/>
    <n v="-8760621.25"/>
    <x v="1"/>
  </r>
  <r>
    <s v="301916 Pre-Merger Firm Wheeling Revenue - PPD"/>
    <x v="4"/>
    <n v="-8251419.4500000002"/>
    <x v="0"/>
  </r>
  <r>
    <s v="508015 EIM Exp - GHG Em Cost Rev: CAISO to Pac"/>
    <x v="3"/>
    <n v="-7783391.9199999999"/>
    <x v="1"/>
  </r>
  <r>
    <s v="505222 Bookout Purchases Netted-Estimate"/>
    <x v="3"/>
    <n v="-7755918.1100000003"/>
    <x v="1"/>
  </r>
  <r>
    <s v="508021 EIM Exp - UIE (Load): CAISO to Pac"/>
    <x v="3"/>
    <n v="-7452880.1299999999"/>
    <x v="1"/>
  </r>
  <r>
    <s v="301922 Non-Firm Wheeling Revenue"/>
    <x v="4"/>
    <n v="-7452591.7199999997"/>
    <x v="0"/>
  </r>
  <r>
    <s v="301912 Firm Wheeling Revenue"/>
    <x v="4"/>
    <n v="-7107954.3899999997"/>
    <x v="0"/>
  </r>
  <r>
    <s v="508131 EIM Exp-RT Congestion OS: CAISO to Pac"/>
    <x v="3"/>
    <n v="-6904806.3300000001"/>
    <x v="1"/>
  </r>
  <r>
    <s v="546527 CA GHG Retail Obligation - Deferral"/>
    <x v="3"/>
    <n v="-6883303.2199999997"/>
    <x v="1"/>
  </r>
  <r>
    <s v="301820 Forfeited Discount Revenue-Residential"/>
    <x v="10"/>
    <n v="-6831860.0999999996"/>
    <x v="0"/>
  </r>
  <r>
    <s v="301864 Revenue - Joint use of Poles"/>
    <x v="11"/>
    <n v="-6191456.0599999996"/>
    <x v="0"/>
  </r>
  <r>
    <s v="301951 Non-Wheeling System Revenue"/>
    <x v="8"/>
    <n v="-6159270.8899999997"/>
    <x v="0"/>
  </r>
  <r>
    <s v="301945 Renewable Energy Credit Sales"/>
    <x v="8"/>
    <n v="-4930869.88"/>
    <x v="0"/>
  </r>
  <r>
    <s v="506059 Wheeling Expense Estimate"/>
    <x v="12"/>
    <n v="-4720529.5999999996"/>
    <x v="1"/>
  </r>
  <r>
    <s v="301419 Sales for Resale Revenue Estimate"/>
    <x v="2"/>
    <n v="-4586618.92"/>
    <x v="0"/>
  </r>
  <r>
    <s v="301940 Flyash &amp; By-Product Sales"/>
    <x v="8"/>
    <n v="-4323363.96"/>
    <x v="0"/>
  </r>
  <r>
    <s v="508141 EIM Exp-RT Marginal Loss: CAISO to Pac"/>
    <x v="3"/>
    <n v="-4262166.7699999996"/>
    <x v="1"/>
  </r>
  <r>
    <s v="301913 Transmission Tariff True-up"/>
    <x v="4"/>
    <n v="-4185603.82"/>
    <x v="0"/>
  </r>
  <r>
    <s v="301470 DSM Revenue - Irrigation"/>
    <x v="1"/>
    <n v="-4077841.39"/>
    <x v="0"/>
  </r>
  <r>
    <s v="301165 Solar Feed-In Revenue - Residential"/>
    <x v="0"/>
    <n v="-3808472.87"/>
    <x v="0"/>
  </r>
  <r>
    <s v="515270 Natural Gas Swaps-Gain/Loss-Accrual"/>
    <x v="13"/>
    <n v="-3471914.8"/>
    <x v="1"/>
  </r>
  <r>
    <s v="301825 Misc Serv Rev-Acct Svc Charge - CSS"/>
    <x v="14"/>
    <n v="-3452377.53"/>
    <x v="0"/>
  </r>
  <r>
    <s v="301863 MCI Fiber Optic Ground Wire Revenues"/>
    <x v="11"/>
    <n v="-3343622.5"/>
    <x v="0"/>
  </r>
  <r>
    <s v="301969 Ancillary Revenue Sch 3 - Reg&amp;Freq (C&amp;T)"/>
    <x v="4"/>
    <n v="-3033403.9"/>
    <x v="0"/>
  </r>
  <r>
    <s v="301265 Solar Feed-In Revenue - Commercial"/>
    <x v="1"/>
    <n v="-2943727.49"/>
    <x v="0"/>
  </r>
  <r>
    <s v="301885 Rent Revenue - Subleases"/>
    <x v="11"/>
    <n v="-2790541.64"/>
    <x v="0"/>
  </r>
  <r>
    <s v="515121 Contra Fuel Exp-Coal-Deer Creek Amortz"/>
    <x v="15"/>
    <n v="-2745349.77"/>
    <x v="1"/>
  </r>
  <r>
    <s v="301365 Solar Feed-In Revenue - Industrial"/>
    <x v="1"/>
    <n v="-2664776.09"/>
    <x v="0"/>
  </r>
  <r>
    <s v="301867 Joint Use Program Reimbursement Revenue"/>
    <x v="11"/>
    <n v="-2525345.94"/>
    <x v="0"/>
  </r>
  <r>
    <s v="303028 Line Loss W/S Trading Revenue(In MW-PBS)"/>
    <x v="2"/>
    <n v="-2447326.7799999998"/>
    <x v="0"/>
  </r>
  <r>
    <s v="301860 Rent Revenue - CSS"/>
    <x v="11"/>
    <n v="-2103901.4500000002"/>
    <x v="0"/>
  </r>
  <r>
    <s v="301973 Ancillary Rev Sch 5-Spin (C&amp;T)"/>
    <x v="4"/>
    <n v="-2102718.04"/>
    <x v="0"/>
  </r>
  <r>
    <s v="301915 Other Electric Rev (Excluding Wheeling)"/>
    <x v="8"/>
    <n v="-1735192.56"/>
    <x v="0"/>
  </r>
  <r>
    <s v="508095 EIM Exp-Flex RampUp Cap Pay: w/CAISO"/>
    <x v="3"/>
    <n v="-1724759.55"/>
    <x v="1"/>
  </r>
  <r>
    <s v="301372 DSM Revenue - Large Industrial"/>
    <x v="1"/>
    <n v="-1657128.79"/>
    <x v="0"/>
  </r>
  <r>
    <s v="301180 Blue Sky Revenue - Residential"/>
    <x v="0"/>
    <n v="-1654247.89"/>
    <x v="0"/>
  </r>
  <r>
    <s v="301967 Ancillary Revenue Sch 1 - Scheduling"/>
    <x v="4"/>
    <n v="-1634495.7"/>
    <x v="0"/>
  </r>
  <r>
    <s v="515203 Natural Gas Exp Offset - Cap Lease Int."/>
    <x v="16"/>
    <n v="-1625168.53"/>
    <x v="1"/>
  </r>
  <r>
    <s v="301821 Forfeited Discount Revenue-Commercial"/>
    <x v="10"/>
    <n v="-1518937.82"/>
    <x v="0"/>
  </r>
  <r>
    <s v="301872 Rent Revenue - Transmission"/>
    <x v="11"/>
    <n v="-1466457.69"/>
    <x v="0"/>
  </r>
  <r>
    <s v="362950 M&amp;S Inventory Sales"/>
    <x v="8"/>
    <n v="-1450819"/>
    <x v="0"/>
  </r>
  <r>
    <s v="301459 Unbilled Revenue-Irrigation/Farm"/>
    <x v="1"/>
    <n v="-1288000"/>
    <x v="0"/>
  </r>
  <r>
    <s v="301938 Services Provided to Others - Revenue"/>
    <x v="17"/>
    <n v="-1269454.74"/>
    <x v="0"/>
  </r>
  <r>
    <s v="301828 Miscellaneous Service Revenues-Other"/>
    <x v="14"/>
    <n v="-1265230.32"/>
    <x v="0"/>
  </r>
  <r>
    <s v="508125 EIM Exp-RTM BCR EIM Set: CAISO to Pac"/>
    <x v="3"/>
    <n v="-1260586.6000000001"/>
    <x v="1"/>
  </r>
  <r>
    <s v="301953 Ancillary Rev Sch 6-Supp (C&amp;T)"/>
    <x v="4"/>
    <n v="-1243867.71"/>
    <x v="0"/>
  </r>
  <r>
    <s v="301271 DSM Revenue - Small Commercial"/>
    <x v="1"/>
    <n v="-1216926.52"/>
    <x v="0"/>
  </r>
  <r>
    <s v="301280 Blue Sky Revenue - Commercial"/>
    <x v="1"/>
    <n v="-1084451.83"/>
    <x v="0"/>
  </r>
  <r>
    <s v="301822 Forfeited Discount Revenue-Industrial"/>
    <x v="10"/>
    <n v="-964105.51"/>
    <x v="0"/>
  </r>
  <r>
    <s v="301974 Ancil Revenue Sch 3a-Regulation (C&amp;T)"/>
    <x v="4"/>
    <n v="-910176.41"/>
    <x v="0"/>
  </r>
  <r>
    <s v="301855 Misc Service Revenue - CSS (Non-FLT)"/>
    <x v="14"/>
    <n v="-885300"/>
    <x v="0"/>
  </r>
  <r>
    <s v="301926 Short-Term Firm Wheeling"/>
    <x v="4"/>
    <n v="-884249.86"/>
    <x v="0"/>
  </r>
  <r>
    <s v="301670 DSM Revenue - Street/Hwy Lighting"/>
    <x v="7"/>
    <n v="-562644.92000000004"/>
    <x v="0"/>
  </r>
  <r>
    <s v="302981 Transmission Resales to Other Parties"/>
    <x v="4"/>
    <n v="-763211.73"/>
    <x v="0"/>
  </r>
  <r>
    <s v="301873 Rent Revenue - Distribution"/>
    <x v="11"/>
    <n v="-737195.58"/>
    <x v="0"/>
  </r>
  <r>
    <s v="374400 Timber Sales - Utility Property"/>
    <x v="8"/>
    <n v="-727540.82"/>
    <x v="0"/>
  </r>
  <r>
    <s v="301963 Ancil Revenue Sch 2-Reactive (C&amp;T)"/>
    <x v="4"/>
    <n v="-719275.18"/>
    <x v="0"/>
  </r>
  <r>
    <s v="301441 On Sys Firm-Portland Gen Electric"/>
    <x v="2"/>
    <n v="-713618.08"/>
    <x v="0"/>
  </r>
  <r>
    <s v="505220 Trading Purchases Netted"/>
    <x v="3"/>
    <n v="-668932"/>
    <x v="1"/>
  </r>
  <r>
    <s v="301871 Rent Revenue - Hydro"/>
    <x v="11"/>
    <n v="-653787.6"/>
    <x v="0"/>
  </r>
  <r>
    <s v="505229 Purch Power Exp Offset - Cap Lease Int"/>
    <x v="16"/>
    <n v="-636419.11"/>
    <x v="1"/>
  </r>
  <r>
    <s v="301380 Blue Sky Revenue - Industrial"/>
    <x v="1"/>
    <n v="-628518.93000000005"/>
    <x v="0"/>
  </r>
  <r>
    <s v="508051 EIM Exp - O/U Sched Charge: w/CAISO"/>
    <x v="3"/>
    <n v="-614215.97"/>
    <x v="1"/>
  </r>
  <r>
    <s v="505217 Exchange Value Purchases Estimate"/>
    <x v="3"/>
    <n v="-592118.04"/>
    <x v="1"/>
  </r>
  <r>
    <s v="508064 EIM Exp-Non-Spin Reserve Oblig: w/CAISO"/>
    <x v="3"/>
    <n v="-581549.24"/>
    <x v="1"/>
  </r>
  <r>
    <s v="301443 On Sys Firm-Utah FERC Customers"/>
    <x v="2"/>
    <n v="-580119.91"/>
    <x v="0"/>
  </r>
  <r>
    <s v="301609 Unbilled Revenue-Public St/Hwy Light"/>
    <x v="7"/>
    <n v="-289000"/>
    <x v="0"/>
  </r>
  <r>
    <s v="301949 3rd Party Transmission O&amp;M - Revenue"/>
    <x v="8"/>
    <n v="-524741.28"/>
    <x v="0"/>
  </r>
  <r>
    <s v="505215 Post-Merger Imbalance Charges(In MV-PBS)"/>
    <x v="3"/>
    <n v="-508178.49"/>
    <x v="1"/>
  </r>
  <r>
    <s v="301966 Primary Delivery and Distribution Sub Charges"/>
    <x v="4"/>
    <n v="-503656.23"/>
    <x v="0"/>
  </r>
  <r>
    <s v="361000 Steam Sales"/>
    <x v="8"/>
    <n v="-468273.77"/>
    <x v="0"/>
  </r>
  <r>
    <s v="301944 Renewable Energy Credit Sales-Estimate"/>
    <x v="8"/>
    <n v="-466300.89"/>
    <x v="0"/>
  </r>
  <r>
    <s v="546517 Production Tax Credit - NPC Deferral"/>
    <x v="3"/>
    <n v="-463730"/>
    <x v="1"/>
  </r>
  <r>
    <s v="302752 I/C S-T Firm Wholesale Sales-Nevada Pwr"/>
    <x v="2"/>
    <n v="-446186"/>
    <x v="0"/>
  </r>
  <r>
    <s v="367580 Revenue Adj Prop Insur - Residential"/>
    <x v="18"/>
    <n v="-412836.44"/>
    <x v="0"/>
  </r>
  <r>
    <s v="515183 Fuel Exp-Trapper Mining-Profit (418.1)"/>
    <x v="6"/>
    <n v="-402201.67"/>
    <x v="1"/>
  </r>
  <r>
    <s v="367680 Revenue Adj Prop Insur - Commercial"/>
    <x v="18"/>
    <n v="-402009.95"/>
    <x v="0"/>
  </r>
  <r>
    <s v="546522 RPS Compliance Purchases - Deferral"/>
    <x v="3"/>
    <n v="-400938.02"/>
    <x v="1"/>
  </r>
  <r>
    <s v="515202 Natural Gas Exp Offset - Cap Lease Depr"/>
    <x v="19"/>
    <n v="-368282.79"/>
    <x v="1"/>
  </r>
  <r>
    <s v="301955 Other Rev-Wy Reg Recovery Fee-Kennecott"/>
    <x v="8"/>
    <n v="-351446.78"/>
    <x v="0"/>
  </r>
  <r>
    <s v="301876 Rent Revenue - Non-Utility - Electric"/>
    <x v="20"/>
    <n v="-326996.62"/>
    <x v="0"/>
  </r>
  <r>
    <s v="508152 EIM Exp-7076 FRP Forecast Mvmt Alloc"/>
    <x v="3"/>
    <n v="-319485.28000000003"/>
    <x v="1"/>
  </r>
  <r>
    <s v="301665 Solar Feed-In Revenue - St/Hwy Lighting"/>
    <x v="7"/>
    <n v="-48008.47"/>
    <x v="0"/>
  </r>
  <r>
    <s v="301371 DSM Revenue - Small Industrial"/>
    <x v="1"/>
    <n v="-277625.15000000002"/>
    <x v="0"/>
  </r>
  <r>
    <s v="301870 Rent Revenue - Steam"/>
    <x v="11"/>
    <n v="-248216.42"/>
    <x v="0"/>
  </r>
  <r>
    <s v="508122 EIM Exp-RT BCR EIM Alloc: Pac to TC"/>
    <x v="3"/>
    <n v="-246283.16"/>
    <x v="1"/>
  </r>
  <r>
    <s v="367780 Revenue Adj Prop Insur - Industrial"/>
    <x v="18"/>
    <n v="-222266.04"/>
    <x v="0"/>
  </r>
  <r>
    <s v="301879 Joint Use Contract Prog Reimb Revenue"/>
    <x v="11"/>
    <n v="-215672.41"/>
    <x v="0"/>
  </r>
  <r>
    <s v="508112 EIM Exp-RT Imb Energy Offset: Pac to TC"/>
    <x v="3"/>
    <n v="-201276.82"/>
    <x v="1"/>
  </r>
  <r>
    <s v="301874 Rent Revenue - General"/>
    <x v="11"/>
    <n v="-187156.21"/>
    <x v="0"/>
  </r>
  <r>
    <s v="508092 EIM Exp - Flexible Ramp Cost: PAC to TC"/>
    <x v="3"/>
    <n v="-170024.83"/>
    <x v="1"/>
  </r>
  <r>
    <s v="301465 Solar Feed-In Revenue - Irrigation"/>
    <x v="1"/>
    <n v="-126696"/>
    <x v="0"/>
  </r>
  <r>
    <s v="508053 EIM Exp - O/U Sched Alloc: w/CAISO"/>
    <x v="3"/>
    <n v="-107901.74"/>
    <x v="1"/>
  </r>
  <r>
    <s v="302982 Transmission Rev-Unreserved Use Charges"/>
    <x v="4"/>
    <n v="-99568.35"/>
    <x v="0"/>
  </r>
  <r>
    <s v="301458 Irrigation Revenue Adj-Def NPC Mech"/>
    <x v="1"/>
    <n v="-99305.19"/>
    <x v="0"/>
  </r>
  <r>
    <s v="508081 EIM Exp-IFM Loss Surplus Credit w/CAISO"/>
    <x v="3"/>
    <n v="-87705.18"/>
    <x v="1"/>
  </r>
  <r>
    <s v="301428 Trans Serv-Utah FERC Customers"/>
    <x v="2"/>
    <n v="-78719.960000000006"/>
    <x v="0"/>
  </r>
  <r>
    <s v="358900 Sales of Water &amp; Water Power"/>
    <x v="21"/>
    <n v="-75033.05"/>
    <x v="0"/>
  </r>
  <r>
    <s v="508052 EIM Exp-O/U Sched Chrg: Pac to TC"/>
    <x v="3"/>
    <n v="-73688.2"/>
    <x v="1"/>
  </r>
  <r>
    <s v="302831 I/C Other Wheeling Revenue-Sierra Pac"/>
    <x v="4"/>
    <n v="-59520.73"/>
    <x v="0"/>
  </r>
  <r>
    <s v="304201 Trading Netted-Gains"/>
    <x v="2"/>
    <n v="-57470"/>
    <x v="0"/>
  </r>
  <r>
    <s v="301823 Forfeited Discount Revenue-All Other"/>
    <x v="10"/>
    <n v="-56865.09"/>
    <x v="0"/>
  </r>
  <r>
    <s v="301608 Public St/Hwy Lgt Rev Adj-Def NPC Mech"/>
    <x v="7"/>
    <n v="-6173.03"/>
    <x v="0"/>
  </r>
  <r>
    <s v="508062 EIM Exp-Spinning Reserve Oblig: w/CAISO"/>
    <x v="3"/>
    <n v="-54202.84"/>
    <x v="1"/>
  </r>
  <r>
    <s v="301119 Unbilled Revenue-Uncollectible"/>
    <x v="0"/>
    <n v="-53000"/>
    <x v="0"/>
  </r>
  <r>
    <s v="302762 I/C Wholesale Sales Estimate-Nevada Pwr"/>
    <x v="2"/>
    <n v="-52870"/>
    <x v="0"/>
  </r>
  <r>
    <s v="301272 DSM Revenue - Large Commercial"/>
    <x v="1"/>
    <n v="-49979.67"/>
    <x v="0"/>
  </r>
  <r>
    <s v="508156 EIM Exp-7078 FRP Month Up Uncert Alloc"/>
    <x v="3"/>
    <n v="-48898.239999999998"/>
    <x v="1"/>
  </r>
  <r>
    <s v="301900 Electricity Income - Other"/>
    <x v="8"/>
    <n v="-48100.51"/>
    <x v="0"/>
  </r>
  <r>
    <s v="301607 Public St/Hwy Lights Rev Acctg Adjustments"/>
    <x v="7"/>
    <n v="158380.99"/>
    <x v="0"/>
  </r>
  <r>
    <s v="301826 Tampering/Unauthorized Reconnection Chgs"/>
    <x v="14"/>
    <n v="-38021.339999999997"/>
    <x v="0"/>
  </r>
  <r>
    <s v="302822 I/C Non-Firm Wheeling Revenue-Nevada Pwr"/>
    <x v="4"/>
    <n v="-28474"/>
    <x v="0"/>
  </r>
  <r>
    <s v="515250 Natural Gas Expense - Accrual"/>
    <x v="15"/>
    <n v="-26112.560000000001"/>
    <x v="1"/>
  </r>
  <r>
    <s v="308001 EIM Rev-Forecasting Fee: Pac to TC"/>
    <x v="8"/>
    <n v="-25900"/>
    <x v="0"/>
  </r>
  <r>
    <s v="301911 Income From Fish, Wildlife, &amp; Recreation"/>
    <x v="8"/>
    <n v="-19930.28"/>
    <x v="0"/>
  </r>
  <r>
    <s v="301171 DSM Revenue - Residential Cat 2 Gen Svc"/>
    <x v="0"/>
    <n v="-14950.36"/>
    <x v="0"/>
  </r>
  <r>
    <s v="301869 Uncollectible Revenue Joint Use"/>
    <x v="11"/>
    <n v="-12807.08"/>
    <x v="0"/>
  </r>
  <r>
    <s v="301862 Rents - Non Common"/>
    <x v="11"/>
    <n v="-11928.45"/>
    <x v="0"/>
  </r>
  <r>
    <s v="301409 Trading Sales Netted-Estimate"/>
    <x v="2"/>
    <n v="-8045.5"/>
    <x v="0"/>
  </r>
  <r>
    <s v="302751 I/C S-T Firm Wholesale Sales-Sierra Pac"/>
    <x v="2"/>
    <n v="-7953.14"/>
    <x v="0"/>
  </r>
  <r>
    <s v="515270 Natural Gas Swaps-Gain/Loss-Accrual"/>
    <x v="15"/>
    <n v="-7300.46"/>
    <x v="1"/>
  </r>
  <r>
    <s v="352950 REC Sales - Wind Wake Loss Indemnity"/>
    <x v="8"/>
    <n v="-7036.95"/>
    <x v="0"/>
  </r>
  <r>
    <s v="301707 Oth Sales to Public Authority Acctg Adj"/>
    <x v="5"/>
    <n v="169166.71"/>
    <x v="0"/>
  </r>
  <r>
    <s v="301866 Joint Use Sanctions &amp; Fines Revenue"/>
    <x v="11"/>
    <n v="-6098.51"/>
    <x v="0"/>
  </r>
  <r>
    <s v="508071 EIM Exp - RT Bid Cost Recovery: w/CAISO"/>
    <x v="3"/>
    <n v="-5595.6"/>
    <x v="1"/>
  </r>
  <r>
    <s v="508041 EIM Exp - Daily Rounding Adj: w/CAISO"/>
    <x v="3"/>
    <n v="-3831.38"/>
    <x v="1"/>
  </r>
  <r>
    <s v="302772 I/C Line Loss Trading Revenue-Nevada Pwr"/>
    <x v="2"/>
    <n v="-3773.78"/>
    <x v="0"/>
  </r>
  <r>
    <s v="301836 Energy Finanswer (New Commercial)"/>
    <x v="14"/>
    <n v="-2643.91"/>
    <x v="0"/>
  </r>
  <r>
    <s v="302962 Transm Capacity Re-assignment Contra Rev"/>
    <x v="4"/>
    <n v="-824.07"/>
    <x v="0"/>
  </r>
  <r>
    <s v="301480 Blue Sky Revenue - Irrigation"/>
    <x v="1"/>
    <n v="-727.82"/>
    <x v="0"/>
  </r>
  <r>
    <s v="302082 I/C Anc Rev Sch 1-Scheduling-Nevada Pwr"/>
    <x v="4"/>
    <n v="-711.95"/>
    <x v="0"/>
  </r>
  <r>
    <s v="508065 EIM Exp-Non-Spin Reserve Neut: w/CAISO"/>
    <x v="3"/>
    <n v="-599.05999999999995"/>
    <x v="1"/>
  </r>
  <r>
    <s v="302092 I/C Anc Rev Sch 2-Reactive-Nevada Pwr"/>
    <x v="4"/>
    <n v="-530.29"/>
    <x v="0"/>
  </r>
  <r>
    <s v="301947 Emissions and Allowances Revenue"/>
    <x v="22"/>
    <n v="-187.82"/>
    <x v="0"/>
  </r>
  <r>
    <s v="304213 Trading Netted-Estimate"/>
    <x v="3"/>
    <n v="-184.5"/>
    <x v="0"/>
  </r>
  <r>
    <s v="505918 InterCo Natural Gas Accrual-Kern River"/>
    <x v="13"/>
    <n v="-107.56"/>
    <x v="1"/>
  </r>
  <r>
    <s v="301839 Home Comfort (Existing Residential)"/>
    <x v="14"/>
    <n v="-44.91"/>
    <x v="0"/>
  </r>
  <r>
    <s v="505961 Transm Imbalance Penalty Revenue-Load"/>
    <x v="8"/>
    <n v="2.27"/>
    <x v="1"/>
  </r>
  <r>
    <s v="508153 EIM Exp-7071 FRP Daily Up Uncert"/>
    <x v="3"/>
    <n v="76.430000000000007"/>
    <x v="1"/>
  </r>
  <r>
    <s v="508061 EIM Exp-Ancil Svc Upw Neutral: w/CAISO"/>
    <x v="3"/>
    <n v="468.7"/>
    <x v="1"/>
  </r>
  <r>
    <s v="508151 EIM Exp-7070 FRP Forecast Mvmt"/>
    <x v="3"/>
    <n v="500.7"/>
    <x v="1"/>
  </r>
  <r>
    <s v="302961 Transm Capacity Re-assignment Revenue"/>
    <x v="4"/>
    <n v="824.07"/>
    <x v="0"/>
  </r>
  <r>
    <s v="508063 EIM Exp-Spin Reserve Neutral: w/CAISO"/>
    <x v="3"/>
    <n v="1107.73"/>
    <x v="1"/>
  </r>
  <r>
    <s v="367880 Revenue Adj Prop Insur - Irrigation"/>
    <x v="18"/>
    <n v="1762.62"/>
    <x v="0"/>
  </r>
  <r>
    <s v="508158 EIM Exp-7088 FRP Month Down Uncert Allo"/>
    <x v="3"/>
    <n v="3413.81"/>
    <x v="1"/>
  </r>
  <r>
    <s v="304211 Trading Netted-Losses"/>
    <x v="3"/>
    <n v="3447.5"/>
    <x v="0"/>
  </r>
  <r>
    <s v="505223 Trading Purchases Netted-Estimate"/>
    <x v="3"/>
    <n v="8230"/>
    <x v="1"/>
  </r>
  <r>
    <s v="508054 EIM Exp-O/U Sched Alloc: PAC to TC"/>
    <x v="3"/>
    <n v="8298.91"/>
    <x v="1"/>
  </r>
  <r>
    <s v="515115 Fuel Exp-MSHA Penalties &amp; Fines (426.3)"/>
    <x v="23"/>
    <n v="10132.879999999999"/>
    <x v="1"/>
  </r>
  <r>
    <s v="505931 I/C S-T Firm Purch Power Exp-Sierra Pac"/>
    <x v="3"/>
    <n v="10425.33"/>
    <x v="1"/>
  </r>
  <r>
    <s v="506802 EIM Wheeling Exp - GMC Bid Segment Fee"/>
    <x v="12"/>
    <n v="10963.06"/>
    <x v="1"/>
  </r>
  <r>
    <s v="546539 OR REC Compliance Purchases"/>
    <x v="3"/>
    <n v="11950.1"/>
    <x v="1"/>
  </r>
  <r>
    <s v="546521 REC Sales - NPC Deferral"/>
    <x v="3"/>
    <n v="14943.93"/>
    <x v="1"/>
  </r>
  <r>
    <s v="508157 EIM Exp-7087 FRP Daily Down Uncert Allo"/>
    <x v="3"/>
    <n v="15432.65"/>
    <x v="1"/>
  </r>
  <r>
    <s v="505967 Transm Unreserved Use Penalty Expense"/>
    <x v="24"/>
    <n v="16114.43"/>
    <x v="1"/>
  </r>
  <r>
    <s v="505990 EIM T Exp-Forecasting Fee: CAISO to Pac"/>
    <x v="24"/>
    <n v="33000"/>
    <x v="1"/>
  </r>
  <r>
    <s v="505942 I/C Purchased Power Exp Est-Nevada Pwr"/>
    <x v="3"/>
    <n v="47300"/>
    <x v="1"/>
  </r>
  <r>
    <s v="546541 CA RPS Compliance Purchase"/>
    <x v="25"/>
    <n v="49313.25"/>
    <x v="1"/>
  </r>
  <r>
    <s v="506921 I/C Non-Firm Wheeling Exp-Sierra Pac"/>
    <x v="12"/>
    <n v="50126.3"/>
    <x v="1"/>
  </r>
  <r>
    <s v="514100 Purchase Broker Fees"/>
    <x v="25"/>
    <n v="50133.8"/>
    <x v="1"/>
  </r>
  <r>
    <s v="301901 Wash-Colstrip 3"/>
    <x v="8"/>
    <n v="52188"/>
    <x v="0"/>
  </r>
  <r>
    <s v="367870 Revenue Adj OR I&amp;D Reserve Irrigation"/>
    <x v="26"/>
    <n v="67986.720000000001"/>
    <x v="0"/>
  </r>
  <r>
    <s v="508154 EIM Exp-7081 FRP Daily Down Uncert"/>
    <x v="3"/>
    <n v="86653.57"/>
    <x v="1"/>
  </r>
  <r>
    <s v="506952 I/C Wheeling Exp Estimate-Nevada Pwr"/>
    <x v="12"/>
    <n v="105450"/>
    <x v="1"/>
  </r>
  <r>
    <s v="546537 WA REC Compliance Purchases"/>
    <x v="3"/>
    <n v="111361.5"/>
    <x v="1"/>
  </r>
  <r>
    <s v="301958 Wind-based Ancillary Services Estimate"/>
    <x v="8"/>
    <n v="119715.58"/>
    <x v="0"/>
  </r>
  <r>
    <s v="506922 I/C Non-Firm Wheeling Exp-Nevada Pwr"/>
    <x v="12"/>
    <n v="131686.51999999999"/>
    <x v="1"/>
  </r>
  <r>
    <s v="508142 EIM Exp-Neutrality Adjust CAISO to Pac"/>
    <x v="3"/>
    <n v="139112.14000000001"/>
    <x v="1"/>
  </r>
  <r>
    <s v="515102 Amortization of Deferred Overburden"/>
    <x v="15"/>
    <n v="149780.03"/>
    <x v="1"/>
  </r>
  <r>
    <s v="301709 Unbilled Rev - Othr Sales to Public Auth"/>
    <x v="5"/>
    <n v="889000"/>
    <x v="0"/>
  </r>
  <r>
    <s v="301770 DSM Revenue - Other Public Authorities"/>
    <x v="5"/>
    <n v="-862515.14"/>
    <x v="0"/>
  </r>
  <r>
    <s v="508132 EIM Exp-RT Congestion OS: Pac to TC"/>
    <x v="3"/>
    <n v="234111.93"/>
    <x v="1"/>
  </r>
  <r>
    <s v="514700 SB1149 Transition Adjustment Expense"/>
    <x v="25"/>
    <n v="236696.42"/>
    <x v="1"/>
  </r>
  <r>
    <s v="514000 Broker Fees"/>
    <x v="25"/>
    <n v="237307.29"/>
    <x v="1"/>
  </r>
  <r>
    <s v="508155 EIM Exp-7077 FRP Daily Up Uncert Alloc"/>
    <x v="3"/>
    <n v="275153.76"/>
    <x v="1"/>
  </r>
  <r>
    <s v="508033 EIM Exp - UIE (Gen): Pac Trans to C&amp;T"/>
    <x v="3"/>
    <n v="324924.64"/>
    <x v="1"/>
  </r>
  <r>
    <s v="546545 RPS Compliance Purchases"/>
    <x v="3"/>
    <n v="333650.08"/>
    <x v="1"/>
  </r>
  <r>
    <s v="505190 OR Solar Incentive Purchases"/>
    <x v="3"/>
    <n v="380005.73"/>
    <x v="1"/>
  </r>
  <r>
    <s v="508096 EIM Exp-Flex RampUp Cap No Pay: w/CAISO"/>
    <x v="3"/>
    <n v="392622.19"/>
    <x v="1"/>
  </r>
  <r>
    <s v="367770 Revenue Adj OR I&amp;D Reserve Industrial"/>
    <x v="26"/>
    <n v="394258.01"/>
    <x v="0"/>
  </r>
  <r>
    <s v="515182 Fuel Exp-Trapper Mining-Profit (501)"/>
    <x v="15"/>
    <n v="402201.67"/>
    <x v="1"/>
  </r>
  <r>
    <s v="505932 I/C S-T Firm Purch Power Exp-Nevada Pwr"/>
    <x v="3"/>
    <n v="439412.56"/>
    <x v="1"/>
  </r>
  <r>
    <s v="508013 EIM Exp - RTD Assess: Pac Trans to C&amp;T"/>
    <x v="3"/>
    <n v="506147.19"/>
    <x v="1"/>
  </r>
  <r>
    <s v="505216 Exchange Value Purchases"/>
    <x v="3"/>
    <n v="585232.02"/>
    <x v="1"/>
  </r>
  <r>
    <s v="505228 Purch Power Exp Offset - Cap Lease Depr"/>
    <x v="19"/>
    <n v="636419.11"/>
    <x v="1"/>
  </r>
  <r>
    <s v="515220 Natural Gas Swaps - Gains/Losses"/>
    <x v="15"/>
    <n v="648221.15"/>
    <x v="1"/>
  </r>
  <r>
    <s v="301410 Trading Sales Netted"/>
    <x v="2"/>
    <n v="722954.5"/>
    <x v="0"/>
  </r>
  <r>
    <s v="546530 ISO/PX Charges"/>
    <x v="12"/>
    <n v="741864.37"/>
    <x v="1"/>
  </r>
  <r>
    <s v="301939 Other Electric Revenue Estimate"/>
    <x v="8"/>
    <n v="792051.97"/>
    <x v="0"/>
  </r>
  <r>
    <s v="515108 Coal Consumed - Deer Creek Abandonment"/>
    <x v="27"/>
    <n v="795665.48"/>
    <x v="1"/>
  </r>
  <r>
    <s v="508111 EIM Exp-RT Imb Energy Offset: w/CAISO"/>
    <x v="3"/>
    <n v="832460.87"/>
    <x v="1"/>
  </r>
  <r>
    <s v="508003 EIM Exp - FMM Assess: Pac Trans to C&amp;T"/>
    <x v="3"/>
    <n v="835366.41"/>
    <x v="1"/>
  </r>
  <r>
    <s v="301765 Solar Feed-In Revenue - Oth Public Auth"/>
    <x v="5"/>
    <n v="-54528.98"/>
    <x v="0"/>
  </r>
  <r>
    <s v="506912 I/C S-T Firm Wheeling Exp-Nevada Pwr"/>
    <x v="12"/>
    <n v="913350"/>
    <x v="1"/>
  </r>
  <r>
    <s v="508066 EIM Exp - Excess Cost Neutral: w/CAISO"/>
    <x v="3"/>
    <n v="940613.94"/>
    <x v="1"/>
  </r>
  <r>
    <s v="304102 Bookouts Netted-Estimated Gain"/>
    <x v="2"/>
    <n v="955938.82"/>
    <x v="0"/>
  </r>
  <r>
    <s v="367670 Revenue Adj OR I&amp;D Reserve Commercial"/>
    <x v="26"/>
    <n v="1205544.71"/>
    <x v="0"/>
  </r>
  <r>
    <s v="506801 EIM Wheeling Exp-GMC Transaction Charge"/>
    <x v="12"/>
    <n v="1376904.35"/>
    <x v="1"/>
  </r>
  <r>
    <s v="304111 Bookouts Netted-Losses"/>
    <x v="3"/>
    <n v="1402578.2"/>
    <x v="0"/>
  </r>
  <r>
    <s v="301457 Irrigation Revenue Acctg Adjustments"/>
    <x v="1"/>
    <n v="1525545.39"/>
    <x v="0"/>
  </r>
  <r>
    <s v="367570 Revenue Adj OR I&amp;D Reserve Residential"/>
    <x v="26"/>
    <n v="1585164.43"/>
    <x v="0"/>
  </r>
  <r>
    <s v="508121 EIM Exp-RT BCR EIM Alloc: CAISO to Pac"/>
    <x v="3"/>
    <n v="1591135.66"/>
    <x v="1"/>
  </r>
  <r>
    <s v="514950 M&amp;S Inventory Cost of Sales"/>
    <x v="8"/>
    <n v="1680413.49"/>
    <x v="1"/>
  </r>
  <r>
    <s v="506020 Non-Firm Wheeling Expense"/>
    <x v="12"/>
    <n v="1683934.5"/>
    <x v="1"/>
  </r>
  <r>
    <s v="508091 EIM Exp - Flexible Ramp Cost: w/CAISO"/>
    <x v="3"/>
    <n v="1742622.14"/>
    <x v="1"/>
  </r>
  <r>
    <s v="301943 Renewable Energy Credit Sales-Deferral"/>
    <x v="8"/>
    <n v="1824872.26"/>
    <x v="0"/>
  </r>
  <r>
    <s v="546524 Wheeling Revenues - NPC Deferral"/>
    <x v="3"/>
    <n v="1967870"/>
    <x v="1"/>
  </r>
  <r>
    <s v="515201 Natural Gas Exp - Under Capital Lease"/>
    <x v="13"/>
    <n v="1993452"/>
    <x v="1"/>
  </r>
  <r>
    <s v="505980 Transm Costs to Other TP for JO/Intercon"/>
    <x v="24"/>
    <n v="2006178.61"/>
    <x v="1"/>
  </r>
  <r>
    <s v="506010 Short-Term Firm Wheeling"/>
    <x v="12"/>
    <n v="3034355.08"/>
    <x v="1"/>
  </r>
  <r>
    <s v="505917 InterCo Natural Gas Consumed- Kern River"/>
    <x v="13"/>
    <n v="3084724.29"/>
    <x v="1"/>
  </r>
  <r>
    <s v="515122 Fuel Exp-Coal-DCM Closure Cost Amortz"/>
    <x v="9"/>
    <n v="3189660"/>
    <x v="1"/>
  </r>
  <r>
    <s v="515200 Natural Gas Consumed for Generation"/>
    <x v="15"/>
    <n v="3651982.26"/>
    <x v="1"/>
  </r>
  <r>
    <s v="515900 Steam from Other Sources-Geothermal"/>
    <x v="28"/>
    <n v="3932817.47"/>
    <x v="1"/>
  </r>
  <r>
    <s v="514511 DSM - Prog 20/20, 10/10, Irrigation, etc"/>
    <x v="25"/>
    <n v="4237757.42"/>
    <x v="1"/>
  </r>
  <r>
    <s v="505206 Other Energy Purchases, Intchg Rec/Del"/>
    <x v="3"/>
    <n v="4897342.9000000004"/>
    <x v="1"/>
  </r>
  <r>
    <s v="546516 CA GHG Wholesale Obligation"/>
    <x v="3"/>
    <n v="5099215"/>
    <x v="1"/>
  </r>
  <r>
    <s v="508023 EIM Exp - UIE (Load): Pac Trans to C&amp;T"/>
    <x v="3"/>
    <n v="5493383.0199999996"/>
    <x v="1"/>
  </r>
  <r>
    <s v="505207 IPP Energy Purchase"/>
    <x v="3"/>
    <n v="5624650"/>
    <x v="1"/>
  </r>
  <r>
    <s v="505219 Purchased Power Expense Estimate"/>
    <x v="3"/>
    <n v="6023928.0300000003"/>
    <x v="1"/>
  </r>
  <r>
    <s v="515250 Natural Gas Expense - Accrual"/>
    <x v="13"/>
    <n v="6698175.0700000003"/>
    <x v="1"/>
  </r>
  <r>
    <s v="301412 Bookout Sales Netted-Estimate"/>
    <x v="2"/>
    <n v="6799979.29"/>
    <x v="0"/>
  </r>
  <r>
    <s v="546526 CA GHG Retail Obligation"/>
    <x v="3"/>
    <n v="6883303.2199999997"/>
    <x v="1"/>
  </r>
  <r>
    <s v="305990 FERC Transmission Refund-Deferral"/>
    <x v="8"/>
    <n v="7093959.8600000003"/>
    <x v="0"/>
  </r>
  <r>
    <s v="301307 Industrial Revenue Acctg Adjustments"/>
    <x v="1"/>
    <n v="7697628.4100000001"/>
    <x v="0"/>
  </r>
  <r>
    <s v="515123 Fuel Exp-Coal-DCM Closure Cost to Fuel"/>
    <x v="15"/>
    <n v="7957973.2599999998"/>
    <x v="1"/>
  </r>
  <r>
    <s v="546500 Excess Net Power Costs-Deferral"/>
    <x v="3"/>
    <n v="8782551.3499999996"/>
    <x v="1"/>
  </r>
  <r>
    <s v="546528 CA GHG Retail Obligation - Amortz"/>
    <x v="3"/>
    <n v="9274034.6099999994"/>
    <x v="1"/>
  </r>
  <r>
    <s v="352002 CA GHG Allowance Revenues - Deferral"/>
    <x v="8"/>
    <n v="9387610.8100000005"/>
    <x v="0"/>
  </r>
  <r>
    <s v="352943 Renewable Energy Credit Sales-Amortz"/>
    <x v="8"/>
    <n v="10695338.52"/>
    <x v="0"/>
  </r>
  <r>
    <s v="301207 Commercial Revenue Acctg Adjustments"/>
    <x v="1"/>
    <n v="12041660.880000001"/>
    <x v="0"/>
  </r>
  <r>
    <s v="508011 EIM Exp - RTD IIE: CAISO to Pac"/>
    <x v="3"/>
    <n v="14670881.640000001"/>
    <x v="1"/>
  </r>
  <r>
    <s v="301107 Residential Revenue Acctg Adjustments"/>
    <x v="0"/>
    <n v="15669129"/>
    <x v="0"/>
  </r>
  <r>
    <s v="301209 Unbilled Revenue-Commercial"/>
    <x v="1"/>
    <n v="17018000"/>
    <x v="0"/>
  </r>
  <r>
    <s v="515120 Fuel Exp-Coal-Deer Creek Amortz"/>
    <x v="15"/>
    <n v="21076353"/>
    <x v="1"/>
  </r>
  <r>
    <s v="515180 Fuel Exp-Bridger Coal-Profit (501)"/>
    <x v="15"/>
    <n v="21710542.710000001"/>
    <x v="1"/>
  </r>
  <r>
    <s v="508101 EIM Exp-RT Unaccounted Energy: w/CAISO"/>
    <x v="3"/>
    <n v="31350505.629999999"/>
    <x v="1"/>
  </r>
  <r>
    <s v="546520 Operating Reserves Expense"/>
    <x v="3"/>
    <n v="33538698.940000001"/>
    <x v="1"/>
  </r>
  <r>
    <s v="515220 Natural Gas Swaps - Gains/Losses"/>
    <x v="13"/>
    <n v="52211581.740000002"/>
    <x v="1"/>
  </r>
  <r>
    <s v="505218 Firm Demand Purchases"/>
    <x v="3"/>
    <n v="60520626.119999997"/>
    <x v="1"/>
  </r>
  <r>
    <s v="546501 Excess Net Power Costs-Amortz"/>
    <x v="3"/>
    <n v="61240318.859999999"/>
    <x v="1"/>
  </r>
  <r>
    <s v="506050 Firm Wheeling Expense"/>
    <x v="12"/>
    <n v="127460802.15000001"/>
    <x v="1"/>
  </r>
  <r>
    <s v="301411 Bookout Sales Netted"/>
    <x v="2"/>
    <n v="142837086.59999999"/>
    <x v="0"/>
  </r>
  <r>
    <s v="515200 Natural Gas Consumed for Generation"/>
    <x v="13"/>
    <n v="192422477.52000001"/>
    <x v="1"/>
  </r>
  <r>
    <s v="505224 Short-Term Firm Wholesale Purchases"/>
    <x v="3"/>
    <n v="239484403.84999999"/>
    <x v="1"/>
  </r>
  <r>
    <s v="505214 Firm Energy Purchases"/>
    <x v="3"/>
    <n v="313981340.72000003"/>
    <x v="1"/>
  </r>
  <r>
    <s v="515100 Coal Consumed for Generation"/>
    <x v="15"/>
    <n v="751493787.38"/>
    <x v="1"/>
  </r>
  <r>
    <m/>
    <x v="29"/>
    <m/>
    <x v="2"/>
  </r>
  <r>
    <m/>
    <x v="29"/>
    <m/>
    <x v="2"/>
  </r>
  <r>
    <m/>
    <x v="29"/>
    <m/>
    <x v="2"/>
  </r>
  <r>
    <m/>
    <x v="29"/>
    <m/>
    <x v="2"/>
  </r>
  <r>
    <m/>
    <x v="29"/>
    <m/>
    <x v="2"/>
  </r>
  <r>
    <m/>
    <x v="29"/>
    <m/>
    <x v="2"/>
  </r>
  <r>
    <m/>
    <x v="29"/>
    <m/>
    <x v="2"/>
  </r>
  <r>
    <m/>
    <x v="29"/>
    <m/>
    <x v="2"/>
  </r>
  <r>
    <m/>
    <x v="29"/>
    <m/>
    <x v="2"/>
  </r>
  <r>
    <m/>
    <x v="29"/>
    <m/>
    <x v="2"/>
  </r>
  <r>
    <m/>
    <x v="29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37" firstHeaderRow="1" firstDataRow="1" firstDataCol="1"/>
  <pivotFields count="4">
    <pivotField showAll="0"/>
    <pivotField axis="axisRow" showAll="0">
      <items count="31">
        <item x="19"/>
        <item x="22"/>
        <item x="17"/>
        <item x="20"/>
        <item x="6"/>
        <item x="23"/>
        <item x="27"/>
        <item x="16"/>
        <item x="0"/>
        <item x="1"/>
        <item x="7"/>
        <item x="5"/>
        <item x="2"/>
        <item x="10"/>
        <item x="14"/>
        <item x="21"/>
        <item x="11"/>
        <item x="8"/>
        <item x="4"/>
        <item x="15"/>
        <item x="28"/>
        <item x="9"/>
        <item x="13"/>
        <item x="3"/>
        <item x="25"/>
        <item x="12"/>
        <item x="24"/>
        <item x="18"/>
        <item x="26"/>
        <item x="29"/>
        <item t="default"/>
      </items>
    </pivotField>
    <pivotField dataField="1" showAll="0"/>
    <pivotField axis="axisRow" showAll="0">
      <items count="4">
        <item n="PacifiCorp 12/31/2016 10-K, Operating Revenue financial line item" x="0"/>
        <item n="PacifiCorp 12/31/2016 10-K, Energy Costs financial line item" x="1"/>
        <item h="1" x="2"/>
        <item t="default"/>
      </items>
    </pivotField>
  </pivotFields>
  <rowFields count="2">
    <field x="3"/>
    <field x="1"/>
  </rowFields>
  <rowItems count="34">
    <i>
      <x/>
    </i>
    <i r="1">
      <x v="1"/>
    </i>
    <i r="1">
      <x v="2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3"/>
    </i>
    <i r="1">
      <x v="27"/>
    </i>
    <i r="1">
      <x v="28"/>
    </i>
    <i>
      <x v="1"/>
    </i>
    <i r="1">
      <x/>
    </i>
    <i r="1">
      <x v="4"/>
    </i>
    <i r="1">
      <x v="5"/>
    </i>
    <i r="1">
      <x v="6"/>
    </i>
    <i r="1">
      <x v="7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grand">
      <x/>
    </i>
  </rowItems>
  <colItems count="1">
    <i/>
  </colItems>
  <dataFields count="1">
    <dataField name="Sum of YTD 12/31/2016" fld="2" baseField="1" baseItem="0" numFmtId="164"/>
  </dataFields>
  <formats count="13">
    <format dxfId="12">
      <pivotArea outline="0" collapsedLevelsAreSubtotals="1" fieldPosition="0"/>
    </format>
    <format dxfId="11">
      <pivotArea dataOnly="0" labelOnly="1" outline="0" axis="axisValues" fieldPosition="0"/>
    </format>
    <format dxfId="10">
      <pivotArea collapsedLevelsAreSubtotals="1" fieldPosition="0">
        <references count="1">
          <reference field="3" count="1">
            <x v="1"/>
          </reference>
        </references>
      </pivotArea>
    </format>
    <format dxfId="9">
      <pivotArea dataOnly="0" labelOnly="1" fieldPosition="0">
        <references count="1">
          <reference field="3" count="1">
            <x v="1"/>
          </reference>
        </references>
      </pivotArea>
    </format>
    <format dxfId="8">
      <pivotArea collapsedLevelsAreSubtotals="1" fieldPosition="0">
        <references count="1">
          <reference field="3" count="1">
            <x v="0"/>
          </reference>
        </references>
      </pivotArea>
    </format>
    <format dxfId="7">
      <pivotArea dataOnly="0" labelOnly="1" fieldPosition="0">
        <references count="1">
          <reference field="3" count="1">
            <x v="0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3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3" count="0"/>
        </references>
      </pivotArea>
    </format>
    <format dxfId="1">
      <pivotArea dataOnly="0" labelOnly="1" grandRow="1" outline="0" fieldPosition="0"/>
    </format>
    <format dxfId="0">
      <pivotArea dataOnly="0" labelOnly="1" fieldPosition="0">
        <references count="2">
          <reference field="1" count="2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</reference>
          <reference field="3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6"/>
  <sheetViews>
    <sheetView tabSelected="1" workbookViewId="0">
      <selection activeCell="A242" sqref="A242"/>
    </sheetView>
  </sheetViews>
  <sheetFormatPr defaultColWidth="9.140625" defaultRowHeight="11.25" x14ac:dyDescent="0.2"/>
  <cols>
    <col min="1" max="1" width="61.5703125" style="5" bestFit="1" customWidth="1"/>
    <col min="2" max="2" width="23" style="4" bestFit="1" customWidth="1"/>
    <col min="3" max="16384" width="9.140625" style="5"/>
  </cols>
  <sheetData>
    <row r="3" spans="1:3" x14ac:dyDescent="0.2">
      <c r="A3" s="3" t="s">
        <v>305</v>
      </c>
      <c r="B3" s="10" t="s">
        <v>307</v>
      </c>
    </row>
    <row r="4" spans="1:3" x14ac:dyDescent="0.2">
      <c r="A4" s="8" t="s">
        <v>335</v>
      </c>
      <c r="B4" s="11">
        <v>-5200734320.2400007</v>
      </c>
    </row>
    <row r="5" spans="1:3" x14ac:dyDescent="0.2">
      <c r="A5" s="7" t="s">
        <v>337</v>
      </c>
      <c r="B5" s="10">
        <v>-187.82</v>
      </c>
    </row>
    <row r="6" spans="1:3" x14ac:dyDescent="0.2">
      <c r="A6" s="7" t="s">
        <v>93</v>
      </c>
      <c r="B6" s="10">
        <v>-1269454.74</v>
      </c>
    </row>
    <row r="7" spans="1:3" x14ac:dyDescent="0.2">
      <c r="A7" s="7" t="s">
        <v>134</v>
      </c>
      <c r="B7" s="10">
        <v>-326996.62</v>
      </c>
    </row>
    <row r="8" spans="1:3" x14ac:dyDescent="0.2">
      <c r="A8" s="7" t="s">
        <v>5</v>
      </c>
      <c r="B8" s="10">
        <v>-1851336999.29</v>
      </c>
    </row>
    <row r="9" spans="1:3" x14ac:dyDescent="0.2">
      <c r="A9" s="7" t="s">
        <v>8</v>
      </c>
      <c r="B9" s="10">
        <v>-2973215402.3399997</v>
      </c>
    </row>
    <row r="10" spans="1:3" x14ac:dyDescent="0.2">
      <c r="A10" s="7" t="s">
        <v>31</v>
      </c>
      <c r="B10" s="10">
        <v>-20068906.040000003</v>
      </c>
    </row>
    <row r="11" spans="1:3" x14ac:dyDescent="0.2">
      <c r="A11" s="7" t="s">
        <v>26</v>
      </c>
      <c r="B11" s="10">
        <v>-21985292.25</v>
      </c>
    </row>
    <row r="12" spans="1:3" x14ac:dyDescent="0.2">
      <c r="A12" s="7" t="s">
        <v>11</v>
      </c>
      <c r="B12" s="10">
        <v>-177098460.01999995</v>
      </c>
      <c r="C12" s="22" t="s">
        <v>308</v>
      </c>
    </row>
    <row r="13" spans="1:3" x14ac:dyDescent="0.2">
      <c r="A13" s="7" t="s">
        <v>54</v>
      </c>
      <c r="B13" s="10">
        <v>-9371768.5199999996</v>
      </c>
    </row>
    <row r="14" spans="1:3" x14ac:dyDescent="0.2">
      <c r="A14" s="7" t="s">
        <v>70</v>
      </c>
      <c r="B14" s="10">
        <v>-5643618.0099999998</v>
      </c>
    </row>
    <row r="15" spans="1:3" x14ac:dyDescent="0.2">
      <c r="A15" s="7" t="s">
        <v>152</v>
      </c>
      <c r="B15" s="10">
        <v>-75033.05</v>
      </c>
    </row>
    <row r="16" spans="1:3" x14ac:dyDescent="0.2">
      <c r="A16" s="7" t="s">
        <v>56</v>
      </c>
      <c r="B16" s="10">
        <v>-20494187.540000003</v>
      </c>
    </row>
    <row r="17" spans="1:3" x14ac:dyDescent="0.2">
      <c r="A17" s="7" t="s">
        <v>38</v>
      </c>
      <c r="B17" s="10">
        <v>-22817905.750000019</v>
      </c>
    </row>
    <row r="18" spans="1:3" x14ac:dyDescent="0.2">
      <c r="A18" s="7" t="s">
        <v>23</v>
      </c>
      <c r="B18" s="10">
        <v>-100653553.51000002</v>
      </c>
    </row>
    <row r="19" spans="1:3" x14ac:dyDescent="0.2">
      <c r="A19" s="7" t="s">
        <v>15</v>
      </c>
      <c r="B19" s="10">
        <v>1405841.2</v>
      </c>
    </row>
    <row r="20" spans="1:3" x14ac:dyDescent="0.2">
      <c r="A20" s="7" t="s">
        <v>126</v>
      </c>
      <c r="B20" s="10">
        <v>-1035349.81</v>
      </c>
    </row>
    <row r="21" spans="1:3" x14ac:dyDescent="0.2">
      <c r="A21" s="7" t="s">
        <v>219</v>
      </c>
      <c r="B21" s="10">
        <v>3252953.87</v>
      </c>
    </row>
    <row r="22" spans="1:3" x14ac:dyDescent="0.2">
      <c r="A22" s="8" t="s">
        <v>336</v>
      </c>
      <c r="B22" s="11">
        <v>1750531552.9399998</v>
      </c>
    </row>
    <row r="23" spans="1:3" x14ac:dyDescent="0.2">
      <c r="A23" s="7" t="s">
        <v>131</v>
      </c>
      <c r="B23" s="10">
        <v>268136.32000000001</v>
      </c>
    </row>
    <row r="24" spans="1:3" x14ac:dyDescent="0.2">
      <c r="A24" s="7" t="s">
        <v>28</v>
      </c>
      <c r="B24" s="10">
        <v>-22112744.380000003</v>
      </c>
    </row>
    <row r="25" spans="1:3" x14ac:dyDescent="0.2">
      <c r="A25" s="7" t="s">
        <v>203</v>
      </c>
      <c r="B25" s="10">
        <v>10132.879999999999</v>
      </c>
    </row>
    <row r="26" spans="1:3" x14ac:dyDescent="0.2">
      <c r="A26" s="7" t="s">
        <v>247</v>
      </c>
      <c r="B26" s="10">
        <v>795665.48</v>
      </c>
    </row>
    <row r="27" spans="1:3" x14ac:dyDescent="0.2">
      <c r="A27" s="7" t="s">
        <v>87</v>
      </c>
      <c r="B27" s="10">
        <v>-2261587.64</v>
      </c>
    </row>
    <row r="28" spans="1:3" x14ac:dyDescent="0.2">
      <c r="A28" s="7" t="s">
        <v>38</v>
      </c>
      <c r="B28" s="10">
        <v>1680415.76</v>
      </c>
    </row>
    <row r="29" spans="1:3" x14ac:dyDescent="0.2">
      <c r="A29" s="7" t="s">
        <v>68</v>
      </c>
      <c r="B29" s="10">
        <v>804312078.66999996</v>
      </c>
      <c r="C29" s="22" t="s">
        <v>327</v>
      </c>
    </row>
    <row r="30" spans="1:3" x14ac:dyDescent="0.2">
      <c r="A30" s="7" t="s">
        <v>271</v>
      </c>
      <c r="B30" s="10">
        <v>3932817.47</v>
      </c>
      <c r="C30" s="22" t="s">
        <v>309</v>
      </c>
    </row>
    <row r="31" spans="1:3" x14ac:dyDescent="0.2">
      <c r="A31" s="7" t="s">
        <v>44</v>
      </c>
      <c r="B31" s="10">
        <v>-5570961.25</v>
      </c>
    </row>
    <row r="32" spans="1:3" x14ac:dyDescent="0.2">
      <c r="A32" s="7" t="s">
        <v>189</v>
      </c>
      <c r="B32" s="10">
        <v>252938388.26000002</v>
      </c>
      <c r="C32" s="22" t="s">
        <v>338</v>
      </c>
    </row>
    <row r="33" spans="1:3" x14ac:dyDescent="0.2">
      <c r="A33" s="7" t="s">
        <v>15</v>
      </c>
      <c r="B33" s="10">
        <v>578883803.41999984</v>
      </c>
      <c r="C33" s="22" t="s">
        <v>319</v>
      </c>
    </row>
    <row r="34" spans="1:3" x14ac:dyDescent="0.2">
      <c r="A34" s="7" t="s">
        <v>214</v>
      </c>
      <c r="B34" s="10">
        <v>4811208.18</v>
      </c>
    </row>
    <row r="35" spans="1:3" x14ac:dyDescent="0.2">
      <c r="A35" s="7" t="s">
        <v>60</v>
      </c>
      <c r="B35" s="10">
        <v>130788906.73</v>
      </c>
      <c r="C35" s="22" t="s">
        <v>323</v>
      </c>
    </row>
    <row r="36" spans="1:3" x14ac:dyDescent="0.2">
      <c r="A36" s="7" t="s">
        <v>210</v>
      </c>
      <c r="B36" s="10">
        <v>2055293.04</v>
      </c>
    </row>
    <row r="37" spans="1:3" x14ac:dyDescent="0.2">
      <c r="A37" s="6" t="s">
        <v>306</v>
      </c>
      <c r="B37" s="10">
        <v>-3450202767.3000011</v>
      </c>
    </row>
    <row r="38" spans="1:3" x14ac:dyDescent="0.2">
      <c r="B38" s="5"/>
    </row>
    <row r="39" spans="1:3" x14ac:dyDescent="0.2">
      <c r="A39" s="27" t="s">
        <v>310</v>
      </c>
      <c r="B39" s="28"/>
      <c r="C39" s="23"/>
    </row>
    <row r="40" spans="1:3" x14ac:dyDescent="0.2">
      <c r="A40" s="24" t="s">
        <v>311</v>
      </c>
      <c r="B40" s="10"/>
      <c r="C40" s="23"/>
    </row>
    <row r="41" spans="1:3" x14ac:dyDescent="0.2">
      <c r="A41" s="25" t="s">
        <v>312</v>
      </c>
      <c r="B41" s="4">
        <v>-177098460.02000001</v>
      </c>
      <c r="C41" s="6"/>
    </row>
    <row r="42" spans="1:3" x14ac:dyDescent="0.2">
      <c r="A42" s="25" t="s">
        <v>313</v>
      </c>
      <c r="B42" s="26">
        <f>B12</f>
        <v>-177098460.01999995</v>
      </c>
      <c r="C42" s="22" t="s">
        <v>308</v>
      </c>
    </row>
    <row r="43" spans="1:3" x14ac:dyDescent="0.2">
      <c r="A43" s="25"/>
      <c r="B43" s="4">
        <f>B41-B42</f>
        <v>0</v>
      </c>
      <c r="C43" s="6"/>
    </row>
    <row r="45" spans="1:3" x14ac:dyDescent="0.2">
      <c r="A45" s="29" t="s">
        <v>314</v>
      </c>
      <c r="C45" s="22"/>
    </row>
    <row r="46" spans="1:3" x14ac:dyDescent="0.2">
      <c r="A46" s="25" t="s">
        <v>315</v>
      </c>
      <c r="B46" s="4">
        <v>580567271.03999996</v>
      </c>
      <c r="C46" s="22"/>
    </row>
    <row r="47" spans="1:3" x14ac:dyDescent="0.2">
      <c r="A47" s="25" t="s">
        <v>316</v>
      </c>
      <c r="C47" s="6"/>
    </row>
    <row r="48" spans="1:3" x14ac:dyDescent="0.2">
      <c r="A48" s="30" t="s">
        <v>129</v>
      </c>
      <c r="B48" s="38">
        <f>VLOOKUP(A48,Detail!A:C,3,FALSE)</f>
        <v>-400938.02</v>
      </c>
      <c r="C48" s="6"/>
    </row>
    <row r="49" spans="1:3" x14ac:dyDescent="0.2">
      <c r="A49" s="31" t="s">
        <v>206</v>
      </c>
      <c r="B49" s="38">
        <f>VLOOKUP(A49,Detail!A:C,3,FALSE)</f>
        <v>11950.1</v>
      </c>
      <c r="C49" s="6"/>
    </row>
    <row r="50" spans="1:3" x14ac:dyDescent="0.2">
      <c r="A50" s="31" t="s">
        <v>222</v>
      </c>
      <c r="B50" s="26">
        <f>VLOOKUP(A50,Detail!A:C,3,FALSE)</f>
        <v>111361.5</v>
      </c>
      <c r="C50" s="6"/>
    </row>
    <row r="51" spans="1:3" x14ac:dyDescent="0.2">
      <c r="A51" s="32" t="s">
        <v>317</v>
      </c>
      <c r="B51" s="4">
        <f>SUM(B46:B50)</f>
        <v>580289644.62</v>
      </c>
      <c r="C51" s="6"/>
    </row>
    <row r="52" spans="1:3" x14ac:dyDescent="0.2">
      <c r="A52" s="32" t="s">
        <v>318</v>
      </c>
      <c r="B52" s="26">
        <f>B33</f>
        <v>578883803.41999984</v>
      </c>
      <c r="C52" s="33" t="s">
        <v>319</v>
      </c>
    </row>
    <row r="53" spans="1:3" x14ac:dyDescent="0.2">
      <c r="A53" s="34" t="s">
        <v>320</v>
      </c>
      <c r="B53" s="4">
        <f>B51-B52</f>
        <v>1405841.2000001669</v>
      </c>
      <c r="C53" s="22"/>
    </row>
    <row r="54" spans="1:3" ht="22.5" x14ac:dyDescent="0.2">
      <c r="A54" s="35" t="s">
        <v>321</v>
      </c>
      <c r="C54" s="22"/>
    </row>
    <row r="55" spans="1:3" x14ac:dyDescent="0.2">
      <c r="A55" s="30" t="s">
        <v>256</v>
      </c>
      <c r="B55" s="4">
        <f>VLOOKUP(A55,Detail!A:C,3,FALSE)</f>
        <v>1402578.2</v>
      </c>
      <c r="C55" s="22"/>
    </row>
    <row r="56" spans="1:3" x14ac:dyDescent="0.2">
      <c r="A56" s="30" t="s">
        <v>199</v>
      </c>
      <c r="B56" s="4">
        <f>VLOOKUP(A56,Detail!A:C,3,FALSE)</f>
        <v>3447.5</v>
      </c>
      <c r="C56" s="22"/>
    </row>
    <row r="57" spans="1:3" x14ac:dyDescent="0.2">
      <c r="A57" s="36" t="s">
        <v>187</v>
      </c>
      <c r="B57" s="26">
        <f>VLOOKUP(A57,Detail!A:C,3,FALSE)</f>
        <v>-184.5</v>
      </c>
      <c r="C57" s="22"/>
    </row>
    <row r="58" spans="1:3" x14ac:dyDescent="0.2">
      <c r="A58" s="25"/>
      <c r="B58" s="37">
        <f>B53-SUM(B55:B57)</f>
        <v>1.6693957149982452E-7</v>
      </c>
      <c r="C58" s="6"/>
    </row>
    <row r="60" spans="1:3" x14ac:dyDescent="0.2">
      <c r="A60" s="29" t="s">
        <v>322</v>
      </c>
      <c r="C60" s="6"/>
    </row>
    <row r="61" spans="1:3" x14ac:dyDescent="0.2">
      <c r="A61" s="25" t="s">
        <v>312</v>
      </c>
      <c r="B61" s="4">
        <v>130788906.73</v>
      </c>
      <c r="C61" s="6"/>
    </row>
    <row r="62" spans="1:3" x14ac:dyDescent="0.2">
      <c r="A62" s="25" t="s">
        <v>318</v>
      </c>
      <c r="B62" s="26">
        <f>B35</f>
        <v>130788906.73</v>
      </c>
      <c r="C62" s="22" t="s">
        <v>323</v>
      </c>
    </row>
    <row r="63" spans="1:3" x14ac:dyDescent="0.2">
      <c r="A63" s="25"/>
      <c r="B63" s="4">
        <f>B61-B62</f>
        <v>0</v>
      </c>
      <c r="C63" s="6"/>
    </row>
    <row r="65" spans="1:3" x14ac:dyDescent="0.2">
      <c r="A65" s="29" t="s">
        <v>324</v>
      </c>
      <c r="C65" s="6"/>
    </row>
    <row r="66" spans="1:3" x14ac:dyDescent="0.2">
      <c r="A66" s="25" t="s">
        <v>325</v>
      </c>
      <c r="B66" s="4">
        <v>797905242.96000004</v>
      </c>
      <c r="C66" s="6"/>
    </row>
    <row r="67" spans="1:3" x14ac:dyDescent="0.2">
      <c r="A67" s="25" t="s">
        <v>316</v>
      </c>
      <c r="C67" s="6"/>
    </row>
    <row r="68" spans="1:3" x14ac:dyDescent="0.2">
      <c r="A68" s="36" t="s">
        <v>293</v>
      </c>
      <c r="B68" s="38">
        <f>VLOOKUP(A68,Detail!A:C,3,FALSE)</f>
        <v>21710542.710000001</v>
      </c>
      <c r="C68" s="6"/>
    </row>
    <row r="69" spans="1:3" x14ac:dyDescent="0.2">
      <c r="A69" s="36" t="s">
        <v>238</v>
      </c>
      <c r="B69" s="26">
        <f>VLOOKUP(A69,Detail!A:C,3,FALSE)</f>
        <v>402201.67</v>
      </c>
      <c r="C69" s="6"/>
    </row>
    <row r="70" spans="1:3" x14ac:dyDescent="0.2">
      <c r="A70" s="32" t="s">
        <v>326</v>
      </c>
      <c r="B70" s="4">
        <f>SUM(B66:B69)</f>
        <v>820017987.34000003</v>
      </c>
      <c r="C70" s="6"/>
    </row>
    <row r="71" spans="1:3" x14ac:dyDescent="0.2">
      <c r="A71" s="32" t="s">
        <v>318</v>
      </c>
      <c r="B71" s="26">
        <f>B29</f>
        <v>804312078.66999996</v>
      </c>
      <c r="C71" s="22" t="s">
        <v>327</v>
      </c>
    </row>
    <row r="72" spans="1:3" x14ac:dyDescent="0.2">
      <c r="A72" s="34" t="s">
        <v>328</v>
      </c>
      <c r="B72" s="4">
        <f>B70-B71</f>
        <v>15705908.670000076</v>
      </c>
      <c r="C72" s="6"/>
    </row>
    <row r="73" spans="1:3" ht="22.5" x14ac:dyDescent="0.2">
      <c r="A73" s="35" t="s">
        <v>329</v>
      </c>
      <c r="B73" s="4">
        <v>-186007.200000001</v>
      </c>
      <c r="C73" s="6"/>
    </row>
    <row r="74" spans="1:3" ht="22.5" x14ac:dyDescent="0.2">
      <c r="A74" s="35" t="s">
        <v>330</v>
      </c>
      <c r="C74" s="6"/>
    </row>
    <row r="75" spans="1:3" x14ac:dyDescent="0.2">
      <c r="A75" s="36" t="s">
        <v>226</v>
      </c>
      <c r="B75" s="4">
        <f>VLOOKUP(A75,Detail!A:C,3,FALSE)</f>
        <v>149780.03</v>
      </c>
      <c r="C75" s="6"/>
    </row>
    <row r="76" spans="1:3" ht="22.5" x14ac:dyDescent="0.2">
      <c r="A76" s="35" t="s">
        <v>331</v>
      </c>
      <c r="C76" s="6"/>
    </row>
    <row r="77" spans="1:3" x14ac:dyDescent="0.2">
      <c r="A77" s="9" t="s">
        <v>292</v>
      </c>
      <c r="B77" s="4">
        <f>VLOOKUP(A77,Detail!A:C,3,FALSE)</f>
        <v>21076353</v>
      </c>
      <c r="C77" s="6"/>
    </row>
    <row r="78" spans="1:3" x14ac:dyDescent="0.2">
      <c r="A78" s="9" t="s">
        <v>75</v>
      </c>
      <c r="B78" s="4">
        <f>VLOOKUP(A78,Detail!A:C,3,FALSE)</f>
        <v>-2745349.77</v>
      </c>
      <c r="C78" s="6"/>
    </row>
    <row r="79" spans="1:3" ht="22.5" x14ac:dyDescent="0.2">
      <c r="A79" s="39" t="s">
        <v>332</v>
      </c>
      <c r="B79" s="38">
        <v>64443416.770000003</v>
      </c>
      <c r="C79" s="6"/>
    </row>
    <row r="80" spans="1:3" x14ac:dyDescent="0.2">
      <c r="A80" s="39" t="s">
        <v>333</v>
      </c>
      <c r="B80" s="38"/>
      <c r="C80" s="6"/>
    </row>
    <row r="81" spans="1:3" x14ac:dyDescent="0.2">
      <c r="A81" s="30" t="s">
        <v>283</v>
      </c>
      <c r="B81" s="4">
        <f>VLOOKUP(A81,Detail!A:C,3,FALSE)</f>
        <v>7957973.2599999998</v>
      </c>
      <c r="C81" s="6"/>
    </row>
    <row r="82" spans="1:3" ht="33.75" x14ac:dyDescent="0.2">
      <c r="A82" s="35" t="s">
        <v>334</v>
      </c>
      <c r="B82" s="26">
        <f>SUM(B68:B69)</f>
        <v>22112744.380000003</v>
      </c>
      <c r="C82" s="6"/>
    </row>
    <row r="83" spans="1:3" x14ac:dyDescent="0.2">
      <c r="A83" s="25"/>
      <c r="B83" s="37">
        <f>B72-B73+B75+B77+B78-B79+B81+B82</f>
        <v>7.4505805969238281E-8</v>
      </c>
      <c r="C83" s="6"/>
    </row>
    <row r="85" spans="1:3" x14ac:dyDescent="0.2">
      <c r="A85" s="29" t="s">
        <v>339</v>
      </c>
      <c r="C85" s="6"/>
    </row>
    <row r="86" spans="1:3" x14ac:dyDescent="0.2">
      <c r="A86" s="25" t="s">
        <v>340</v>
      </c>
      <c r="B86" s="4">
        <v>4387770.67</v>
      </c>
      <c r="C86" s="6"/>
    </row>
    <row r="87" spans="1:3" x14ac:dyDescent="0.2">
      <c r="A87" s="25" t="s">
        <v>318</v>
      </c>
      <c r="B87" s="26">
        <f>B30</f>
        <v>3932817.47</v>
      </c>
      <c r="C87" s="22" t="s">
        <v>309</v>
      </c>
    </row>
    <row r="88" spans="1:3" x14ac:dyDescent="0.2">
      <c r="A88" s="34" t="s">
        <v>328</v>
      </c>
      <c r="B88" s="4">
        <f>B86-B87</f>
        <v>454953.19999999972</v>
      </c>
      <c r="C88" s="6"/>
    </row>
    <row r="89" spans="1:3" ht="22.5" x14ac:dyDescent="0.2">
      <c r="A89" s="39" t="s">
        <v>341</v>
      </c>
      <c r="B89" s="26">
        <v>454953.2</v>
      </c>
      <c r="C89" s="6"/>
    </row>
    <row r="90" spans="1:3" x14ac:dyDescent="0.2">
      <c r="A90" s="25"/>
      <c r="B90" s="4">
        <f>B88-B89</f>
        <v>0</v>
      </c>
      <c r="C90" s="6"/>
    </row>
    <row r="91" spans="1:3" x14ac:dyDescent="0.2">
      <c r="A91" s="29" t="s">
        <v>342</v>
      </c>
      <c r="C91" s="6"/>
    </row>
    <row r="92" spans="1:3" x14ac:dyDescent="0.2">
      <c r="A92" s="25" t="s">
        <v>340</v>
      </c>
      <c r="B92" s="4">
        <v>257047810.65000001</v>
      </c>
      <c r="C92" s="6"/>
    </row>
    <row r="93" spans="1:3" x14ac:dyDescent="0.2">
      <c r="A93" s="25" t="s">
        <v>318</v>
      </c>
      <c r="B93" s="26">
        <f>B32</f>
        <v>252938388.26000002</v>
      </c>
      <c r="C93" s="22" t="s">
        <v>338</v>
      </c>
    </row>
    <row r="94" spans="1:3" x14ac:dyDescent="0.2">
      <c r="A94" s="34" t="s">
        <v>328</v>
      </c>
      <c r="B94" s="4">
        <f>B92-B93</f>
        <v>4109422.3899999857</v>
      </c>
      <c r="C94" s="6"/>
    </row>
    <row r="95" spans="1:3" ht="22.5" x14ac:dyDescent="0.2">
      <c r="A95" s="39" t="s">
        <v>343</v>
      </c>
      <c r="B95" s="26">
        <v>4109422.39</v>
      </c>
    </row>
    <row r="96" spans="1:3" x14ac:dyDescent="0.2">
      <c r="B96" s="37">
        <f>B94-B95</f>
        <v>-1.4435499906539917E-8</v>
      </c>
    </row>
  </sheetData>
  <pageMargins left="0.7" right="0.7" top="0.75" bottom="0.75" header="0.3" footer="0.3"/>
  <pageSetup orientation="portrait" r:id="rId2"/>
  <headerFooter>
    <oddHeader>&amp;LUT 17-035-01
AFR 19&amp;R&amp;"-,Bold"Attachment AFR 19 1st Supplemental</oddHeader>
    <oddFooter>&amp;L&amp;F&amp;CPage &amp;P of &amp;N</oddFooter>
  </headerFooter>
  <customProperties>
    <customPr name="_pios_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6"/>
  <sheetViews>
    <sheetView tabSelected="1" topLeftCell="A211" workbookViewId="0">
      <selection activeCell="A242" sqref="A242"/>
    </sheetView>
  </sheetViews>
  <sheetFormatPr defaultColWidth="9.140625" defaultRowHeight="15" x14ac:dyDescent="0.25"/>
  <cols>
    <col min="1" max="1" width="38.28515625" style="20" bestFit="1" customWidth="1"/>
    <col min="2" max="2" width="44.28515625" style="20" bestFit="1" customWidth="1"/>
    <col min="3" max="3" width="14.42578125" style="21" bestFit="1" customWidth="1"/>
    <col min="4" max="16384" width="9.140625" style="20"/>
  </cols>
  <sheetData>
    <row r="1" spans="1:4" x14ac:dyDescent="0.25">
      <c r="A1" s="15" t="s">
        <v>0</v>
      </c>
      <c r="B1" s="16" t="s">
        <v>1</v>
      </c>
      <c r="C1" s="17" t="s">
        <v>2</v>
      </c>
      <c r="D1" s="18" t="s">
        <v>3</v>
      </c>
    </row>
    <row r="2" spans="1:4" x14ac:dyDescent="0.25">
      <c r="A2" s="13" t="s">
        <v>4</v>
      </c>
      <c r="B2" s="2" t="s">
        <v>5</v>
      </c>
      <c r="C2" s="19">
        <v>-1760957801.21</v>
      </c>
      <c r="D2" s="12" t="s">
        <v>6</v>
      </c>
    </row>
    <row r="3" spans="1:4" x14ac:dyDescent="0.25">
      <c r="A3" s="13" t="s">
        <v>7</v>
      </c>
      <c r="B3" s="2" t="s">
        <v>8</v>
      </c>
      <c r="C3" s="19">
        <v>-1509677706.04</v>
      </c>
      <c r="D3" s="12" t="s">
        <v>6</v>
      </c>
    </row>
    <row r="4" spans="1:4" x14ac:dyDescent="0.25">
      <c r="A4" s="13" t="s">
        <v>9</v>
      </c>
      <c r="B4" s="2" t="s">
        <v>8</v>
      </c>
      <c r="C4" s="19">
        <v>-1030397896.42</v>
      </c>
      <c r="D4" s="12" t="s">
        <v>6</v>
      </c>
    </row>
    <row r="5" spans="1:4" x14ac:dyDescent="0.25">
      <c r="A5" s="13" t="s">
        <v>10</v>
      </c>
      <c r="B5" s="2" t="s">
        <v>11</v>
      </c>
      <c r="C5" s="19">
        <v>-277337022.19</v>
      </c>
      <c r="D5" s="12" t="s">
        <v>6</v>
      </c>
    </row>
    <row r="6" spans="1:4" x14ac:dyDescent="0.25">
      <c r="A6" s="13" t="s">
        <v>12</v>
      </c>
      <c r="B6" s="2" t="s">
        <v>8</v>
      </c>
      <c r="C6" s="19">
        <v>-211322820.88</v>
      </c>
      <c r="D6" s="12" t="s">
        <v>6</v>
      </c>
    </row>
    <row r="7" spans="1:4" x14ac:dyDescent="0.25">
      <c r="A7" s="13" t="s">
        <v>13</v>
      </c>
      <c r="B7" s="2" t="s">
        <v>8</v>
      </c>
      <c r="C7" s="19">
        <v>-145283680.11000001</v>
      </c>
      <c r="D7" s="12" t="s">
        <v>6</v>
      </c>
    </row>
    <row r="8" spans="1:4" x14ac:dyDescent="0.25">
      <c r="A8" s="13" t="s">
        <v>14</v>
      </c>
      <c r="B8" s="1" t="s">
        <v>15</v>
      </c>
      <c r="C8" s="19">
        <v>-134502573.00999999</v>
      </c>
      <c r="D8" s="12" t="s">
        <v>16</v>
      </c>
    </row>
    <row r="9" spans="1:4" x14ac:dyDescent="0.25">
      <c r="A9" s="13" t="s">
        <v>17</v>
      </c>
      <c r="B9" s="2" t="s">
        <v>5</v>
      </c>
      <c r="C9" s="19">
        <v>-53722296.240000002</v>
      </c>
      <c r="D9" s="12" t="s">
        <v>6</v>
      </c>
    </row>
    <row r="10" spans="1:4" x14ac:dyDescent="0.25">
      <c r="A10" s="13" t="s">
        <v>18</v>
      </c>
      <c r="B10" s="2" t="s">
        <v>8</v>
      </c>
      <c r="C10" s="19">
        <v>-43565474.219999999</v>
      </c>
      <c r="D10" s="12" t="s">
        <v>6</v>
      </c>
    </row>
    <row r="11" spans="1:4" x14ac:dyDescent="0.25">
      <c r="A11" s="13" t="s">
        <v>19</v>
      </c>
      <c r="B11" s="2" t="s">
        <v>5</v>
      </c>
      <c r="C11" s="19">
        <v>-32369000</v>
      </c>
      <c r="D11" s="12" t="s">
        <v>6</v>
      </c>
    </row>
    <row r="12" spans="1:4" x14ac:dyDescent="0.25">
      <c r="A12" s="13" t="s">
        <v>20</v>
      </c>
      <c r="B12" s="2" t="s">
        <v>11</v>
      </c>
      <c r="C12" s="19">
        <v>-32357603.18</v>
      </c>
      <c r="D12" s="12" t="s">
        <v>6</v>
      </c>
    </row>
    <row r="13" spans="1:4" x14ac:dyDescent="0.25">
      <c r="A13" s="13" t="s">
        <v>21</v>
      </c>
      <c r="B13" s="1" t="s">
        <v>15</v>
      </c>
      <c r="C13" s="19">
        <v>-31935350.390000001</v>
      </c>
      <c r="D13" s="12" t="s">
        <v>16</v>
      </c>
    </row>
    <row r="14" spans="1:4" x14ac:dyDescent="0.25">
      <c r="A14" s="13" t="s">
        <v>22</v>
      </c>
      <c r="B14" s="2" t="s">
        <v>23</v>
      </c>
      <c r="C14" s="19">
        <v>-25396629.379999999</v>
      </c>
      <c r="D14" s="12" t="s">
        <v>6</v>
      </c>
    </row>
    <row r="15" spans="1:4" x14ac:dyDescent="0.25">
      <c r="A15" s="13" t="s">
        <v>24</v>
      </c>
      <c r="B15" s="1" t="s">
        <v>15</v>
      </c>
      <c r="C15" s="19">
        <v>-24207094.969999999</v>
      </c>
      <c r="D15" s="12" t="s">
        <v>16</v>
      </c>
    </row>
    <row r="16" spans="1:4" x14ac:dyDescent="0.25">
      <c r="A16" s="13" t="s">
        <v>25</v>
      </c>
      <c r="B16" s="2" t="s">
        <v>26</v>
      </c>
      <c r="C16" s="19">
        <v>-22126414.84</v>
      </c>
      <c r="D16" s="12" t="s">
        <v>6</v>
      </c>
    </row>
    <row r="17" spans="1:4" x14ac:dyDescent="0.25">
      <c r="A17" s="13" t="s">
        <v>27</v>
      </c>
      <c r="B17" s="1" t="s">
        <v>28</v>
      </c>
      <c r="C17" s="19">
        <v>-21710542.710000001</v>
      </c>
      <c r="D17" s="12" t="s">
        <v>16</v>
      </c>
    </row>
    <row r="18" spans="1:4" x14ac:dyDescent="0.25">
      <c r="A18" s="13" t="s">
        <v>29</v>
      </c>
      <c r="B18" s="2" t="s">
        <v>23</v>
      </c>
      <c r="C18" s="19">
        <v>-20201587.010000002</v>
      </c>
      <c r="D18" s="12" t="s">
        <v>6</v>
      </c>
    </row>
    <row r="19" spans="1:4" x14ac:dyDescent="0.25">
      <c r="A19" s="13" t="s">
        <v>30</v>
      </c>
      <c r="B19" s="2" t="s">
        <v>31</v>
      </c>
      <c r="C19" s="19">
        <v>-19321460.609999999</v>
      </c>
      <c r="D19" s="12" t="s">
        <v>6</v>
      </c>
    </row>
    <row r="20" spans="1:4" x14ac:dyDescent="0.25">
      <c r="A20" s="13" t="s">
        <v>32</v>
      </c>
      <c r="B20" s="2" t="s">
        <v>8</v>
      </c>
      <c r="C20" s="19">
        <v>-16874631.989999998</v>
      </c>
      <c r="D20" s="12" t="s">
        <v>6</v>
      </c>
    </row>
    <row r="21" spans="1:4" x14ac:dyDescent="0.25">
      <c r="A21" s="13" t="s">
        <v>33</v>
      </c>
      <c r="B21" s="2" t="s">
        <v>23</v>
      </c>
      <c r="C21" s="19">
        <v>-16073907.66</v>
      </c>
      <c r="D21" s="12" t="s">
        <v>6</v>
      </c>
    </row>
    <row r="22" spans="1:4" x14ac:dyDescent="0.25">
      <c r="A22" s="13" t="s">
        <v>34</v>
      </c>
      <c r="B22" s="2" t="s">
        <v>8</v>
      </c>
      <c r="C22" s="19">
        <v>-14971798.08</v>
      </c>
      <c r="D22" s="12" t="s">
        <v>6</v>
      </c>
    </row>
    <row r="23" spans="1:4" x14ac:dyDescent="0.25">
      <c r="A23" s="13" t="s">
        <v>35</v>
      </c>
      <c r="B23" s="2" t="s">
        <v>8</v>
      </c>
      <c r="C23" s="19">
        <v>-14429000</v>
      </c>
      <c r="D23" s="12" t="s">
        <v>6</v>
      </c>
    </row>
    <row r="24" spans="1:4" x14ac:dyDescent="0.25">
      <c r="A24" s="13" t="s">
        <v>36</v>
      </c>
      <c r="B24" s="2" t="s">
        <v>5</v>
      </c>
      <c r="C24" s="19">
        <v>-14426359.720000001</v>
      </c>
      <c r="D24" s="12" t="s">
        <v>6</v>
      </c>
    </row>
    <row r="25" spans="1:4" x14ac:dyDescent="0.25">
      <c r="A25" s="13" t="s">
        <v>37</v>
      </c>
      <c r="B25" s="13" t="s">
        <v>38</v>
      </c>
      <c r="C25" s="19">
        <v>-11196617.73</v>
      </c>
      <c r="D25" s="12" t="s">
        <v>6</v>
      </c>
    </row>
    <row r="26" spans="1:4" x14ac:dyDescent="0.25">
      <c r="A26" s="13" t="s">
        <v>39</v>
      </c>
      <c r="B26" s="13" t="s">
        <v>38</v>
      </c>
      <c r="C26" s="19">
        <v>-10960626.25</v>
      </c>
      <c r="D26" s="12" t="s">
        <v>6</v>
      </c>
    </row>
    <row r="27" spans="1:4" x14ac:dyDescent="0.25">
      <c r="A27" s="13" t="s">
        <v>40</v>
      </c>
      <c r="B27" s="2" t="s">
        <v>11</v>
      </c>
      <c r="C27" s="19">
        <v>-9737091.7899999991</v>
      </c>
      <c r="D27" s="12" t="s">
        <v>6</v>
      </c>
    </row>
    <row r="28" spans="1:4" x14ac:dyDescent="0.25">
      <c r="A28" s="13" t="s">
        <v>41</v>
      </c>
      <c r="B28" s="13" t="s">
        <v>38</v>
      </c>
      <c r="C28" s="19">
        <v>-9387611.1999999993</v>
      </c>
      <c r="D28" s="12" t="s">
        <v>6</v>
      </c>
    </row>
    <row r="29" spans="1:4" x14ac:dyDescent="0.25">
      <c r="A29" s="13" t="s">
        <v>42</v>
      </c>
      <c r="B29" s="2" t="s">
        <v>8</v>
      </c>
      <c r="C29" s="19">
        <v>-8859524.4100000001</v>
      </c>
      <c r="D29" s="12" t="s">
        <v>6</v>
      </c>
    </row>
    <row r="30" spans="1:4" x14ac:dyDescent="0.25">
      <c r="A30" s="13" t="s">
        <v>43</v>
      </c>
      <c r="B30" s="1" t="s">
        <v>44</v>
      </c>
      <c r="C30" s="19">
        <v>-8760621.25</v>
      </c>
      <c r="D30" s="12" t="s">
        <v>16</v>
      </c>
    </row>
    <row r="31" spans="1:4" x14ac:dyDescent="0.25">
      <c r="A31" s="13" t="s">
        <v>45</v>
      </c>
      <c r="B31" s="2" t="s">
        <v>23</v>
      </c>
      <c r="C31" s="19">
        <v>-8251419.4500000002</v>
      </c>
      <c r="D31" s="12" t="s">
        <v>6</v>
      </c>
    </row>
    <row r="32" spans="1:4" x14ac:dyDescent="0.25">
      <c r="A32" s="13" t="s">
        <v>46</v>
      </c>
      <c r="B32" s="1" t="s">
        <v>15</v>
      </c>
      <c r="C32" s="19">
        <v>-7783391.9199999999</v>
      </c>
      <c r="D32" s="12" t="s">
        <v>16</v>
      </c>
    </row>
    <row r="33" spans="1:4" x14ac:dyDescent="0.25">
      <c r="A33" s="13" t="s">
        <v>47</v>
      </c>
      <c r="B33" s="1" t="s">
        <v>15</v>
      </c>
      <c r="C33" s="19">
        <v>-7755918.1100000003</v>
      </c>
      <c r="D33" s="12" t="s">
        <v>16</v>
      </c>
    </row>
    <row r="34" spans="1:4" x14ac:dyDescent="0.25">
      <c r="A34" s="13" t="s">
        <v>48</v>
      </c>
      <c r="B34" s="1" t="s">
        <v>15</v>
      </c>
      <c r="C34" s="19">
        <v>-7452880.1299999999</v>
      </c>
      <c r="D34" s="12" t="s">
        <v>16</v>
      </c>
    </row>
    <row r="35" spans="1:4" x14ac:dyDescent="0.25">
      <c r="A35" s="13" t="s">
        <v>49</v>
      </c>
      <c r="B35" s="2" t="s">
        <v>23</v>
      </c>
      <c r="C35" s="19">
        <v>-7452591.7199999997</v>
      </c>
      <c r="D35" s="12" t="s">
        <v>6</v>
      </c>
    </row>
    <row r="36" spans="1:4" x14ac:dyDescent="0.25">
      <c r="A36" s="13" t="s">
        <v>50</v>
      </c>
      <c r="B36" s="2" t="s">
        <v>23</v>
      </c>
      <c r="C36" s="19">
        <v>-7107954.3899999997</v>
      </c>
      <c r="D36" s="12" t="s">
        <v>6</v>
      </c>
    </row>
    <row r="37" spans="1:4" x14ac:dyDescent="0.25">
      <c r="A37" s="13" t="s">
        <v>51</v>
      </c>
      <c r="B37" s="1" t="s">
        <v>15</v>
      </c>
      <c r="C37" s="19">
        <v>-6904806.3300000001</v>
      </c>
      <c r="D37" s="12" t="s">
        <v>16</v>
      </c>
    </row>
    <row r="38" spans="1:4" x14ac:dyDescent="0.25">
      <c r="A38" s="13" t="s">
        <v>52</v>
      </c>
      <c r="B38" s="1" t="s">
        <v>15</v>
      </c>
      <c r="C38" s="19">
        <v>-6883303.2199999997</v>
      </c>
      <c r="D38" s="12" t="s">
        <v>16</v>
      </c>
    </row>
    <row r="39" spans="1:4" x14ac:dyDescent="0.25">
      <c r="A39" s="13" t="s">
        <v>53</v>
      </c>
      <c r="B39" s="2" t="s">
        <v>54</v>
      </c>
      <c r="C39" s="19">
        <v>-6831860.0999999996</v>
      </c>
      <c r="D39" s="12" t="s">
        <v>6</v>
      </c>
    </row>
    <row r="40" spans="1:4" x14ac:dyDescent="0.25">
      <c r="A40" s="13" t="s">
        <v>55</v>
      </c>
      <c r="B40" s="2" t="s">
        <v>56</v>
      </c>
      <c r="C40" s="19">
        <v>-6191456.0599999996</v>
      </c>
      <c r="D40" s="12" t="s">
        <v>6</v>
      </c>
    </row>
    <row r="41" spans="1:4" x14ac:dyDescent="0.25">
      <c r="A41" s="13" t="s">
        <v>57</v>
      </c>
      <c r="B41" s="13" t="s">
        <v>38</v>
      </c>
      <c r="C41" s="19">
        <v>-6159270.8899999997</v>
      </c>
      <c r="D41" s="12" t="s">
        <v>6</v>
      </c>
    </row>
    <row r="42" spans="1:4" x14ac:dyDescent="0.25">
      <c r="A42" s="13" t="s">
        <v>58</v>
      </c>
      <c r="B42" s="13" t="s">
        <v>38</v>
      </c>
      <c r="C42" s="19">
        <v>-4930869.88</v>
      </c>
      <c r="D42" s="12" t="s">
        <v>6</v>
      </c>
    </row>
    <row r="43" spans="1:4" x14ac:dyDescent="0.25">
      <c r="A43" s="13" t="s">
        <v>59</v>
      </c>
      <c r="B43" s="1" t="s">
        <v>60</v>
      </c>
      <c r="C43" s="19">
        <v>-4720529.5999999996</v>
      </c>
      <c r="D43" s="12" t="s">
        <v>16</v>
      </c>
    </row>
    <row r="44" spans="1:4" x14ac:dyDescent="0.25">
      <c r="A44" s="13" t="s">
        <v>61</v>
      </c>
      <c r="B44" s="2" t="s">
        <v>11</v>
      </c>
      <c r="C44" s="19">
        <v>-4586618.92</v>
      </c>
      <c r="D44" s="12" t="s">
        <v>6</v>
      </c>
    </row>
    <row r="45" spans="1:4" x14ac:dyDescent="0.25">
      <c r="A45" s="13" t="s">
        <v>62</v>
      </c>
      <c r="B45" s="13" t="s">
        <v>38</v>
      </c>
      <c r="C45" s="19">
        <v>-4323363.96</v>
      </c>
      <c r="D45" s="12" t="s">
        <v>6</v>
      </c>
    </row>
    <row r="46" spans="1:4" x14ac:dyDescent="0.25">
      <c r="A46" s="13" t="s">
        <v>63</v>
      </c>
      <c r="B46" s="1" t="s">
        <v>15</v>
      </c>
      <c r="C46" s="19">
        <v>-4262166.7699999996</v>
      </c>
      <c r="D46" s="12" t="s">
        <v>16</v>
      </c>
    </row>
    <row r="47" spans="1:4" x14ac:dyDescent="0.25">
      <c r="A47" s="13" t="s">
        <v>64</v>
      </c>
      <c r="B47" s="2" t="s">
        <v>23</v>
      </c>
      <c r="C47" s="19">
        <v>-4185603.82</v>
      </c>
      <c r="D47" s="12" t="s">
        <v>6</v>
      </c>
    </row>
    <row r="48" spans="1:4" x14ac:dyDescent="0.25">
      <c r="A48" s="13" t="s">
        <v>65</v>
      </c>
      <c r="B48" s="2" t="s">
        <v>8</v>
      </c>
      <c r="C48" s="19">
        <v>-4077841.39</v>
      </c>
      <c r="D48" s="12" t="s">
        <v>6</v>
      </c>
    </row>
    <row r="49" spans="1:4" x14ac:dyDescent="0.25">
      <c r="A49" s="13" t="s">
        <v>66</v>
      </c>
      <c r="B49" s="2" t="s">
        <v>5</v>
      </c>
      <c r="C49" s="19">
        <v>-3808472.87</v>
      </c>
      <c r="D49" s="12" t="s">
        <v>6</v>
      </c>
    </row>
    <row r="50" spans="1:4" x14ac:dyDescent="0.25">
      <c r="A50" s="13" t="s">
        <v>67</v>
      </c>
      <c r="B50" s="1" t="s">
        <v>189</v>
      </c>
      <c r="C50" s="19">
        <v>-3471914.8</v>
      </c>
      <c r="D50" s="12" t="s">
        <v>16</v>
      </c>
    </row>
    <row r="51" spans="1:4" x14ac:dyDescent="0.25">
      <c r="A51" s="13" t="s">
        <v>69</v>
      </c>
      <c r="B51" s="2" t="s">
        <v>70</v>
      </c>
      <c r="C51" s="19">
        <v>-3452377.53</v>
      </c>
      <c r="D51" s="12" t="s">
        <v>6</v>
      </c>
    </row>
    <row r="52" spans="1:4" x14ac:dyDescent="0.25">
      <c r="A52" s="13" t="s">
        <v>71</v>
      </c>
      <c r="B52" s="2" t="s">
        <v>56</v>
      </c>
      <c r="C52" s="19">
        <v>-3343622.5</v>
      </c>
      <c r="D52" s="12" t="s">
        <v>6</v>
      </c>
    </row>
    <row r="53" spans="1:4" x14ac:dyDescent="0.25">
      <c r="A53" s="13" t="s">
        <v>72</v>
      </c>
      <c r="B53" s="2" t="s">
        <v>23</v>
      </c>
      <c r="C53" s="19">
        <v>-3033403.9</v>
      </c>
      <c r="D53" s="12" t="s">
        <v>6</v>
      </c>
    </row>
    <row r="54" spans="1:4" x14ac:dyDescent="0.25">
      <c r="A54" s="13" t="s">
        <v>73</v>
      </c>
      <c r="B54" s="2" t="s">
        <v>8</v>
      </c>
      <c r="C54" s="19">
        <v>-2943727.49</v>
      </c>
      <c r="D54" s="12" t="s">
        <v>6</v>
      </c>
    </row>
    <row r="55" spans="1:4" x14ac:dyDescent="0.25">
      <c r="A55" s="13" t="s">
        <v>74</v>
      </c>
      <c r="B55" s="2" t="s">
        <v>56</v>
      </c>
      <c r="C55" s="19">
        <v>-2790541.64</v>
      </c>
      <c r="D55" s="12" t="s">
        <v>6</v>
      </c>
    </row>
    <row r="56" spans="1:4" x14ac:dyDescent="0.25">
      <c r="A56" s="13" t="s">
        <v>75</v>
      </c>
      <c r="B56" s="1" t="s">
        <v>68</v>
      </c>
      <c r="C56" s="19">
        <v>-2745349.77</v>
      </c>
      <c r="D56" s="12" t="s">
        <v>16</v>
      </c>
    </row>
    <row r="57" spans="1:4" x14ac:dyDescent="0.25">
      <c r="A57" s="13" t="s">
        <v>76</v>
      </c>
      <c r="B57" s="2" t="s">
        <v>8</v>
      </c>
      <c r="C57" s="19">
        <v>-2664776.09</v>
      </c>
      <c r="D57" s="12" t="s">
        <v>6</v>
      </c>
    </row>
    <row r="58" spans="1:4" x14ac:dyDescent="0.25">
      <c r="A58" s="13" t="s">
        <v>77</v>
      </c>
      <c r="B58" s="2" t="s">
        <v>56</v>
      </c>
      <c r="C58" s="19">
        <v>-2525345.94</v>
      </c>
      <c r="D58" s="12" t="s">
        <v>6</v>
      </c>
    </row>
    <row r="59" spans="1:4" x14ac:dyDescent="0.25">
      <c r="A59" s="13" t="s">
        <v>78</v>
      </c>
      <c r="B59" s="2" t="s">
        <v>11</v>
      </c>
      <c r="C59" s="19">
        <v>-2447326.7799999998</v>
      </c>
      <c r="D59" s="12" t="s">
        <v>6</v>
      </c>
    </row>
    <row r="60" spans="1:4" x14ac:dyDescent="0.25">
      <c r="A60" s="13" t="s">
        <v>79</v>
      </c>
      <c r="B60" s="2" t="s">
        <v>56</v>
      </c>
      <c r="C60" s="19">
        <v>-2103901.4500000002</v>
      </c>
      <c r="D60" s="12" t="s">
        <v>6</v>
      </c>
    </row>
    <row r="61" spans="1:4" x14ac:dyDescent="0.25">
      <c r="A61" s="13" t="s">
        <v>80</v>
      </c>
      <c r="B61" s="2" t="s">
        <v>23</v>
      </c>
      <c r="C61" s="19">
        <v>-2102718.04</v>
      </c>
      <c r="D61" s="12" t="s">
        <v>6</v>
      </c>
    </row>
    <row r="62" spans="1:4" x14ac:dyDescent="0.25">
      <c r="A62" s="13" t="s">
        <v>81</v>
      </c>
      <c r="B62" s="13" t="s">
        <v>38</v>
      </c>
      <c r="C62" s="19">
        <v>-1735192.56</v>
      </c>
      <c r="D62" s="12" t="s">
        <v>6</v>
      </c>
    </row>
    <row r="63" spans="1:4" x14ac:dyDescent="0.25">
      <c r="A63" s="13" t="s">
        <v>82</v>
      </c>
      <c r="B63" s="1" t="s">
        <v>15</v>
      </c>
      <c r="C63" s="19">
        <v>-1724759.55</v>
      </c>
      <c r="D63" s="12" t="s">
        <v>16</v>
      </c>
    </row>
    <row r="64" spans="1:4" x14ac:dyDescent="0.25">
      <c r="A64" s="13" t="s">
        <v>83</v>
      </c>
      <c r="B64" s="2" t="s">
        <v>8</v>
      </c>
      <c r="C64" s="19">
        <v>-1657128.79</v>
      </c>
      <c r="D64" s="12" t="s">
        <v>6</v>
      </c>
    </row>
    <row r="65" spans="1:4" x14ac:dyDescent="0.25">
      <c r="A65" s="13" t="s">
        <v>84</v>
      </c>
      <c r="B65" s="2" t="s">
        <v>5</v>
      </c>
      <c r="C65" s="19">
        <v>-1654247.89</v>
      </c>
      <c r="D65" s="12" t="s">
        <v>6</v>
      </c>
    </row>
    <row r="66" spans="1:4" x14ac:dyDescent="0.25">
      <c r="A66" s="13" t="s">
        <v>85</v>
      </c>
      <c r="B66" s="2" t="s">
        <v>23</v>
      </c>
      <c r="C66" s="19">
        <v>-1634495.7</v>
      </c>
      <c r="D66" s="12" t="s">
        <v>6</v>
      </c>
    </row>
    <row r="67" spans="1:4" x14ac:dyDescent="0.25">
      <c r="A67" s="13" t="s">
        <v>86</v>
      </c>
      <c r="B67" s="1" t="s">
        <v>87</v>
      </c>
      <c r="C67" s="19">
        <v>-1625168.53</v>
      </c>
      <c r="D67" s="12" t="s">
        <v>16</v>
      </c>
    </row>
    <row r="68" spans="1:4" x14ac:dyDescent="0.25">
      <c r="A68" s="13" t="s">
        <v>88</v>
      </c>
      <c r="B68" s="2" t="s">
        <v>54</v>
      </c>
      <c r="C68" s="19">
        <v>-1518937.82</v>
      </c>
      <c r="D68" s="12" t="s">
        <v>6</v>
      </c>
    </row>
    <row r="69" spans="1:4" x14ac:dyDescent="0.25">
      <c r="A69" s="13" t="s">
        <v>89</v>
      </c>
      <c r="B69" s="2" t="s">
        <v>56</v>
      </c>
      <c r="C69" s="19">
        <v>-1466457.69</v>
      </c>
      <c r="D69" s="12" t="s">
        <v>6</v>
      </c>
    </row>
    <row r="70" spans="1:4" x14ac:dyDescent="0.25">
      <c r="A70" s="13" t="s">
        <v>90</v>
      </c>
      <c r="B70" s="13" t="s">
        <v>38</v>
      </c>
      <c r="C70" s="19">
        <v>-1450819</v>
      </c>
      <c r="D70" s="12" t="s">
        <v>6</v>
      </c>
    </row>
    <row r="71" spans="1:4" x14ac:dyDescent="0.25">
      <c r="A71" s="13" t="s">
        <v>91</v>
      </c>
      <c r="B71" s="2" t="s">
        <v>8</v>
      </c>
      <c r="C71" s="19">
        <v>-1288000</v>
      </c>
      <c r="D71" s="12" t="s">
        <v>6</v>
      </c>
    </row>
    <row r="72" spans="1:4" x14ac:dyDescent="0.25">
      <c r="A72" s="13" t="s">
        <v>92</v>
      </c>
      <c r="B72" s="2" t="s">
        <v>93</v>
      </c>
      <c r="C72" s="19">
        <v>-1269454.74</v>
      </c>
      <c r="D72" s="12" t="s">
        <v>6</v>
      </c>
    </row>
    <row r="73" spans="1:4" x14ac:dyDescent="0.25">
      <c r="A73" s="13" t="s">
        <v>94</v>
      </c>
      <c r="B73" s="2" t="s">
        <v>70</v>
      </c>
      <c r="C73" s="19">
        <v>-1265230.32</v>
      </c>
      <c r="D73" s="12" t="s">
        <v>6</v>
      </c>
    </row>
    <row r="74" spans="1:4" x14ac:dyDescent="0.25">
      <c r="A74" s="13" t="s">
        <v>95</v>
      </c>
      <c r="B74" s="1" t="s">
        <v>15</v>
      </c>
      <c r="C74" s="19">
        <v>-1260586.6000000001</v>
      </c>
      <c r="D74" s="12" t="s">
        <v>16</v>
      </c>
    </row>
    <row r="75" spans="1:4" x14ac:dyDescent="0.25">
      <c r="A75" s="13" t="s">
        <v>96</v>
      </c>
      <c r="B75" s="2" t="s">
        <v>23</v>
      </c>
      <c r="C75" s="19">
        <v>-1243867.71</v>
      </c>
      <c r="D75" s="12" t="s">
        <v>6</v>
      </c>
    </row>
    <row r="76" spans="1:4" x14ac:dyDescent="0.25">
      <c r="A76" s="13" t="s">
        <v>97</v>
      </c>
      <c r="B76" s="2" t="s">
        <v>8</v>
      </c>
      <c r="C76" s="19">
        <v>-1216926.52</v>
      </c>
      <c r="D76" s="12" t="s">
        <v>6</v>
      </c>
    </row>
    <row r="77" spans="1:4" x14ac:dyDescent="0.25">
      <c r="A77" s="13" t="s">
        <v>98</v>
      </c>
      <c r="B77" s="2" t="s">
        <v>8</v>
      </c>
      <c r="C77" s="19">
        <v>-1084451.83</v>
      </c>
      <c r="D77" s="12" t="s">
        <v>6</v>
      </c>
    </row>
    <row r="78" spans="1:4" x14ac:dyDescent="0.25">
      <c r="A78" s="13" t="s">
        <v>99</v>
      </c>
      <c r="B78" s="2" t="s">
        <v>54</v>
      </c>
      <c r="C78" s="19">
        <v>-964105.51</v>
      </c>
      <c r="D78" s="12" t="s">
        <v>6</v>
      </c>
    </row>
    <row r="79" spans="1:4" x14ac:dyDescent="0.25">
      <c r="A79" s="13" t="s">
        <v>100</v>
      </c>
      <c r="B79" s="2" t="s">
        <v>23</v>
      </c>
      <c r="C79" s="19">
        <v>-910176.41</v>
      </c>
      <c r="D79" s="12" t="s">
        <v>6</v>
      </c>
    </row>
    <row r="80" spans="1:4" x14ac:dyDescent="0.25">
      <c r="A80" s="13" t="s">
        <v>101</v>
      </c>
      <c r="B80" s="2" t="s">
        <v>70</v>
      </c>
      <c r="C80" s="19">
        <v>-885300</v>
      </c>
      <c r="D80" s="12" t="s">
        <v>6</v>
      </c>
    </row>
    <row r="81" spans="1:4" x14ac:dyDescent="0.25">
      <c r="A81" s="13" t="s">
        <v>102</v>
      </c>
      <c r="B81" s="2" t="s">
        <v>23</v>
      </c>
      <c r="C81" s="19">
        <v>-884249.86</v>
      </c>
      <c r="D81" s="12" t="s">
        <v>6</v>
      </c>
    </row>
    <row r="82" spans="1:4" x14ac:dyDescent="0.25">
      <c r="A82" s="13" t="s">
        <v>117</v>
      </c>
      <c r="B82" s="2" t="s">
        <v>31</v>
      </c>
      <c r="C82" s="19">
        <v>-562644.92000000004</v>
      </c>
      <c r="D82" s="12" t="s">
        <v>6</v>
      </c>
    </row>
    <row r="83" spans="1:4" x14ac:dyDescent="0.25">
      <c r="A83" s="13" t="s">
        <v>104</v>
      </c>
      <c r="B83" s="2" t="s">
        <v>23</v>
      </c>
      <c r="C83" s="19">
        <v>-763211.73</v>
      </c>
      <c r="D83" s="12" t="s">
        <v>6</v>
      </c>
    </row>
    <row r="84" spans="1:4" x14ac:dyDescent="0.25">
      <c r="A84" s="13" t="s">
        <v>105</v>
      </c>
      <c r="B84" s="2" t="s">
        <v>56</v>
      </c>
      <c r="C84" s="19">
        <v>-737195.58</v>
      </c>
      <c r="D84" s="12" t="s">
        <v>6</v>
      </c>
    </row>
    <row r="85" spans="1:4" x14ac:dyDescent="0.25">
      <c r="A85" s="13" t="s">
        <v>106</v>
      </c>
      <c r="B85" s="13" t="s">
        <v>38</v>
      </c>
      <c r="C85" s="19">
        <v>-727540.82</v>
      </c>
      <c r="D85" s="12" t="s">
        <v>6</v>
      </c>
    </row>
    <row r="86" spans="1:4" x14ac:dyDescent="0.25">
      <c r="A86" s="13" t="s">
        <v>107</v>
      </c>
      <c r="B86" s="2" t="s">
        <v>23</v>
      </c>
      <c r="C86" s="19">
        <v>-719275.18</v>
      </c>
      <c r="D86" s="12" t="s">
        <v>6</v>
      </c>
    </row>
    <row r="87" spans="1:4" x14ac:dyDescent="0.25">
      <c r="A87" s="13" t="s">
        <v>108</v>
      </c>
      <c r="B87" s="2" t="s">
        <v>11</v>
      </c>
      <c r="C87" s="19">
        <v>-713618.08</v>
      </c>
      <c r="D87" s="12" t="s">
        <v>6</v>
      </c>
    </row>
    <row r="88" spans="1:4" x14ac:dyDescent="0.25">
      <c r="A88" s="13" t="s">
        <v>109</v>
      </c>
      <c r="B88" s="1" t="s">
        <v>15</v>
      </c>
      <c r="C88" s="19">
        <v>-668932</v>
      </c>
      <c r="D88" s="12" t="s">
        <v>16</v>
      </c>
    </row>
    <row r="89" spans="1:4" x14ac:dyDescent="0.25">
      <c r="A89" s="13" t="s">
        <v>110</v>
      </c>
      <c r="B89" s="2" t="s">
        <v>56</v>
      </c>
      <c r="C89" s="19">
        <v>-653787.6</v>
      </c>
      <c r="D89" s="12" t="s">
        <v>6</v>
      </c>
    </row>
    <row r="90" spans="1:4" x14ac:dyDescent="0.25">
      <c r="A90" s="13" t="s">
        <v>111</v>
      </c>
      <c r="B90" s="1" t="s">
        <v>87</v>
      </c>
      <c r="C90" s="19">
        <v>-636419.11</v>
      </c>
      <c r="D90" s="12" t="s">
        <v>16</v>
      </c>
    </row>
    <row r="91" spans="1:4" x14ac:dyDescent="0.25">
      <c r="A91" s="13" t="s">
        <v>112</v>
      </c>
      <c r="B91" s="2" t="s">
        <v>8</v>
      </c>
      <c r="C91" s="19">
        <v>-628518.93000000005</v>
      </c>
      <c r="D91" s="12" t="s">
        <v>6</v>
      </c>
    </row>
    <row r="92" spans="1:4" x14ac:dyDescent="0.25">
      <c r="A92" s="13" t="s">
        <v>113</v>
      </c>
      <c r="B92" s="1" t="s">
        <v>15</v>
      </c>
      <c r="C92" s="19">
        <v>-614215.97</v>
      </c>
      <c r="D92" s="12" t="s">
        <v>16</v>
      </c>
    </row>
    <row r="93" spans="1:4" x14ac:dyDescent="0.25">
      <c r="A93" s="13" t="s">
        <v>114</v>
      </c>
      <c r="B93" s="1" t="s">
        <v>15</v>
      </c>
      <c r="C93" s="19">
        <v>-592118.04</v>
      </c>
      <c r="D93" s="12" t="s">
        <v>16</v>
      </c>
    </row>
    <row r="94" spans="1:4" x14ac:dyDescent="0.25">
      <c r="A94" s="13" t="s">
        <v>115</v>
      </c>
      <c r="B94" s="1" t="s">
        <v>15</v>
      </c>
      <c r="C94" s="19">
        <v>-581549.24</v>
      </c>
      <c r="D94" s="12" t="s">
        <v>16</v>
      </c>
    </row>
    <row r="95" spans="1:4" x14ac:dyDescent="0.25">
      <c r="A95" s="13" t="s">
        <v>116</v>
      </c>
      <c r="B95" s="2" t="s">
        <v>11</v>
      </c>
      <c r="C95" s="19">
        <v>-580119.91</v>
      </c>
      <c r="D95" s="12" t="s">
        <v>6</v>
      </c>
    </row>
    <row r="96" spans="1:4" x14ac:dyDescent="0.25">
      <c r="A96" s="13" t="s">
        <v>136</v>
      </c>
      <c r="B96" s="2" t="s">
        <v>31</v>
      </c>
      <c r="C96" s="19">
        <v>-289000</v>
      </c>
      <c r="D96" s="12" t="s">
        <v>6</v>
      </c>
    </row>
    <row r="97" spans="1:4" x14ac:dyDescent="0.25">
      <c r="A97" s="13" t="s">
        <v>118</v>
      </c>
      <c r="B97" s="13" t="s">
        <v>38</v>
      </c>
      <c r="C97" s="19">
        <v>-524741.28</v>
      </c>
      <c r="D97" s="12" t="s">
        <v>6</v>
      </c>
    </row>
    <row r="98" spans="1:4" x14ac:dyDescent="0.25">
      <c r="A98" s="13" t="s">
        <v>119</v>
      </c>
      <c r="B98" s="1" t="s">
        <v>15</v>
      </c>
      <c r="C98" s="19">
        <v>-508178.49</v>
      </c>
      <c r="D98" s="12" t="s">
        <v>16</v>
      </c>
    </row>
    <row r="99" spans="1:4" x14ac:dyDescent="0.25">
      <c r="A99" s="13" t="s">
        <v>120</v>
      </c>
      <c r="B99" s="2" t="s">
        <v>23</v>
      </c>
      <c r="C99" s="19">
        <v>-503656.23</v>
      </c>
      <c r="D99" s="12" t="s">
        <v>6</v>
      </c>
    </row>
    <row r="100" spans="1:4" x14ac:dyDescent="0.25">
      <c r="A100" s="13" t="s">
        <v>121</v>
      </c>
      <c r="B100" s="13" t="s">
        <v>38</v>
      </c>
      <c r="C100" s="19">
        <v>-468273.77</v>
      </c>
      <c r="D100" s="12" t="s">
        <v>6</v>
      </c>
    </row>
    <row r="101" spans="1:4" x14ac:dyDescent="0.25">
      <c r="A101" s="13" t="s">
        <v>122</v>
      </c>
      <c r="B101" s="13" t="s">
        <v>38</v>
      </c>
      <c r="C101" s="19">
        <v>-466300.89</v>
      </c>
      <c r="D101" s="12" t="s">
        <v>6</v>
      </c>
    </row>
    <row r="102" spans="1:4" x14ac:dyDescent="0.25">
      <c r="A102" s="13" t="s">
        <v>123</v>
      </c>
      <c r="B102" s="1" t="s">
        <v>15</v>
      </c>
      <c r="C102" s="19">
        <v>-463730</v>
      </c>
      <c r="D102" s="12" t="s">
        <v>16</v>
      </c>
    </row>
    <row r="103" spans="1:4" x14ac:dyDescent="0.25">
      <c r="A103" s="13" t="s">
        <v>124</v>
      </c>
      <c r="B103" s="2" t="s">
        <v>11</v>
      </c>
      <c r="C103" s="19">
        <v>-446186</v>
      </c>
      <c r="D103" s="12" t="s">
        <v>6</v>
      </c>
    </row>
    <row r="104" spans="1:4" x14ac:dyDescent="0.25">
      <c r="A104" s="13" t="s">
        <v>125</v>
      </c>
      <c r="B104" s="2" t="s">
        <v>126</v>
      </c>
      <c r="C104" s="19">
        <v>-412836.44</v>
      </c>
      <c r="D104" s="12" t="s">
        <v>6</v>
      </c>
    </row>
    <row r="105" spans="1:4" x14ac:dyDescent="0.25">
      <c r="A105" s="13" t="s">
        <v>127</v>
      </c>
      <c r="B105" s="1" t="s">
        <v>28</v>
      </c>
      <c r="C105" s="19">
        <v>-402201.67</v>
      </c>
      <c r="D105" s="12" t="s">
        <v>16</v>
      </c>
    </row>
    <row r="106" spans="1:4" x14ac:dyDescent="0.25">
      <c r="A106" s="13" t="s">
        <v>128</v>
      </c>
      <c r="B106" s="2" t="s">
        <v>126</v>
      </c>
      <c r="C106" s="19">
        <v>-402009.95</v>
      </c>
      <c r="D106" s="12" t="s">
        <v>6</v>
      </c>
    </row>
    <row r="107" spans="1:4" x14ac:dyDescent="0.25">
      <c r="A107" s="13" t="s">
        <v>129</v>
      </c>
      <c r="B107" s="1" t="s">
        <v>15</v>
      </c>
      <c r="C107" s="19">
        <v>-400938.02</v>
      </c>
      <c r="D107" s="12" t="s">
        <v>16</v>
      </c>
    </row>
    <row r="108" spans="1:4" x14ac:dyDescent="0.25">
      <c r="A108" s="13" t="s">
        <v>130</v>
      </c>
      <c r="B108" s="1" t="s">
        <v>131</v>
      </c>
      <c r="C108" s="19">
        <v>-368282.79</v>
      </c>
      <c r="D108" s="12" t="s">
        <v>16</v>
      </c>
    </row>
    <row r="109" spans="1:4" x14ac:dyDescent="0.25">
      <c r="A109" s="13" t="s">
        <v>132</v>
      </c>
      <c r="B109" s="13" t="s">
        <v>38</v>
      </c>
      <c r="C109" s="19">
        <v>-351446.78</v>
      </c>
      <c r="D109" s="12" t="s">
        <v>6</v>
      </c>
    </row>
    <row r="110" spans="1:4" x14ac:dyDescent="0.25">
      <c r="A110" s="13" t="s">
        <v>133</v>
      </c>
      <c r="B110" s="2" t="s">
        <v>134</v>
      </c>
      <c r="C110" s="19">
        <v>-326996.62</v>
      </c>
      <c r="D110" s="12" t="s">
        <v>6</v>
      </c>
    </row>
    <row r="111" spans="1:4" x14ac:dyDescent="0.25">
      <c r="A111" s="13" t="s">
        <v>135</v>
      </c>
      <c r="B111" s="1" t="s">
        <v>15</v>
      </c>
      <c r="C111" s="19">
        <v>-319485.28000000003</v>
      </c>
      <c r="D111" s="12" t="s">
        <v>16</v>
      </c>
    </row>
    <row r="112" spans="1:4" x14ac:dyDescent="0.25">
      <c r="A112" s="13" t="s">
        <v>164</v>
      </c>
      <c r="B112" s="2" t="s">
        <v>31</v>
      </c>
      <c r="C112" s="19">
        <v>-48008.47</v>
      </c>
      <c r="D112" s="12" t="s">
        <v>6</v>
      </c>
    </row>
    <row r="113" spans="1:4" x14ac:dyDescent="0.25">
      <c r="A113" s="13" t="s">
        <v>137</v>
      </c>
      <c r="B113" s="2" t="s">
        <v>8</v>
      </c>
      <c r="C113" s="19">
        <v>-277625.15000000002</v>
      </c>
      <c r="D113" s="12" t="s">
        <v>6</v>
      </c>
    </row>
    <row r="114" spans="1:4" x14ac:dyDescent="0.25">
      <c r="A114" s="13" t="s">
        <v>138</v>
      </c>
      <c r="B114" s="2" t="s">
        <v>56</v>
      </c>
      <c r="C114" s="19">
        <v>-248216.42</v>
      </c>
      <c r="D114" s="12" t="s">
        <v>6</v>
      </c>
    </row>
    <row r="115" spans="1:4" x14ac:dyDescent="0.25">
      <c r="A115" s="13" t="s">
        <v>139</v>
      </c>
      <c r="B115" s="1" t="s">
        <v>15</v>
      </c>
      <c r="C115" s="19">
        <v>-246283.16</v>
      </c>
      <c r="D115" s="12" t="s">
        <v>16</v>
      </c>
    </row>
    <row r="116" spans="1:4" x14ac:dyDescent="0.25">
      <c r="A116" s="13" t="s">
        <v>140</v>
      </c>
      <c r="B116" s="2" t="s">
        <v>126</v>
      </c>
      <c r="C116" s="19">
        <v>-222266.04</v>
      </c>
      <c r="D116" s="12" t="s">
        <v>6</v>
      </c>
    </row>
    <row r="117" spans="1:4" x14ac:dyDescent="0.25">
      <c r="A117" s="13" t="s">
        <v>141</v>
      </c>
      <c r="B117" s="2" t="s">
        <v>56</v>
      </c>
      <c r="C117" s="19">
        <v>-215672.41</v>
      </c>
      <c r="D117" s="12" t="s">
        <v>6</v>
      </c>
    </row>
    <row r="118" spans="1:4" x14ac:dyDescent="0.25">
      <c r="A118" s="13" t="s">
        <v>142</v>
      </c>
      <c r="B118" s="1" t="s">
        <v>15</v>
      </c>
      <c r="C118" s="19">
        <v>-201276.82</v>
      </c>
      <c r="D118" s="12" t="s">
        <v>16</v>
      </c>
    </row>
    <row r="119" spans="1:4" x14ac:dyDescent="0.25">
      <c r="A119" s="13" t="s">
        <v>143</v>
      </c>
      <c r="B119" s="2" t="s">
        <v>56</v>
      </c>
      <c r="C119" s="19">
        <v>-187156.21</v>
      </c>
      <c r="D119" s="12" t="s">
        <v>6</v>
      </c>
    </row>
    <row r="120" spans="1:4" x14ac:dyDescent="0.25">
      <c r="A120" s="13" t="s">
        <v>144</v>
      </c>
      <c r="B120" s="1" t="s">
        <v>15</v>
      </c>
      <c r="C120" s="19">
        <v>-170024.83</v>
      </c>
      <c r="D120" s="12" t="s">
        <v>16</v>
      </c>
    </row>
    <row r="121" spans="1:4" x14ac:dyDescent="0.25">
      <c r="A121" s="13" t="s">
        <v>145</v>
      </c>
      <c r="B121" s="2" t="s">
        <v>8</v>
      </c>
      <c r="C121" s="19">
        <v>-126696</v>
      </c>
      <c r="D121" s="12" t="s">
        <v>6</v>
      </c>
    </row>
    <row r="122" spans="1:4" x14ac:dyDescent="0.25">
      <c r="A122" s="13" t="s">
        <v>146</v>
      </c>
      <c r="B122" s="1" t="s">
        <v>15</v>
      </c>
      <c r="C122" s="19">
        <v>-107901.74</v>
      </c>
      <c r="D122" s="12" t="s">
        <v>16</v>
      </c>
    </row>
    <row r="123" spans="1:4" x14ac:dyDescent="0.25">
      <c r="A123" s="13" t="s">
        <v>147</v>
      </c>
      <c r="B123" s="2" t="s">
        <v>23</v>
      </c>
      <c r="C123" s="19">
        <v>-99568.35</v>
      </c>
      <c r="D123" s="12" t="s">
        <v>6</v>
      </c>
    </row>
    <row r="124" spans="1:4" x14ac:dyDescent="0.25">
      <c r="A124" s="13" t="s">
        <v>148</v>
      </c>
      <c r="B124" s="2" t="s">
        <v>8</v>
      </c>
      <c r="C124" s="19">
        <v>-99305.19</v>
      </c>
      <c r="D124" s="12" t="s">
        <v>6</v>
      </c>
    </row>
    <row r="125" spans="1:4" x14ac:dyDescent="0.25">
      <c r="A125" s="13" t="s">
        <v>149</v>
      </c>
      <c r="B125" s="1" t="s">
        <v>15</v>
      </c>
      <c r="C125" s="19">
        <v>-87705.18</v>
      </c>
      <c r="D125" s="12" t="s">
        <v>16</v>
      </c>
    </row>
    <row r="126" spans="1:4" x14ac:dyDescent="0.25">
      <c r="A126" s="13" t="s">
        <v>150</v>
      </c>
      <c r="B126" s="2" t="s">
        <v>11</v>
      </c>
      <c r="C126" s="19">
        <v>-78719.960000000006</v>
      </c>
      <c r="D126" s="12" t="s">
        <v>6</v>
      </c>
    </row>
    <row r="127" spans="1:4" x14ac:dyDescent="0.25">
      <c r="A127" s="13" t="s">
        <v>151</v>
      </c>
      <c r="B127" s="2" t="s">
        <v>152</v>
      </c>
      <c r="C127" s="19">
        <v>-75033.05</v>
      </c>
      <c r="D127" s="12" t="s">
        <v>6</v>
      </c>
    </row>
    <row r="128" spans="1:4" x14ac:dyDescent="0.25">
      <c r="A128" s="13" t="s">
        <v>153</v>
      </c>
      <c r="B128" s="1" t="s">
        <v>15</v>
      </c>
      <c r="C128" s="19">
        <v>-73688.2</v>
      </c>
      <c r="D128" s="12" t="s">
        <v>16</v>
      </c>
    </row>
    <row r="129" spans="1:4" x14ac:dyDescent="0.25">
      <c r="A129" s="13" t="s">
        <v>154</v>
      </c>
      <c r="B129" s="2" t="s">
        <v>23</v>
      </c>
      <c r="C129" s="19">
        <v>-59520.73</v>
      </c>
      <c r="D129" s="12" t="s">
        <v>6</v>
      </c>
    </row>
    <row r="130" spans="1:4" x14ac:dyDescent="0.25">
      <c r="A130" s="13" t="s">
        <v>155</v>
      </c>
      <c r="B130" s="2" t="s">
        <v>11</v>
      </c>
      <c r="C130" s="19">
        <v>-57470</v>
      </c>
      <c r="D130" s="12" t="s">
        <v>6</v>
      </c>
    </row>
    <row r="131" spans="1:4" x14ac:dyDescent="0.25">
      <c r="A131" s="13" t="s">
        <v>156</v>
      </c>
      <c r="B131" s="2" t="s">
        <v>54</v>
      </c>
      <c r="C131" s="19">
        <v>-56865.09</v>
      </c>
      <c r="D131" s="12" t="s">
        <v>6</v>
      </c>
    </row>
    <row r="132" spans="1:4" x14ac:dyDescent="0.25">
      <c r="A132" s="13" t="s">
        <v>175</v>
      </c>
      <c r="B132" s="2" t="s">
        <v>31</v>
      </c>
      <c r="C132" s="19">
        <v>-6173.03</v>
      </c>
      <c r="D132" s="12" t="s">
        <v>6</v>
      </c>
    </row>
    <row r="133" spans="1:4" x14ac:dyDescent="0.25">
      <c r="A133" s="13" t="s">
        <v>158</v>
      </c>
      <c r="B133" s="1" t="s">
        <v>15</v>
      </c>
      <c r="C133" s="19">
        <v>-54202.84</v>
      </c>
      <c r="D133" s="12" t="s">
        <v>16</v>
      </c>
    </row>
    <row r="134" spans="1:4" x14ac:dyDescent="0.25">
      <c r="A134" s="13" t="s">
        <v>159</v>
      </c>
      <c r="B134" s="2" t="s">
        <v>5</v>
      </c>
      <c r="C134" s="19">
        <v>-53000</v>
      </c>
      <c r="D134" s="12" t="s">
        <v>6</v>
      </c>
    </row>
    <row r="135" spans="1:4" x14ac:dyDescent="0.25">
      <c r="A135" s="13" t="s">
        <v>160</v>
      </c>
      <c r="B135" s="2" t="s">
        <v>11</v>
      </c>
      <c r="C135" s="19">
        <v>-52870</v>
      </c>
      <c r="D135" s="12" t="s">
        <v>6</v>
      </c>
    </row>
    <row r="136" spans="1:4" x14ac:dyDescent="0.25">
      <c r="A136" s="13" t="s">
        <v>161</v>
      </c>
      <c r="B136" s="2" t="s">
        <v>8</v>
      </c>
      <c r="C136" s="19">
        <v>-49979.67</v>
      </c>
      <c r="D136" s="12" t="s">
        <v>6</v>
      </c>
    </row>
    <row r="137" spans="1:4" x14ac:dyDescent="0.25">
      <c r="A137" s="13" t="s">
        <v>162</v>
      </c>
      <c r="B137" s="1" t="s">
        <v>15</v>
      </c>
      <c r="C137" s="19">
        <v>-48898.239999999998</v>
      </c>
      <c r="D137" s="12" t="s">
        <v>16</v>
      </c>
    </row>
    <row r="138" spans="1:4" x14ac:dyDescent="0.25">
      <c r="A138" s="13" t="s">
        <v>163</v>
      </c>
      <c r="B138" s="13" t="s">
        <v>38</v>
      </c>
      <c r="C138" s="19">
        <v>-48100.51</v>
      </c>
      <c r="D138" s="12" t="s">
        <v>6</v>
      </c>
    </row>
    <row r="139" spans="1:4" x14ac:dyDescent="0.25">
      <c r="A139" s="13" t="s">
        <v>227</v>
      </c>
      <c r="B139" s="2" t="s">
        <v>31</v>
      </c>
      <c r="C139" s="19">
        <v>158380.99</v>
      </c>
      <c r="D139" s="12" t="s">
        <v>6</v>
      </c>
    </row>
    <row r="140" spans="1:4" x14ac:dyDescent="0.25">
      <c r="A140" s="13" t="s">
        <v>165</v>
      </c>
      <c r="B140" s="2" t="s">
        <v>70</v>
      </c>
      <c r="C140" s="19">
        <v>-38021.339999999997</v>
      </c>
      <c r="D140" s="12" t="s">
        <v>6</v>
      </c>
    </row>
    <row r="141" spans="1:4" x14ac:dyDescent="0.25">
      <c r="A141" s="13" t="s">
        <v>166</v>
      </c>
      <c r="B141" s="2" t="s">
        <v>23</v>
      </c>
      <c r="C141" s="19">
        <v>-28474</v>
      </c>
      <c r="D141" s="12" t="s">
        <v>6</v>
      </c>
    </row>
    <row r="142" spans="1:4" x14ac:dyDescent="0.25">
      <c r="A142" s="13" t="s">
        <v>278</v>
      </c>
      <c r="B142" s="1" t="s">
        <v>68</v>
      </c>
      <c r="C142" s="19">
        <v>-26112.560000000001</v>
      </c>
      <c r="D142" s="12" t="s">
        <v>16</v>
      </c>
    </row>
    <row r="143" spans="1:4" x14ac:dyDescent="0.25">
      <c r="A143" s="13" t="s">
        <v>167</v>
      </c>
      <c r="B143" s="13" t="s">
        <v>38</v>
      </c>
      <c r="C143" s="19">
        <v>-25900</v>
      </c>
      <c r="D143" s="12" t="s">
        <v>6</v>
      </c>
    </row>
    <row r="144" spans="1:4" x14ac:dyDescent="0.25">
      <c r="A144" s="13" t="s">
        <v>168</v>
      </c>
      <c r="B144" s="13" t="s">
        <v>38</v>
      </c>
      <c r="C144" s="19">
        <v>-19930.28</v>
      </c>
      <c r="D144" s="12" t="s">
        <v>6</v>
      </c>
    </row>
    <row r="145" spans="1:4" x14ac:dyDescent="0.25">
      <c r="A145" s="13" t="s">
        <v>169</v>
      </c>
      <c r="B145" s="2" t="s">
        <v>5</v>
      </c>
      <c r="C145" s="19">
        <v>-14950.36</v>
      </c>
      <c r="D145" s="12" t="s">
        <v>6</v>
      </c>
    </row>
    <row r="146" spans="1:4" x14ac:dyDescent="0.25">
      <c r="A146" s="13" t="s">
        <v>170</v>
      </c>
      <c r="B146" s="2" t="s">
        <v>56</v>
      </c>
      <c r="C146" s="19">
        <v>-12807.08</v>
      </c>
      <c r="D146" s="12" t="s">
        <v>6</v>
      </c>
    </row>
    <row r="147" spans="1:4" x14ac:dyDescent="0.25">
      <c r="A147" s="13" t="s">
        <v>171</v>
      </c>
      <c r="B147" s="2" t="s">
        <v>56</v>
      </c>
      <c r="C147" s="19">
        <v>-11928.45</v>
      </c>
      <c r="D147" s="12" t="s">
        <v>6</v>
      </c>
    </row>
    <row r="148" spans="1:4" x14ac:dyDescent="0.25">
      <c r="A148" s="13" t="s">
        <v>172</v>
      </c>
      <c r="B148" s="2" t="s">
        <v>11</v>
      </c>
      <c r="C148" s="19">
        <v>-8045.5</v>
      </c>
      <c r="D148" s="12" t="s">
        <v>6</v>
      </c>
    </row>
    <row r="149" spans="1:4" x14ac:dyDescent="0.25">
      <c r="A149" s="13" t="s">
        <v>173</v>
      </c>
      <c r="B149" s="2" t="s">
        <v>11</v>
      </c>
      <c r="C149" s="19">
        <v>-7953.14</v>
      </c>
      <c r="D149" s="12" t="s">
        <v>6</v>
      </c>
    </row>
    <row r="150" spans="1:4" x14ac:dyDescent="0.25">
      <c r="A150" s="13" t="s">
        <v>67</v>
      </c>
      <c r="B150" s="1" t="s">
        <v>68</v>
      </c>
      <c r="C150" s="19">
        <v>-7300.46</v>
      </c>
      <c r="D150" s="12" t="s">
        <v>16</v>
      </c>
    </row>
    <row r="151" spans="1:4" x14ac:dyDescent="0.25">
      <c r="A151" s="13" t="s">
        <v>174</v>
      </c>
      <c r="B151" s="13" t="s">
        <v>38</v>
      </c>
      <c r="C151" s="19">
        <v>-7036.95</v>
      </c>
      <c r="D151" s="12" t="s">
        <v>6</v>
      </c>
    </row>
    <row r="152" spans="1:4" x14ac:dyDescent="0.25">
      <c r="A152" s="13" t="s">
        <v>228</v>
      </c>
      <c r="B152" s="2" t="s">
        <v>26</v>
      </c>
      <c r="C152" s="19">
        <v>169166.71</v>
      </c>
      <c r="D152" s="12" t="s">
        <v>6</v>
      </c>
    </row>
    <row r="153" spans="1:4" x14ac:dyDescent="0.25">
      <c r="A153" s="13" t="s">
        <v>176</v>
      </c>
      <c r="B153" s="2" t="s">
        <v>56</v>
      </c>
      <c r="C153" s="19">
        <v>-6098.51</v>
      </c>
      <c r="D153" s="12" t="s">
        <v>6</v>
      </c>
    </row>
    <row r="154" spans="1:4" x14ac:dyDescent="0.25">
      <c r="A154" s="13" t="s">
        <v>177</v>
      </c>
      <c r="B154" s="1" t="s">
        <v>15</v>
      </c>
      <c r="C154" s="19">
        <v>-5595.6</v>
      </c>
      <c r="D154" s="12" t="s">
        <v>16</v>
      </c>
    </row>
    <row r="155" spans="1:4" x14ac:dyDescent="0.25">
      <c r="A155" s="13" t="s">
        <v>178</v>
      </c>
      <c r="B155" s="1" t="s">
        <v>15</v>
      </c>
      <c r="C155" s="19">
        <v>-3831.38</v>
      </c>
      <c r="D155" s="12" t="s">
        <v>16</v>
      </c>
    </row>
    <row r="156" spans="1:4" x14ac:dyDescent="0.25">
      <c r="A156" s="13" t="s">
        <v>179</v>
      </c>
      <c r="B156" s="2" t="s">
        <v>11</v>
      </c>
      <c r="C156" s="19">
        <v>-3773.78</v>
      </c>
      <c r="D156" s="12" t="s">
        <v>6</v>
      </c>
    </row>
    <row r="157" spans="1:4" x14ac:dyDescent="0.25">
      <c r="A157" s="13" t="s">
        <v>180</v>
      </c>
      <c r="B157" s="2" t="s">
        <v>70</v>
      </c>
      <c r="C157" s="19">
        <v>-2643.91</v>
      </c>
      <c r="D157" s="12" t="s">
        <v>6</v>
      </c>
    </row>
    <row r="158" spans="1:4" x14ac:dyDescent="0.25">
      <c r="A158" s="13" t="s">
        <v>181</v>
      </c>
      <c r="B158" s="2" t="s">
        <v>23</v>
      </c>
      <c r="C158" s="19">
        <v>-824.07</v>
      </c>
      <c r="D158" s="12" t="s">
        <v>6</v>
      </c>
    </row>
    <row r="159" spans="1:4" x14ac:dyDescent="0.25">
      <c r="A159" s="13" t="s">
        <v>182</v>
      </c>
      <c r="B159" s="2" t="s">
        <v>8</v>
      </c>
      <c r="C159" s="19">
        <v>-727.82</v>
      </c>
      <c r="D159" s="12" t="s">
        <v>6</v>
      </c>
    </row>
    <row r="160" spans="1:4" x14ac:dyDescent="0.25">
      <c r="A160" s="13" t="s">
        <v>183</v>
      </c>
      <c r="B160" s="2" t="s">
        <v>23</v>
      </c>
      <c r="C160" s="19">
        <v>-711.95</v>
      </c>
      <c r="D160" s="12" t="s">
        <v>6</v>
      </c>
    </row>
    <row r="161" spans="1:4" x14ac:dyDescent="0.25">
      <c r="A161" s="13" t="s">
        <v>184</v>
      </c>
      <c r="B161" s="1" t="s">
        <v>15</v>
      </c>
      <c r="C161" s="19">
        <v>-599.05999999999995</v>
      </c>
      <c r="D161" s="12" t="s">
        <v>16</v>
      </c>
    </row>
    <row r="162" spans="1:4" x14ac:dyDescent="0.25">
      <c r="A162" s="13" t="s">
        <v>185</v>
      </c>
      <c r="B162" s="2" t="s">
        <v>23</v>
      </c>
      <c r="C162" s="19">
        <v>-530.29</v>
      </c>
      <c r="D162" s="12" t="s">
        <v>6</v>
      </c>
    </row>
    <row r="163" spans="1:4" x14ac:dyDescent="0.25">
      <c r="A163" s="13" t="s">
        <v>186</v>
      </c>
      <c r="B163" s="14" t="s">
        <v>337</v>
      </c>
      <c r="C163" s="19">
        <v>-187.82</v>
      </c>
      <c r="D163" s="12" t="s">
        <v>6</v>
      </c>
    </row>
    <row r="164" spans="1:4" x14ac:dyDescent="0.25">
      <c r="A164" s="13" t="s">
        <v>187</v>
      </c>
      <c r="B164" s="1" t="s">
        <v>15</v>
      </c>
      <c r="C164" s="19">
        <v>-184.5</v>
      </c>
      <c r="D164" s="12" t="s">
        <v>6</v>
      </c>
    </row>
    <row r="165" spans="1:4" x14ac:dyDescent="0.25">
      <c r="A165" s="13" t="s">
        <v>188</v>
      </c>
      <c r="B165" s="1" t="s">
        <v>189</v>
      </c>
      <c r="C165" s="19">
        <v>-107.56</v>
      </c>
      <c r="D165" s="12" t="s">
        <v>16</v>
      </c>
    </row>
    <row r="166" spans="1:4" x14ac:dyDescent="0.25">
      <c r="A166" s="13" t="s">
        <v>190</v>
      </c>
      <c r="B166" s="2" t="s">
        <v>70</v>
      </c>
      <c r="C166" s="19">
        <v>-44.91</v>
      </c>
      <c r="D166" s="12" t="s">
        <v>6</v>
      </c>
    </row>
    <row r="167" spans="1:4" x14ac:dyDescent="0.25">
      <c r="A167" s="13" t="s">
        <v>191</v>
      </c>
      <c r="B167" s="13" t="s">
        <v>38</v>
      </c>
      <c r="C167" s="19">
        <v>2.27</v>
      </c>
      <c r="D167" s="12" t="s">
        <v>16</v>
      </c>
    </row>
    <row r="168" spans="1:4" x14ac:dyDescent="0.25">
      <c r="A168" s="13" t="s">
        <v>192</v>
      </c>
      <c r="B168" s="1" t="s">
        <v>15</v>
      </c>
      <c r="C168" s="19">
        <v>76.430000000000007</v>
      </c>
      <c r="D168" s="12" t="s">
        <v>16</v>
      </c>
    </row>
    <row r="169" spans="1:4" x14ac:dyDescent="0.25">
      <c r="A169" s="13" t="s">
        <v>193</v>
      </c>
      <c r="B169" s="1" t="s">
        <v>15</v>
      </c>
      <c r="C169" s="19">
        <v>468.7</v>
      </c>
      <c r="D169" s="12" t="s">
        <v>16</v>
      </c>
    </row>
    <row r="170" spans="1:4" x14ac:dyDescent="0.25">
      <c r="A170" s="13" t="s">
        <v>194</v>
      </c>
      <c r="B170" s="1" t="s">
        <v>15</v>
      </c>
      <c r="C170" s="19">
        <v>500.7</v>
      </c>
      <c r="D170" s="12" t="s">
        <v>16</v>
      </c>
    </row>
    <row r="171" spans="1:4" x14ac:dyDescent="0.25">
      <c r="A171" s="13" t="s">
        <v>195</v>
      </c>
      <c r="B171" s="2" t="s">
        <v>23</v>
      </c>
      <c r="C171" s="19">
        <v>824.07</v>
      </c>
      <c r="D171" s="12" t="s">
        <v>6</v>
      </c>
    </row>
    <row r="172" spans="1:4" x14ac:dyDescent="0.25">
      <c r="A172" s="13" t="s">
        <v>196</v>
      </c>
      <c r="B172" s="1" t="s">
        <v>15</v>
      </c>
      <c r="C172" s="19">
        <v>1107.73</v>
      </c>
      <c r="D172" s="12" t="s">
        <v>16</v>
      </c>
    </row>
    <row r="173" spans="1:4" x14ac:dyDescent="0.25">
      <c r="A173" s="13" t="s">
        <v>197</v>
      </c>
      <c r="B173" s="2" t="s">
        <v>126</v>
      </c>
      <c r="C173" s="19">
        <v>1762.62</v>
      </c>
      <c r="D173" s="12" t="s">
        <v>6</v>
      </c>
    </row>
    <row r="174" spans="1:4" x14ac:dyDescent="0.25">
      <c r="A174" s="13" t="s">
        <v>198</v>
      </c>
      <c r="B174" s="1" t="s">
        <v>15</v>
      </c>
      <c r="C174" s="19">
        <v>3413.81</v>
      </c>
      <c r="D174" s="12" t="s">
        <v>16</v>
      </c>
    </row>
    <row r="175" spans="1:4" x14ac:dyDescent="0.25">
      <c r="A175" s="13" t="s">
        <v>199</v>
      </c>
      <c r="B175" s="1" t="s">
        <v>15</v>
      </c>
      <c r="C175" s="19">
        <v>3447.5</v>
      </c>
      <c r="D175" s="12" t="s">
        <v>6</v>
      </c>
    </row>
    <row r="176" spans="1:4" x14ac:dyDescent="0.25">
      <c r="A176" s="13" t="s">
        <v>200</v>
      </c>
      <c r="B176" s="1" t="s">
        <v>15</v>
      </c>
      <c r="C176" s="19">
        <v>8230</v>
      </c>
      <c r="D176" s="12" t="s">
        <v>16</v>
      </c>
    </row>
    <row r="177" spans="1:4" x14ac:dyDescent="0.25">
      <c r="A177" s="13" t="s">
        <v>201</v>
      </c>
      <c r="B177" s="1" t="s">
        <v>15</v>
      </c>
      <c r="C177" s="19">
        <v>8298.91</v>
      </c>
      <c r="D177" s="12" t="s">
        <v>16</v>
      </c>
    </row>
    <row r="178" spans="1:4" x14ac:dyDescent="0.25">
      <c r="A178" s="13" t="s">
        <v>202</v>
      </c>
      <c r="B178" s="1" t="s">
        <v>203</v>
      </c>
      <c r="C178" s="19">
        <v>10132.879999999999</v>
      </c>
      <c r="D178" s="12" t="s">
        <v>16</v>
      </c>
    </row>
    <row r="179" spans="1:4" x14ac:dyDescent="0.25">
      <c r="A179" s="13" t="s">
        <v>204</v>
      </c>
      <c r="B179" s="1" t="s">
        <v>15</v>
      </c>
      <c r="C179" s="19">
        <v>10425.33</v>
      </c>
      <c r="D179" s="12" t="s">
        <v>16</v>
      </c>
    </row>
    <row r="180" spans="1:4" x14ac:dyDescent="0.25">
      <c r="A180" s="13" t="s">
        <v>205</v>
      </c>
      <c r="B180" s="1" t="s">
        <v>60</v>
      </c>
      <c r="C180" s="19">
        <v>10963.06</v>
      </c>
      <c r="D180" s="12" t="s">
        <v>16</v>
      </c>
    </row>
    <row r="181" spans="1:4" x14ac:dyDescent="0.25">
      <c r="A181" s="13" t="s">
        <v>206</v>
      </c>
      <c r="B181" s="1" t="s">
        <v>15</v>
      </c>
      <c r="C181" s="19">
        <v>11950.1</v>
      </c>
      <c r="D181" s="12" t="s">
        <v>16</v>
      </c>
    </row>
    <row r="182" spans="1:4" x14ac:dyDescent="0.25">
      <c r="A182" s="13" t="s">
        <v>207</v>
      </c>
      <c r="B182" s="1" t="s">
        <v>15</v>
      </c>
      <c r="C182" s="19">
        <v>14943.93</v>
      </c>
      <c r="D182" s="12" t="s">
        <v>16</v>
      </c>
    </row>
    <row r="183" spans="1:4" x14ac:dyDescent="0.25">
      <c r="A183" s="13" t="s">
        <v>208</v>
      </c>
      <c r="B183" s="1" t="s">
        <v>15</v>
      </c>
      <c r="C183" s="19">
        <v>15432.65</v>
      </c>
      <c r="D183" s="12" t="s">
        <v>16</v>
      </c>
    </row>
    <row r="184" spans="1:4" x14ac:dyDescent="0.25">
      <c r="A184" s="13" t="s">
        <v>209</v>
      </c>
      <c r="B184" s="1" t="s">
        <v>210</v>
      </c>
      <c r="C184" s="19">
        <v>16114.43</v>
      </c>
      <c r="D184" s="12" t="s">
        <v>16</v>
      </c>
    </row>
    <row r="185" spans="1:4" x14ac:dyDescent="0.25">
      <c r="A185" s="13" t="s">
        <v>211</v>
      </c>
      <c r="B185" s="1" t="s">
        <v>210</v>
      </c>
      <c r="C185" s="19">
        <v>33000</v>
      </c>
      <c r="D185" s="12" t="s">
        <v>16</v>
      </c>
    </row>
    <row r="186" spans="1:4" x14ac:dyDescent="0.25">
      <c r="A186" s="13" t="s">
        <v>212</v>
      </c>
      <c r="B186" s="1" t="s">
        <v>15</v>
      </c>
      <c r="C186" s="19">
        <v>47300</v>
      </c>
      <c r="D186" s="12" t="s">
        <v>16</v>
      </c>
    </row>
    <row r="187" spans="1:4" x14ac:dyDescent="0.25">
      <c r="A187" s="13" t="s">
        <v>213</v>
      </c>
      <c r="B187" s="1" t="s">
        <v>214</v>
      </c>
      <c r="C187" s="19">
        <v>49313.25</v>
      </c>
      <c r="D187" s="12" t="s">
        <v>16</v>
      </c>
    </row>
    <row r="188" spans="1:4" x14ac:dyDescent="0.25">
      <c r="A188" s="13" t="s">
        <v>215</v>
      </c>
      <c r="B188" s="1" t="s">
        <v>60</v>
      </c>
      <c r="C188" s="19">
        <v>50126.3</v>
      </c>
      <c r="D188" s="12" t="s">
        <v>16</v>
      </c>
    </row>
    <row r="189" spans="1:4" x14ac:dyDescent="0.25">
      <c r="A189" s="13" t="s">
        <v>216</v>
      </c>
      <c r="B189" s="1" t="s">
        <v>214</v>
      </c>
      <c r="C189" s="19">
        <v>50133.8</v>
      </c>
      <c r="D189" s="12" t="s">
        <v>16</v>
      </c>
    </row>
    <row r="190" spans="1:4" x14ac:dyDescent="0.25">
      <c r="A190" s="13" t="s">
        <v>217</v>
      </c>
      <c r="B190" s="13" t="s">
        <v>38</v>
      </c>
      <c r="C190" s="19">
        <v>52188</v>
      </c>
      <c r="D190" s="12" t="s">
        <v>6</v>
      </c>
    </row>
    <row r="191" spans="1:4" x14ac:dyDescent="0.25">
      <c r="A191" s="13" t="s">
        <v>218</v>
      </c>
      <c r="B191" s="2" t="s">
        <v>219</v>
      </c>
      <c r="C191" s="19">
        <v>67986.720000000001</v>
      </c>
      <c r="D191" s="12" t="s">
        <v>6</v>
      </c>
    </row>
    <row r="192" spans="1:4" x14ac:dyDescent="0.25">
      <c r="A192" s="13" t="s">
        <v>220</v>
      </c>
      <c r="B192" s="1" t="s">
        <v>15</v>
      </c>
      <c r="C192" s="19">
        <v>86653.57</v>
      </c>
      <c r="D192" s="12" t="s">
        <v>16</v>
      </c>
    </row>
    <row r="193" spans="1:4" x14ac:dyDescent="0.25">
      <c r="A193" s="13" t="s">
        <v>221</v>
      </c>
      <c r="B193" s="1" t="s">
        <v>60</v>
      </c>
      <c r="C193" s="19">
        <v>105450</v>
      </c>
      <c r="D193" s="12" t="s">
        <v>16</v>
      </c>
    </row>
    <row r="194" spans="1:4" x14ac:dyDescent="0.25">
      <c r="A194" s="13" t="s">
        <v>222</v>
      </c>
      <c r="B194" s="1" t="s">
        <v>15</v>
      </c>
      <c r="C194" s="19">
        <v>111361.5</v>
      </c>
      <c r="D194" s="12" t="s">
        <v>16</v>
      </c>
    </row>
    <row r="195" spans="1:4" x14ac:dyDescent="0.25">
      <c r="A195" s="13" t="s">
        <v>223</v>
      </c>
      <c r="B195" s="13" t="s">
        <v>38</v>
      </c>
      <c r="C195" s="19">
        <v>119715.58</v>
      </c>
      <c r="D195" s="12" t="s">
        <v>6</v>
      </c>
    </row>
    <row r="196" spans="1:4" x14ac:dyDescent="0.25">
      <c r="A196" s="13" t="s">
        <v>224</v>
      </c>
      <c r="B196" s="1" t="s">
        <v>60</v>
      </c>
      <c r="C196" s="19">
        <v>131686.51999999999</v>
      </c>
      <c r="D196" s="12" t="s">
        <v>16</v>
      </c>
    </row>
    <row r="197" spans="1:4" x14ac:dyDescent="0.25">
      <c r="A197" s="13" t="s">
        <v>225</v>
      </c>
      <c r="B197" s="1" t="s">
        <v>15</v>
      </c>
      <c r="C197" s="19">
        <v>139112.14000000001</v>
      </c>
      <c r="D197" s="12" t="s">
        <v>16</v>
      </c>
    </row>
    <row r="198" spans="1:4" x14ac:dyDescent="0.25">
      <c r="A198" s="13" t="s">
        <v>226</v>
      </c>
      <c r="B198" s="1" t="s">
        <v>68</v>
      </c>
      <c r="C198" s="19">
        <v>149780.03</v>
      </c>
      <c r="D198" s="12" t="s">
        <v>16</v>
      </c>
    </row>
    <row r="199" spans="1:4" x14ac:dyDescent="0.25">
      <c r="A199" s="13" t="s">
        <v>250</v>
      </c>
      <c r="B199" s="2" t="s">
        <v>26</v>
      </c>
      <c r="C199" s="19">
        <v>889000</v>
      </c>
      <c r="D199" s="12" t="s">
        <v>6</v>
      </c>
    </row>
    <row r="200" spans="1:4" x14ac:dyDescent="0.25">
      <c r="A200" s="13" t="s">
        <v>103</v>
      </c>
      <c r="B200" s="2" t="s">
        <v>26</v>
      </c>
      <c r="C200" s="19">
        <v>-862515.14</v>
      </c>
      <c r="D200" s="12" t="s">
        <v>6</v>
      </c>
    </row>
    <row r="201" spans="1:4" x14ac:dyDescent="0.25">
      <c r="A201" s="13" t="s">
        <v>229</v>
      </c>
      <c r="B201" s="1" t="s">
        <v>15</v>
      </c>
      <c r="C201" s="19">
        <v>234111.93</v>
      </c>
      <c r="D201" s="12" t="s">
        <v>16</v>
      </c>
    </row>
    <row r="202" spans="1:4" x14ac:dyDescent="0.25">
      <c r="A202" s="13" t="s">
        <v>230</v>
      </c>
      <c r="B202" s="1" t="s">
        <v>214</v>
      </c>
      <c r="C202" s="19">
        <v>236696.42</v>
      </c>
      <c r="D202" s="12" t="s">
        <v>16</v>
      </c>
    </row>
    <row r="203" spans="1:4" x14ac:dyDescent="0.25">
      <c r="A203" s="13" t="s">
        <v>231</v>
      </c>
      <c r="B203" s="1" t="s">
        <v>214</v>
      </c>
      <c r="C203" s="19">
        <v>237307.29</v>
      </c>
      <c r="D203" s="12" t="s">
        <v>16</v>
      </c>
    </row>
    <row r="204" spans="1:4" x14ac:dyDescent="0.25">
      <c r="A204" s="13" t="s">
        <v>232</v>
      </c>
      <c r="B204" s="1" t="s">
        <v>15</v>
      </c>
      <c r="C204" s="19">
        <v>275153.76</v>
      </c>
      <c r="D204" s="12" t="s">
        <v>16</v>
      </c>
    </row>
    <row r="205" spans="1:4" x14ac:dyDescent="0.25">
      <c r="A205" s="13" t="s">
        <v>233</v>
      </c>
      <c r="B205" s="1" t="s">
        <v>15</v>
      </c>
      <c r="C205" s="19">
        <v>324924.64</v>
      </c>
      <c r="D205" s="12" t="s">
        <v>16</v>
      </c>
    </row>
    <row r="206" spans="1:4" x14ac:dyDescent="0.25">
      <c r="A206" s="13" t="s">
        <v>234</v>
      </c>
      <c r="B206" s="1" t="s">
        <v>15</v>
      </c>
      <c r="C206" s="19">
        <v>333650.08</v>
      </c>
      <c r="D206" s="12" t="s">
        <v>16</v>
      </c>
    </row>
    <row r="207" spans="1:4" x14ac:dyDescent="0.25">
      <c r="A207" s="13" t="s">
        <v>235</v>
      </c>
      <c r="B207" s="1" t="s">
        <v>15</v>
      </c>
      <c r="C207" s="19">
        <v>380005.73</v>
      </c>
      <c r="D207" s="12" t="s">
        <v>16</v>
      </c>
    </row>
    <row r="208" spans="1:4" x14ac:dyDescent="0.25">
      <c r="A208" s="13" t="s">
        <v>236</v>
      </c>
      <c r="B208" s="1" t="s">
        <v>15</v>
      </c>
      <c r="C208" s="19">
        <v>392622.19</v>
      </c>
      <c r="D208" s="12" t="s">
        <v>16</v>
      </c>
    </row>
    <row r="209" spans="1:4" x14ac:dyDescent="0.25">
      <c r="A209" s="13" t="s">
        <v>237</v>
      </c>
      <c r="B209" s="2" t="s">
        <v>219</v>
      </c>
      <c r="C209" s="19">
        <v>394258.01</v>
      </c>
      <c r="D209" s="12" t="s">
        <v>6</v>
      </c>
    </row>
    <row r="210" spans="1:4" x14ac:dyDescent="0.25">
      <c r="A210" s="13" t="s">
        <v>238</v>
      </c>
      <c r="B210" s="1" t="s">
        <v>68</v>
      </c>
      <c r="C210" s="19">
        <v>402201.67</v>
      </c>
      <c r="D210" s="12" t="s">
        <v>16</v>
      </c>
    </row>
    <row r="211" spans="1:4" x14ac:dyDescent="0.25">
      <c r="A211" s="13" t="s">
        <v>239</v>
      </c>
      <c r="B211" s="1" t="s">
        <v>15</v>
      </c>
      <c r="C211" s="19">
        <v>439412.56</v>
      </c>
      <c r="D211" s="12" t="s">
        <v>16</v>
      </c>
    </row>
    <row r="212" spans="1:4" x14ac:dyDescent="0.25">
      <c r="A212" s="13" t="s">
        <v>240</v>
      </c>
      <c r="B212" s="1" t="s">
        <v>15</v>
      </c>
      <c r="C212" s="19">
        <v>506147.19</v>
      </c>
      <c r="D212" s="12" t="s">
        <v>16</v>
      </c>
    </row>
    <row r="213" spans="1:4" x14ac:dyDescent="0.25">
      <c r="A213" s="13" t="s">
        <v>241</v>
      </c>
      <c r="B213" s="1" t="s">
        <v>15</v>
      </c>
      <c r="C213" s="19">
        <v>585232.02</v>
      </c>
      <c r="D213" s="12" t="s">
        <v>16</v>
      </c>
    </row>
    <row r="214" spans="1:4" x14ac:dyDescent="0.25">
      <c r="A214" s="13" t="s">
        <v>242</v>
      </c>
      <c r="B214" s="1" t="s">
        <v>131</v>
      </c>
      <c r="C214" s="19">
        <v>636419.11</v>
      </c>
      <c r="D214" s="12" t="s">
        <v>16</v>
      </c>
    </row>
    <row r="215" spans="1:4" x14ac:dyDescent="0.25">
      <c r="A215" s="13" t="s">
        <v>296</v>
      </c>
      <c r="B215" s="1" t="s">
        <v>68</v>
      </c>
      <c r="C215" s="19">
        <v>648221.15</v>
      </c>
      <c r="D215" s="12" t="s">
        <v>16</v>
      </c>
    </row>
    <row r="216" spans="1:4" x14ac:dyDescent="0.25">
      <c r="A216" s="13" t="s">
        <v>243</v>
      </c>
      <c r="B216" s="2" t="s">
        <v>11</v>
      </c>
      <c r="C216" s="19">
        <v>722954.5</v>
      </c>
      <c r="D216" s="12" t="s">
        <v>6</v>
      </c>
    </row>
    <row r="217" spans="1:4" x14ac:dyDescent="0.25">
      <c r="A217" s="13" t="s">
        <v>244</v>
      </c>
      <c r="B217" s="1" t="s">
        <v>60</v>
      </c>
      <c r="C217" s="19">
        <v>741864.37</v>
      </c>
      <c r="D217" s="12" t="s">
        <v>16</v>
      </c>
    </row>
    <row r="218" spans="1:4" x14ac:dyDescent="0.25">
      <c r="A218" s="13" t="s">
        <v>245</v>
      </c>
      <c r="B218" s="13" t="s">
        <v>38</v>
      </c>
      <c r="C218" s="19">
        <v>792051.97</v>
      </c>
      <c r="D218" s="12" t="s">
        <v>6</v>
      </c>
    </row>
    <row r="219" spans="1:4" x14ac:dyDescent="0.25">
      <c r="A219" s="13" t="s">
        <v>246</v>
      </c>
      <c r="B219" s="1" t="s">
        <v>247</v>
      </c>
      <c r="C219" s="19">
        <v>795665.48</v>
      </c>
      <c r="D219" s="12" t="s">
        <v>16</v>
      </c>
    </row>
    <row r="220" spans="1:4" x14ac:dyDescent="0.25">
      <c r="A220" s="13" t="s">
        <v>248</v>
      </c>
      <c r="B220" s="1" t="s">
        <v>15</v>
      </c>
      <c r="C220" s="19">
        <v>832460.87</v>
      </c>
      <c r="D220" s="12" t="s">
        <v>16</v>
      </c>
    </row>
    <row r="221" spans="1:4" x14ac:dyDescent="0.25">
      <c r="A221" s="13" t="s">
        <v>249</v>
      </c>
      <c r="B221" s="1" t="s">
        <v>15</v>
      </c>
      <c r="C221" s="19">
        <v>835366.41</v>
      </c>
      <c r="D221" s="12" t="s">
        <v>16</v>
      </c>
    </row>
    <row r="222" spans="1:4" x14ac:dyDescent="0.25">
      <c r="A222" s="13" t="s">
        <v>157</v>
      </c>
      <c r="B222" s="2" t="s">
        <v>26</v>
      </c>
      <c r="C222" s="19">
        <v>-54528.98</v>
      </c>
      <c r="D222" s="12" t="s">
        <v>6</v>
      </c>
    </row>
    <row r="223" spans="1:4" x14ac:dyDescent="0.25">
      <c r="A223" s="13" t="s">
        <v>251</v>
      </c>
      <c r="B223" s="1" t="s">
        <v>60</v>
      </c>
      <c r="C223" s="19">
        <v>913350</v>
      </c>
      <c r="D223" s="12" t="s">
        <v>16</v>
      </c>
    </row>
    <row r="224" spans="1:4" x14ac:dyDescent="0.25">
      <c r="A224" s="13" t="s">
        <v>252</v>
      </c>
      <c r="B224" s="1" t="s">
        <v>15</v>
      </c>
      <c r="C224" s="19">
        <v>940613.94</v>
      </c>
      <c r="D224" s="12" t="s">
        <v>16</v>
      </c>
    </row>
    <row r="225" spans="1:4" x14ac:dyDescent="0.25">
      <c r="A225" s="13" t="s">
        <v>253</v>
      </c>
      <c r="B225" s="2" t="s">
        <v>11</v>
      </c>
      <c r="C225" s="19">
        <v>955938.82</v>
      </c>
      <c r="D225" s="12" t="s">
        <v>6</v>
      </c>
    </row>
    <row r="226" spans="1:4" x14ac:dyDescent="0.25">
      <c r="A226" s="13" t="s">
        <v>254</v>
      </c>
      <c r="B226" s="2" t="s">
        <v>219</v>
      </c>
      <c r="C226" s="19">
        <v>1205544.71</v>
      </c>
      <c r="D226" s="12" t="s">
        <v>6</v>
      </c>
    </row>
    <row r="227" spans="1:4" x14ac:dyDescent="0.25">
      <c r="A227" s="13" t="s">
        <v>255</v>
      </c>
      <c r="B227" s="1" t="s">
        <v>60</v>
      </c>
      <c r="C227" s="19">
        <v>1376904.35</v>
      </c>
      <c r="D227" s="12" t="s">
        <v>16</v>
      </c>
    </row>
    <row r="228" spans="1:4" x14ac:dyDescent="0.25">
      <c r="A228" s="13" t="s">
        <v>256</v>
      </c>
      <c r="B228" s="1" t="s">
        <v>15</v>
      </c>
      <c r="C228" s="19">
        <v>1402578.2</v>
      </c>
      <c r="D228" s="12" t="s">
        <v>6</v>
      </c>
    </row>
    <row r="229" spans="1:4" x14ac:dyDescent="0.25">
      <c r="A229" s="13" t="s">
        <v>257</v>
      </c>
      <c r="B229" s="2" t="s">
        <v>8</v>
      </c>
      <c r="C229" s="19">
        <v>1525545.39</v>
      </c>
      <c r="D229" s="12" t="s">
        <v>6</v>
      </c>
    </row>
    <row r="230" spans="1:4" x14ac:dyDescent="0.25">
      <c r="A230" s="13" t="s">
        <v>258</v>
      </c>
      <c r="B230" s="2" t="s">
        <v>219</v>
      </c>
      <c r="C230" s="19">
        <v>1585164.43</v>
      </c>
      <c r="D230" s="12" t="s">
        <v>6</v>
      </c>
    </row>
    <row r="231" spans="1:4" x14ac:dyDescent="0.25">
      <c r="A231" s="13" t="s">
        <v>259</v>
      </c>
      <c r="B231" s="1" t="s">
        <v>15</v>
      </c>
      <c r="C231" s="19">
        <v>1591135.66</v>
      </c>
      <c r="D231" s="12" t="s">
        <v>16</v>
      </c>
    </row>
    <row r="232" spans="1:4" x14ac:dyDescent="0.25">
      <c r="A232" s="13" t="s">
        <v>260</v>
      </c>
      <c r="B232" s="13" t="s">
        <v>38</v>
      </c>
      <c r="C232" s="19">
        <v>1680413.49</v>
      </c>
      <c r="D232" s="12" t="s">
        <v>16</v>
      </c>
    </row>
    <row r="233" spans="1:4" x14ac:dyDescent="0.25">
      <c r="A233" s="13" t="s">
        <v>261</v>
      </c>
      <c r="B233" s="1" t="s">
        <v>60</v>
      </c>
      <c r="C233" s="19">
        <v>1683934.5</v>
      </c>
      <c r="D233" s="12" t="s">
        <v>16</v>
      </c>
    </row>
    <row r="234" spans="1:4" x14ac:dyDescent="0.25">
      <c r="A234" s="13" t="s">
        <v>262</v>
      </c>
      <c r="B234" s="1" t="s">
        <v>15</v>
      </c>
      <c r="C234" s="19">
        <v>1742622.14</v>
      </c>
      <c r="D234" s="12" t="s">
        <v>16</v>
      </c>
    </row>
    <row r="235" spans="1:4" x14ac:dyDescent="0.25">
      <c r="A235" s="13" t="s">
        <v>263</v>
      </c>
      <c r="B235" s="13" t="s">
        <v>38</v>
      </c>
      <c r="C235" s="19">
        <v>1824872.26</v>
      </c>
      <c r="D235" s="12" t="s">
        <v>6</v>
      </c>
    </row>
    <row r="236" spans="1:4" x14ac:dyDescent="0.25">
      <c r="A236" s="13" t="s">
        <v>264</v>
      </c>
      <c r="B236" s="1" t="s">
        <v>15</v>
      </c>
      <c r="C236" s="19">
        <v>1967870</v>
      </c>
      <c r="D236" s="12" t="s">
        <v>16</v>
      </c>
    </row>
    <row r="237" spans="1:4" x14ac:dyDescent="0.25">
      <c r="A237" s="13" t="s">
        <v>265</v>
      </c>
      <c r="B237" s="1" t="s">
        <v>189</v>
      </c>
      <c r="C237" s="19">
        <v>1993452</v>
      </c>
      <c r="D237" s="12" t="s">
        <v>16</v>
      </c>
    </row>
    <row r="238" spans="1:4" x14ac:dyDescent="0.25">
      <c r="A238" s="13" t="s">
        <v>266</v>
      </c>
      <c r="B238" s="1" t="s">
        <v>210</v>
      </c>
      <c r="C238" s="19">
        <v>2006178.61</v>
      </c>
      <c r="D238" s="12" t="s">
        <v>16</v>
      </c>
    </row>
    <row r="239" spans="1:4" x14ac:dyDescent="0.25">
      <c r="A239" s="13" t="s">
        <v>267</v>
      </c>
      <c r="B239" s="1" t="s">
        <v>60</v>
      </c>
      <c r="C239" s="19">
        <v>3034355.08</v>
      </c>
      <c r="D239" s="12" t="s">
        <v>16</v>
      </c>
    </row>
    <row r="240" spans="1:4" x14ac:dyDescent="0.25">
      <c r="A240" s="13" t="s">
        <v>268</v>
      </c>
      <c r="B240" s="1" t="s">
        <v>189</v>
      </c>
      <c r="C240" s="19">
        <v>3084724.29</v>
      </c>
      <c r="D240" s="12" t="s">
        <v>16</v>
      </c>
    </row>
    <row r="241" spans="1:4" x14ac:dyDescent="0.25">
      <c r="A241" s="13" t="s">
        <v>269</v>
      </c>
      <c r="B241" s="1" t="s">
        <v>44</v>
      </c>
      <c r="C241" s="19">
        <v>3189660</v>
      </c>
      <c r="D241" s="12" t="s">
        <v>16</v>
      </c>
    </row>
    <row r="242" spans="1:4" x14ac:dyDescent="0.25">
      <c r="A242" s="13" t="s">
        <v>301</v>
      </c>
      <c r="B242" s="1" t="s">
        <v>68</v>
      </c>
      <c r="C242" s="19">
        <v>3651982.26</v>
      </c>
      <c r="D242" s="12" t="s">
        <v>16</v>
      </c>
    </row>
    <row r="243" spans="1:4" x14ac:dyDescent="0.25">
      <c r="A243" s="13" t="s">
        <v>270</v>
      </c>
      <c r="B243" s="1" t="s">
        <v>271</v>
      </c>
      <c r="C243" s="19">
        <v>3932817.47</v>
      </c>
      <c r="D243" s="12" t="s">
        <v>16</v>
      </c>
    </row>
    <row r="244" spans="1:4" x14ac:dyDescent="0.25">
      <c r="A244" s="13" t="s">
        <v>272</v>
      </c>
      <c r="B244" s="1" t="s">
        <v>214</v>
      </c>
      <c r="C244" s="19">
        <v>4237757.42</v>
      </c>
      <c r="D244" s="12" t="s">
        <v>16</v>
      </c>
    </row>
    <row r="245" spans="1:4" x14ac:dyDescent="0.25">
      <c r="A245" s="13" t="s">
        <v>273</v>
      </c>
      <c r="B245" s="1" t="s">
        <v>15</v>
      </c>
      <c r="C245" s="19">
        <v>4897342.9000000004</v>
      </c>
      <c r="D245" s="12" t="s">
        <v>16</v>
      </c>
    </row>
    <row r="246" spans="1:4" x14ac:dyDescent="0.25">
      <c r="A246" s="13" t="s">
        <v>274</v>
      </c>
      <c r="B246" s="1" t="s">
        <v>15</v>
      </c>
      <c r="C246" s="19">
        <v>5099215</v>
      </c>
      <c r="D246" s="12" t="s">
        <v>16</v>
      </c>
    </row>
    <row r="247" spans="1:4" x14ac:dyDescent="0.25">
      <c r="A247" s="13" t="s">
        <v>275</v>
      </c>
      <c r="B247" s="1" t="s">
        <v>15</v>
      </c>
      <c r="C247" s="19">
        <v>5493383.0199999996</v>
      </c>
      <c r="D247" s="12" t="s">
        <v>16</v>
      </c>
    </row>
    <row r="248" spans="1:4" x14ac:dyDescent="0.25">
      <c r="A248" s="13" t="s">
        <v>276</v>
      </c>
      <c r="B248" s="1" t="s">
        <v>15</v>
      </c>
      <c r="C248" s="19">
        <v>5624650</v>
      </c>
      <c r="D248" s="12" t="s">
        <v>16</v>
      </c>
    </row>
    <row r="249" spans="1:4" x14ac:dyDescent="0.25">
      <c r="A249" s="13" t="s">
        <v>277</v>
      </c>
      <c r="B249" s="1" t="s">
        <v>15</v>
      </c>
      <c r="C249" s="19">
        <v>6023928.0300000003</v>
      </c>
      <c r="D249" s="12" t="s">
        <v>16</v>
      </c>
    </row>
    <row r="250" spans="1:4" x14ac:dyDescent="0.25">
      <c r="A250" s="13" t="s">
        <v>278</v>
      </c>
      <c r="B250" s="1" t="s">
        <v>189</v>
      </c>
      <c r="C250" s="19">
        <v>6698175.0700000003</v>
      </c>
      <c r="D250" s="12" t="s">
        <v>16</v>
      </c>
    </row>
    <row r="251" spans="1:4" x14ac:dyDescent="0.25">
      <c r="A251" s="13" t="s">
        <v>279</v>
      </c>
      <c r="B251" s="2" t="s">
        <v>11</v>
      </c>
      <c r="C251" s="19">
        <v>6799979.29</v>
      </c>
      <c r="D251" s="12" t="s">
        <v>6</v>
      </c>
    </row>
    <row r="252" spans="1:4" x14ac:dyDescent="0.25">
      <c r="A252" s="13" t="s">
        <v>280</v>
      </c>
      <c r="B252" s="1" t="s">
        <v>15</v>
      </c>
      <c r="C252" s="19">
        <v>6883303.2199999997</v>
      </c>
      <c r="D252" s="12" t="s">
        <v>16</v>
      </c>
    </row>
    <row r="253" spans="1:4" x14ac:dyDescent="0.25">
      <c r="A253" s="13" t="s">
        <v>281</v>
      </c>
      <c r="B253" s="13" t="s">
        <v>38</v>
      </c>
      <c r="C253" s="19">
        <v>7093959.8600000003</v>
      </c>
      <c r="D253" s="12" t="s">
        <v>6</v>
      </c>
    </row>
    <row r="254" spans="1:4" x14ac:dyDescent="0.25">
      <c r="A254" s="13" t="s">
        <v>282</v>
      </c>
      <c r="B254" s="2" t="s">
        <v>8</v>
      </c>
      <c r="C254" s="19">
        <v>7697628.4100000001</v>
      </c>
      <c r="D254" s="12" t="s">
        <v>6</v>
      </c>
    </row>
    <row r="255" spans="1:4" x14ac:dyDescent="0.25">
      <c r="A255" s="13" t="s">
        <v>283</v>
      </c>
      <c r="B255" s="1" t="s">
        <v>68</v>
      </c>
      <c r="C255" s="19">
        <v>7957973.2599999998</v>
      </c>
      <c r="D255" s="12" t="s">
        <v>16</v>
      </c>
    </row>
    <row r="256" spans="1:4" x14ac:dyDescent="0.25">
      <c r="A256" s="13" t="s">
        <v>284</v>
      </c>
      <c r="B256" s="1" t="s">
        <v>15</v>
      </c>
      <c r="C256" s="19">
        <v>8782551.3499999996</v>
      </c>
      <c r="D256" s="12" t="s">
        <v>16</v>
      </c>
    </row>
    <row r="257" spans="1:4" x14ac:dyDescent="0.25">
      <c r="A257" s="13" t="s">
        <v>285</v>
      </c>
      <c r="B257" s="1" t="s">
        <v>15</v>
      </c>
      <c r="C257" s="19">
        <v>9274034.6099999994</v>
      </c>
      <c r="D257" s="12" t="s">
        <v>16</v>
      </c>
    </row>
    <row r="258" spans="1:4" x14ac:dyDescent="0.25">
      <c r="A258" s="13" t="s">
        <v>286</v>
      </c>
      <c r="B258" s="13" t="s">
        <v>38</v>
      </c>
      <c r="C258" s="19">
        <v>9387610.8100000005</v>
      </c>
      <c r="D258" s="12" t="s">
        <v>6</v>
      </c>
    </row>
    <row r="259" spans="1:4" x14ac:dyDescent="0.25">
      <c r="A259" s="13" t="s">
        <v>287</v>
      </c>
      <c r="B259" s="13" t="s">
        <v>38</v>
      </c>
      <c r="C259" s="19">
        <v>10695338.52</v>
      </c>
      <c r="D259" s="12" t="s">
        <v>6</v>
      </c>
    </row>
    <row r="260" spans="1:4" x14ac:dyDescent="0.25">
      <c r="A260" s="13" t="s">
        <v>288</v>
      </c>
      <c r="B260" s="2" t="s">
        <v>8</v>
      </c>
      <c r="C260" s="19">
        <v>12041660.880000001</v>
      </c>
      <c r="D260" s="12" t="s">
        <v>6</v>
      </c>
    </row>
    <row r="261" spans="1:4" x14ac:dyDescent="0.25">
      <c r="A261" s="13" t="s">
        <v>289</v>
      </c>
      <c r="B261" s="1" t="s">
        <v>15</v>
      </c>
      <c r="C261" s="19">
        <v>14670881.640000001</v>
      </c>
      <c r="D261" s="12" t="s">
        <v>16</v>
      </c>
    </row>
    <row r="262" spans="1:4" x14ac:dyDescent="0.25">
      <c r="A262" s="13" t="s">
        <v>290</v>
      </c>
      <c r="B262" s="2" t="s">
        <v>5</v>
      </c>
      <c r="C262" s="19">
        <v>15669129</v>
      </c>
      <c r="D262" s="12" t="s">
        <v>6</v>
      </c>
    </row>
    <row r="263" spans="1:4" x14ac:dyDescent="0.25">
      <c r="A263" s="13" t="s">
        <v>291</v>
      </c>
      <c r="B263" s="2" t="s">
        <v>8</v>
      </c>
      <c r="C263" s="19">
        <v>17018000</v>
      </c>
      <c r="D263" s="12" t="s">
        <v>6</v>
      </c>
    </row>
    <row r="264" spans="1:4" x14ac:dyDescent="0.25">
      <c r="A264" s="13" t="s">
        <v>292</v>
      </c>
      <c r="B264" s="1" t="s">
        <v>68</v>
      </c>
      <c r="C264" s="19">
        <v>21076353</v>
      </c>
      <c r="D264" s="12" t="s">
        <v>16</v>
      </c>
    </row>
    <row r="265" spans="1:4" x14ac:dyDescent="0.25">
      <c r="A265" s="13" t="s">
        <v>293</v>
      </c>
      <c r="B265" s="1" t="s">
        <v>68</v>
      </c>
      <c r="C265" s="19">
        <v>21710542.710000001</v>
      </c>
      <c r="D265" s="12" t="s">
        <v>16</v>
      </c>
    </row>
    <row r="266" spans="1:4" x14ac:dyDescent="0.25">
      <c r="A266" s="13" t="s">
        <v>294</v>
      </c>
      <c r="B266" s="1" t="s">
        <v>15</v>
      </c>
      <c r="C266" s="19">
        <v>31350505.629999999</v>
      </c>
      <c r="D266" s="12" t="s">
        <v>16</v>
      </c>
    </row>
    <row r="267" spans="1:4" x14ac:dyDescent="0.25">
      <c r="A267" s="13" t="s">
        <v>295</v>
      </c>
      <c r="B267" s="1" t="s">
        <v>15</v>
      </c>
      <c r="C267" s="19">
        <v>33538698.940000001</v>
      </c>
      <c r="D267" s="12" t="s">
        <v>16</v>
      </c>
    </row>
    <row r="268" spans="1:4" x14ac:dyDescent="0.25">
      <c r="A268" s="13" t="s">
        <v>296</v>
      </c>
      <c r="B268" s="1" t="s">
        <v>189</v>
      </c>
      <c r="C268" s="19">
        <v>52211581.740000002</v>
      </c>
      <c r="D268" s="12" t="s">
        <v>16</v>
      </c>
    </row>
    <row r="269" spans="1:4" x14ac:dyDescent="0.25">
      <c r="A269" s="13" t="s">
        <v>297</v>
      </c>
      <c r="B269" s="1" t="s">
        <v>15</v>
      </c>
      <c r="C269" s="19">
        <v>60520626.119999997</v>
      </c>
      <c r="D269" s="12" t="s">
        <v>16</v>
      </c>
    </row>
    <row r="270" spans="1:4" x14ac:dyDescent="0.25">
      <c r="A270" s="13" t="s">
        <v>298</v>
      </c>
      <c r="B270" s="1" t="s">
        <v>15</v>
      </c>
      <c r="C270" s="19">
        <v>61240318.859999999</v>
      </c>
      <c r="D270" s="12" t="s">
        <v>16</v>
      </c>
    </row>
    <row r="271" spans="1:4" x14ac:dyDescent="0.25">
      <c r="A271" s="13" t="s">
        <v>299</v>
      </c>
      <c r="B271" s="1" t="s">
        <v>60</v>
      </c>
      <c r="C271" s="19">
        <v>127460802.15000001</v>
      </c>
      <c r="D271" s="12" t="s">
        <v>16</v>
      </c>
    </row>
    <row r="272" spans="1:4" x14ac:dyDescent="0.25">
      <c r="A272" s="13" t="s">
        <v>300</v>
      </c>
      <c r="B272" s="2" t="s">
        <v>11</v>
      </c>
      <c r="C272" s="19">
        <v>142837086.59999999</v>
      </c>
      <c r="D272" s="12" t="s">
        <v>6</v>
      </c>
    </row>
    <row r="273" spans="1:4" x14ac:dyDescent="0.25">
      <c r="A273" s="13" t="s">
        <v>301</v>
      </c>
      <c r="B273" s="1" t="s">
        <v>189</v>
      </c>
      <c r="C273" s="19">
        <v>192422477.52000001</v>
      </c>
      <c r="D273" s="12" t="s">
        <v>16</v>
      </c>
    </row>
    <row r="274" spans="1:4" x14ac:dyDescent="0.25">
      <c r="A274" s="13" t="s">
        <v>302</v>
      </c>
      <c r="B274" s="1" t="s">
        <v>15</v>
      </c>
      <c r="C274" s="19">
        <v>239484403.84999999</v>
      </c>
      <c r="D274" s="12" t="s">
        <v>16</v>
      </c>
    </row>
    <row r="275" spans="1:4" x14ac:dyDescent="0.25">
      <c r="A275" s="13" t="s">
        <v>303</v>
      </c>
      <c r="B275" s="1" t="s">
        <v>15</v>
      </c>
      <c r="C275" s="19">
        <v>313981340.72000003</v>
      </c>
      <c r="D275" s="12" t="s">
        <v>16</v>
      </c>
    </row>
    <row r="276" spans="1:4" x14ac:dyDescent="0.25">
      <c r="A276" s="13" t="s">
        <v>304</v>
      </c>
      <c r="B276" s="1" t="s">
        <v>68</v>
      </c>
      <c r="C276" s="19">
        <v>751493787.38</v>
      </c>
      <c r="D276" s="12" t="s">
        <v>16</v>
      </c>
    </row>
  </sheetData>
  <autoFilter ref="A1:D276">
    <sortState ref="A16:D222">
      <sortCondition ref="B1:B276"/>
    </sortState>
  </autoFilter>
  <pageMargins left="0.7" right="0.7" top="0.75" bottom="0.75" header="0.3" footer="0.3"/>
  <pageSetup orientation="portrait" r:id="rId1"/>
  <headerFooter>
    <oddHeader>&amp;LUT 17-035-01
AFR 19&amp;R&amp;"-,Bold"Attachment AFR 19 1st Supplemental</oddHeader>
    <oddFooter>&amp;L&amp;F&amp;CPage &amp;P of &amp;N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Attach EBA AFR 19 1st SUPP</vt:lpstr>
      <vt:lpstr>Detail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2017-04-19T20:50:13Z</dcterms:created>
  <dcterms:modified xsi:type="dcterms:W3CDTF">2017-04-24T14:00:43Z</dcterms:modified>
</cp:coreProperties>
</file>