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/>
  <bookViews>
    <workbookView xWindow="0" yWindow="0" windowWidth="19200" windowHeight="10995" activeTab="1"/>
  </bookViews>
  <sheets>
    <sheet name="Preferred Portfolio" sheetId="1" r:id="rId1"/>
    <sheet name="Figure" sheetId="2" r:id="rId2"/>
  </sheet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9" i="2" l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C6" i="2"/>
  <c r="D6" i="2" s="1"/>
  <c r="E6" i="2" s="1"/>
  <c r="F6" i="2" s="1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</calcChain>
</file>

<file path=xl/sharedStrings.xml><?xml version="1.0" encoding="utf-8"?>
<sst xmlns="http://schemas.openxmlformats.org/spreadsheetml/2006/main" count="45" uniqueCount="31">
  <si>
    <t>Study Name: I17_S_OP_GW4b  (03-03-17 0737 PM)</t>
  </si>
  <si>
    <t>Resource</t>
  </si>
  <si>
    <t>East</t>
  </si>
  <si>
    <t>Existing Plant Retirements/Conversions</t>
  </si>
  <si>
    <t>Craig 1  (Coal Early Retirement/Conversions)</t>
  </si>
  <si>
    <t>Craig 2</t>
  </si>
  <si>
    <t>Hayden 1</t>
  </si>
  <si>
    <t>Hayden 2</t>
  </si>
  <si>
    <t/>
  </si>
  <si>
    <t>Capacity (MW)</t>
  </si>
  <si>
    <t>Resource Totals 1/</t>
  </si>
  <si>
    <t>10-year</t>
  </si>
  <si>
    <t>20-year</t>
  </si>
  <si>
    <t>Cholla 4  (Coal Early Retirement/Conversions)</t>
  </si>
  <si>
    <t>DaveJohnston 1</t>
  </si>
  <si>
    <t>DaveJohnston 2</t>
  </si>
  <si>
    <t>DaveJohnston 3</t>
  </si>
  <si>
    <t>DaveJohnston 4</t>
  </si>
  <si>
    <t>Naughton 1</t>
  </si>
  <si>
    <t>Naughton 2</t>
  </si>
  <si>
    <t>Naughton 3  (Coal Early Retirement/Conversions)</t>
  </si>
  <si>
    <t>Gadsby 1-6</t>
  </si>
  <si>
    <t>JimBridger 1  (Coal Early Retirement/Conversions)</t>
  </si>
  <si>
    <t>JimBridger 2  (Coal Early Retirement/Conversions)</t>
  </si>
  <si>
    <t>Naughton (WY)</t>
  </si>
  <si>
    <t>Jim Bridger (WY)</t>
  </si>
  <si>
    <t>Dave Johnston (WY)</t>
  </si>
  <si>
    <t>Cholla (AZ)</t>
  </si>
  <si>
    <t>Hayden (CO)</t>
  </si>
  <si>
    <t>Craig (CO)</t>
  </si>
  <si>
    <t>Huntington (UT)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</si>
</sst>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9" fillId="0" borderId="0" xfId="0" applyFont="1" applyFill="1"/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2" fillId="0" borderId="0" xfId="0" applyFont="1" applyFill="1"/>
    <xf numFmtId="0" fontId="8" fillId="0" borderId="0" xfId="0" applyFont="1" applyFill="1"/>
    <xf numFmtId="1" fontId="8" fillId="0" borderId="0" xfId="0" applyNumberFormat="1" applyFont="1" applyFill="1"/>
    <xf numFmtId="0" fontId="2" fillId="0" borderId="0" xfId="0" applyFont="1" applyFill="1" applyAlignment="1">
      <alignment horizontal="right" vertical="center"/>
    </xf>
    <xf numFmtId="164" fontId="6" fillId="0" borderId="0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 wrapText="1"/>
    </xf>
    <xf numFmtId="0" fontId="4" fillId="0" borderId="8" xfId="0" applyFont="1" applyFill="1" applyBorder="1" applyAlignment="1">
      <alignment horizontal="centerContinuous" wrapText="1"/>
    </xf>
    <xf numFmtId="0" fontId="5" fillId="0" borderId="1" xfId="0" applyFont="1" applyFill="1" applyBorder="1" applyAlignment="1"/>
    <xf numFmtId="0" fontId="5" fillId="0" borderId="2" xfId="0" applyFont="1" applyFill="1" applyBorder="1" applyAlignment="1"/>
    <xf numFmtId="1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/>
    <xf numFmtId="0" fontId="8" fillId="0" borderId="4" xfId="0" applyFont="1" applyFill="1" applyBorder="1" applyAlignment="1"/>
    <xf numFmtId="0" fontId="8" fillId="0" borderId="7" xfId="0" applyFont="1" applyFill="1" applyBorder="1" applyAlignment="1"/>
    <xf numFmtId="0" fontId="8" fillId="0" borderId="8" xfId="0" applyFont="1" applyFill="1" applyBorder="1" applyAlignment="1"/>
    <xf numFmtId="0" fontId="7" fillId="0" borderId="5" xfId="0" applyFont="1" applyFill="1" applyBorder="1" applyAlignment="1">
      <alignment horizontal="center" vertical="top"/>
    </xf>
    <xf numFmtId="0" fontId="8" fillId="0" borderId="6" xfId="0" applyFont="1" applyFill="1" applyBorder="1" applyAlignment="1"/>
    <xf numFmtId="165" fontId="5" fillId="0" borderId="2" xfId="1" applyNumberFormat="1" applyFont="1" applyFill="1" applyBorder="1" applyAlignment="1">
      <alignment horizontal="center"/>
    </xf>
    <xf numFmtId="165" fontId="5" fillId="0" borderId="9" xfId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Figure!$B$3</c:f>
              <c:strCache>
                <c:ptCount val="1"/>
                <c:pt idx="0">
                  <c:v>Naughton (WY)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Figure!$C$2:$W$2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numCache>
            </c:numRef>
          </c:cat>
          <c:val>
            <c:numRef>
              <c:f>Figure!$C$3:$W$3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280</c:v>
                </c:pt>
                <c:pt idx="3">
                  <c:v>280</c:v>
                </c:pt>
                <c:pt idx="4">
                  <c:v>280</c:v>
                </c:pt>
                <c:pt idx="5">
                  <c:v>280</c:v>
                </c:pt>
                <c:pt idx="6">
                  <c:v>280</c:v>
                </c:pt>
                <c:pt idx="7">
                  <c:v>280</c:v>
                </c:pt>
                <c:pt idx="8">
                  <c:v>280</c:v>
                </c:pt>
                <c:pt idx="9">
                  <c:v>280</c:v>
                </c:pt>
                <c:pt idx="10">
                  <c:v>280</c:v>
                </c:pt>
                <c:pt idx="11">
                  <c:v>280</c:v>
                </c:pt>
                <c:pt idx="12">
                  <c:v>280</c:v>
                </c:pt>
                <c:pt idx="13">
                  <c:v>637</c:v>
                </c:pt>
                <c:pt idx="14">
                  <c:v>637</c:v>
                </c:pt>
                <c:pt idx="15">
                  <c:v>637</c:v>
                </c:pt>
                <c:pt idx="16">
                  <c:v>637</c:v>
                </c:pt>
                <c:pt idx="17">
                  <c:v>637</c:v>
                </c:pt>
                <c:pt idx="18">
                  <c:v>637</c:v>
                </c:pt>
                <c:pt idx="19">
                  <c:v>637</c:v>
                </c:pt>
                <c:pt idx="20">
                  <c:v>637</c:v>
                </c:pt>
              </c:numCache>
            </c:numRef>
          </c:val>
        </c:ser>
        <c:ser>
          <c:idx val="1"/>
          <c:order val="1"/>
          <c:tx>
            <c:strRef>
              <c:f>Figure!$B$4</c:f>
              <c:strCache>
                <c:ptCount val="1"/>
                <c:pt idx="0">
                  <c:v>Cholla (AZ)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Figure!$C$2:$W$2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numCache>
            </c:numRef>
          </c:cat>
          <c:val>
            <c:numRef>
              <c:f>Figure!$C$4:$W$4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387</c:v>
                </c:pt>
                <c:pt idx="5">
                  <c:v>387</c:v>
                </c:pt>
                <c:pt idx="6">
                  <c:v>387</c:v>
                </c:pt>
                <c:pt idx="7">
                  <c:v>387</c:v>
                </c:pt>
                <c:pt idx="8">
                  <c:v>387</c:v>
                </c:pt>
                <c:pt idx="9">
                  <c:v>387</c:v>
                </c:pt>
                <c:pt idx="10">
                  <c:v>387</c:v>
                </c:pt>
                <c:pt idx="11">
                  <c:v>387</c:v>
                </c:pt>
                <c:pt idx="12">
                  <c:v>387</c:v>
                </c:pt>
                <c:pt idx="13">
                  <c:v>387</c:v>
                </c:pt>
                <c:pt idx="14">
                  <c:v>387</c:v>
                </c:pt>
                <c:pt idx="15">
                  <c:v>387</c:v>
                </c:pt>
                <c:pt idx="16">
                  <c:v>387</c:v>
                </c:pt>
                <c:pt idx="17">
                  <c:v>387</c:v>
                </c:pt>
                <c:pt idx="18">
                  <c:v>387</c:v>
                </c:pt>
                <c:pt idx="19">
                  <c:v>387</c:v>
                </c:pt>
                <c:pt idx="20">
                  <c:v>387</c:v>
                </c:pt>
              </c:numCache>
            </c:numRef>
          </c:val>
        </c:ser>
        <c:ser>
          <c:idx val="2"/>
          <c:order val="2"/>
          <c:tx>
            <c:strRef>
              <c:f>Figure!$B$5</c:f>
              <c:strCache>
                <c:ptCount val="1"/>
                <c:pt idx="0">
                  <c:v>Craig (CO)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Figure!$C$2:$W$2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numCache>
            </c:numRef>
          </c:cat>
          <c:val>
            <c:numRef>
              <c:f>Figure!$C$5:$W$5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82.3</c:v>
                </c:pt>
                <c:pt idx="10">
                  <c:v>82.3</c:v>
                </c:pt>
                <c:pt idx="11">
                  <c:v>82.3</c:v>
                </c:pt>
                <c:pt idx="12">
                  <c:v>82.3</c:v>
                </c:pt>
                <c:pt idx="13">
                  <c:v>82.3</c:v>
                </c:pt>
                <c:pt idx="14">
                  <c:v>82.3</c:v>
                </c:pt>
                <c:pt idx="15">
                  <c:v>82.3</c:v>
                </c:pt>
                <c:pt idx="16">
                  <c:v>82.3</c:v>
                </c:pt>
                <c:pt idx="17">
                  <c:v>82.3</c:v>
                </c:pt>
                <c:pt idx="18">
                  <c:v>163.84</c:v>
                </c:pt>
                <c:pt idx="19">
                  <c:v>163.84</c:v>
                </c:pt>
                <c:pt idx="20">
                  <c:v>163.84</c:v>
                </c:pt>
              </c:numCache>
            </c:numRef>
          </c:val>
        </c:ser>
        <c:ser>
          <c:idx val="3"/>
          <c:order val="3"/>
          <c:tx>
            <c:strRef>
              <c:f>Figure!$B$6</c:f>
              <c:strCache>
                <c:ptCount val="1"/>
                <c:pt idx="0">
                  <c:v>Dave Johnston (WY)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Figure!$C$2:$W$2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numCache>
            </c:numRef>
          </c:cat>
          <c:val>
            <c:numRef>
              <c:f>Figure!$C$6:$W$6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762</c:v>
                </c:pt>
                <c:pt idx="12">
                  <c:v>762</c:v>
                </c:pt>
                <c:pt idx="13">
                  <c:v>762</c:v>
                </c:pt>
                <c:pt idx="14">
                  <c:v>762</c:v>
                </c:pt>
                <c:pt idx="15">
                  <c:v>762</c:v>
                </c:pt>
                <c:pt idx="16">
                  <c:v>762</c:v>
                </c:pt>
                <c:pt idx="17">
                  <c:v>762</c:v>
                </c:pt>
                <c:pt idx="18">
                  <c:v>762</c:v>
                </c:pt>
                <c:pt idx="19">
                  <c:v>762</c:v>
                </c:pt>
                <c:pt idx="20">
                  <c:v>762</c:v>
                </c:pt>
              </c:numCache>
            </c:numRef>
          </c:val>
        </c:ser>
        <c:ser>
          <c:idx val="4"/>
          <c:order val="4"/>
          <c:tx>
            <c:strRef>
              <c:f>Figure!$B$7</c:f>
              <c:strCache>
                <c:ptCount val="1"/>
                <c:pt idx="0">
                  <c:v>Jim Bridger (WY)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Figure!$C$2:$W$2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numCache>
            </c:numRef>
          </c:cat>
          <c:val>
            <c:numRef>
              <c:f>Figure!$C$7:$W$7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354</c:v>
                </c:pt>
                <c:pt idx="13">
                  <c:v>354</c:v>
                </c:pt>
                <c:pt idx="14">
                  <c:v>354</c:v>
                </c:pt>
                <c:pt idx="15">
                  <c:v>354</c:v>
                </c:pt>
                <c:pt idx="16">
                  <c:v>713.3</c:v>
                </c:pt>
                <c:pt idx="17">
                  <c:v>713.3</c:v>
                </c:pt>
                <c:pt idx="18">
                  <c:v>713.3</c:v>
                </c:pt>
                <c:pt idx="19">
                  <c:v>713.3</c:v>
                </c:pt>
                <c:pt idx="20">
                  <c:v>713.3</c:v>
                </c:pt>
              </c:numCache>
            </c:numRef>
          </c:val>
        </c:ser>
        <c:ser>
          <c:idx val="5"/>
          <c:order val="5"/>
          <c:tx>
            <c:strRef>
              <c:f>Figure!$B$8</c:f>
              <c:strCache>
                <c:ptCount val="1"/>
                <c:pt idx="0">
                  <c:v>Hayden (CO)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Figure!$C$2:$W$2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numCache>
            </c:numRef>
          </c:cat>
          <c:val>
            <c:numRef>
              <c:f>Figure!$C$8:$W$8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77.78</c:v>
                </c:pt>
                <c:pt idx="15">
                  <c:v>77.78</c:v>
                </c:pt>
                <c:pt idx="16">
                  <c:v>77.78</c:v>
                </c:pt>
                <c:pt idx="17">
                  <c:v>77.78</c:v>
                </c:pt>
                <c:pt idx="18">
                  <c:v>77.78</c:v>
                </c:pt>
                <c:pt idx="19">
                  <c:v>77.78</c:v>
                </c:pt>
                <c:pt idx="20">
                  <c:v>77.78</c:v>
                </c:pt>
              </c:numCache>
            </c:numRef>
          </c:val>
        </c:ser>
        <c:ser>
          <c:idx val="6"/>
          <c:order val="6"/>
          <c:tx>
            <c:strRef>
              <c:f>Figure!$B$9</c:f>
              <c:strCache>
                <c:ptCount val="1"/>
                <c:pt idx="0">
                  <c:v>Huntington (UT)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Figure!$C$2:$W$2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numCache>
            </c:numRef>
          </c:cat>
          <c:val>
            <c:numRef>
              <c:f>Figure!$C$9:$W$9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08766720"/>
        <c:axId val="108768640"/>
      </c:barChart>
      <c:catAx>
        <c:axId val="10876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8768640"/>
        <c:crosses val="autoZero"/>
        <c:auto val="1"/>
        <c:lblAlgn val="ctr"/>
        <c:lblOffset val="100"/>
        <c:noMultiLvlLbl val="0"/>
      </c:catAx>
      <c:valAx>
        <c:axId val="10876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/>
                  <a:t>Cumulative Capacity (MW)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8766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73025</xdr:rowOff>
    </xdr:from>
    <xdr:to>
      <xdr:col>14</xdr:col>
      <xdr:colOff>84666</xdr:colOff>
      <xdr:row>26</xdr:row>
      <xdr:rowOff>84667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20"/>
  <sheetViews>
    <sheetView zoomScaleNormal="100" workbookViewId="0"/>
  </sheetViews>
  <sheetFormatPr defaultRowHeight="15" x14ac:dyDescent="0.25"/>
  <cols>
    <col min="1" max="1" width="23" style="1" bestFit="1" customWidth="1"/>
    <col min="2" max="2" width="9.140625" style="1"/>
    <col min="3" max="3" width="41.85546875" style="1" customWidth="1"/>
    <col min="4" max="16384" width="9.140625" style="1"/>
  </cols>
  <sheetData>
    <row r="1" spans="1:25" ht="18.75" x14ac:dyDescent="0.3"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8.75" x14ac:dyDescent="0.3">
      <c r="B2" s="5"/>
      <c r="C2" s="6"/>
      <c r="D2" s="7" t="s">
        <v>8</v>
      </c>
      <c r="E2" s="8"/>
      <c r="F2" s="8"/>
      <c r="G2" s="9"/>
      <c r="H2" s="9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31.5" x14ac:dyDescent="0.25">
      <c r="B3" s="10"/>
      <c r="C3" s="11"/>
      <c r="D3" s="12" t="s">
        <v>9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 t="s">
        <v>10</v>
      </c>
      <c r="Y3" s="15"/>
    </row>
    <row r="4" spans="1:25" ht="15.75" x14ac:dyDescent="0.25">
      <c r="B4" s="16"/>
      <c r="C4" s="17" t="s">
        <v>1</v>
      </c>
      <c r="D4" s="18">
        <v>2017</v>
      </c>
      <c r="E4" s="19">
        <v>2018</v>
      </c>
      <c r="F4" s="19">
        <v>2019</v>
      </c>
      <c r="G4" s="19">
        <v>2020</v>
      </c>
      <c r="H4" s="19">
        <v>2021</v>
      </c>
      <c r="I4" s="19">
        <v>2022</v>
      </c>
      <c r="J4" s="19">
        <v>2023</v>
      </c>
      <c r="K4" s="19">
        <v>2024</v>
      </c>
      <c r="L4" s="19">
        <v>2025</v>
      </c>
      <c r="M4" s="19">
        <v>2026</v>
      </c>
      <c r="N4" s="19">
        <v>2027</v>
      </c>
      <c r="O4" s="19">
        <v>2028</v>
      </c>
      <c r="P4" s="19">
        <v>2029</v>
      </c>
      <c r="Q4" s="19">
        <v>2030</v>
      </c>
      <c r="R4" s="19">
        <v>2031</v>
      </c>
      <c r="S4" s="19">
        <v>2032</v>
      </c>
      <c r="T4" s="19">
        <v>2033</v>
      </c>
      <c r="U4" s="19">
        <v>2034</v>
      </c>
      <c r="V4" s="19">
        <v>2035</v>
      </c>
      <c r="W4" s="19">
        <v>2036</v>
      </c>
      <c r="X4" s="20" t="s">
        <v>11</v>
      </c>
      <c r="Y4" s="20" t="s">
        <v>12</v>
      </c>
    </row>
    <row r="5" spans="1:25" x14ac:dyDescent="0.25">
      <c r="B5" s="21" t="s">
        <v>2</v>
      </c>
      <c r="C5" s="22" t="s">
        <v>3</v>
      </c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5"/>
      <c r="X5" s="23"/>
      <c r="Y5" s="25"/>
    </row>
    <row r="6" spans="1:25" ht="15.75" x14ac:dyDescent="0.25">
      <c r="A6" s="1" t="s">
        <v>29</v>
      </c>
      <c r="B6" s="26"/>
      <c r="C6" s="27" t="s">
        <v>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-82.3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-82.3</v>
      </c>
      <c r="Y6" s="28">
        <v>-82.3</v>
      </c>
    </row>
    <row r="7" spans="1:25" ht="15.75" x14ac:dyDescent="0.25">
      <c r="A7" s="1" t="s">
        <v>29</v>
      </c>
      <c r="B7" s="26"/>
      <c r="C7" s="27" t="s">
        <v>5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-81.540000000000006</v>
      </c>
      <c r="W7" s="28">
        <v>0</v>
      </c>
      <c r="X7" s="28">
        <v>0</v>
      </c>
      <c r="Y7" s="28">
        <v>-81.540000000000006</v>
      </c>
    </row>
    <row r="8" spans="1:25" ht="15.75" x14ac:dyDescent="0.25">
      <c r="A8" s="1" t="s">
        <v>28</v>
      </c>
      <c r="B8" s="26"/>
      <c r="C8" s="27" t="s">
        <v>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-45.1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-45.1</v>
      </c>
    </row>
    <row r="9" spans="1:25" ht="15.75" x14ac:dyDescent="0.25">
      <c r="A9" s="1" t="s">
        <v>28</v>
      </c>
      <c r="B9" s="26"/>
      <c r="C9" s="27" t="s">
        <v>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-32.68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-32.68</v>
      </c>
    </row>
    <row r="10" spans="1:25" ht="15.75" x14ac:dyDescent="0.25">
      <c r="A10" s="1" t="s">
        <v>27</v>
      </c>
      <c r="B10" s="26"/>
      <c r="C10" s="27" t="s">
        <v>13</v>
      </c>
      <c r="D10" s="28">
        <v>0</v>
      </c>
      <c r="E10" s="28">
        <v>0</v>
      </c>
      <c r="F10" s="28">
        <v>0</v>
      </c>
      <c r="G10" s="28">
        <v>0</v>
      </c>
      <c r="H10" s="28">
        <v>-387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-387</v>
      </c>
      <c r="Y10" s="28">
        <v>-387</v>
      </c>
    </row>
    <row r="11" spans="1:25" ht="15.75" x14ac:dyDescent="0.25">
      <c r="A11" s="1" t="s">
        <v>26</v>
      </c>
      <c r="B11" s="26"/>
      <c r="C11" s="27" t="s">
        <v>14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-106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-106</v>
      </c>
    </row>
    <row r="12" spans="1:25" ht="15.75" x14ac:dyDescent="0.25">
      <c r="A12" s="1" t="s">
        <v>26</v>
      </c>
      <c r="B12" s="26"/>
      <c r="C12" s="27" t="s">
        <v>15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-106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-106</v>
      </c>
    </row>
    <row r="13" spans="1:25" ht="15.75" x14ac:dyDescent="0.25">
      <c r="A13" s="1" t="s">
        <v>26</v>
      </c>
      <c r="B13" s="26"/>
      <c r="C13" s="27" t="s">
        <v>16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-220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-220</v>
      </c>
    </row>
    <row r="14" spans="1:25" ht="15.75" x14ac:dyDescent="0.25">
      <c r="A14" s="1" t="s">
        <v>26</v>
      </c>
      <c r="B14" s="26"/>
      <c r="C14" s="27" t="s">
        <v>17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-330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-330</v>
      </c>
    </row>
    <row r="15" spans="1:25" ht="15.75" x14ac:dyDescent="0.25">
      <c r="A15" s="1" t="s">
        <v>24</v>
      </c>
      <c r="B15" s="26"/>
      <c r="C15" s="27" t="s">
        <v>18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-156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-156</v>
      </c>
    </row>
    <row r="16" spans="1:25" ht="15.75" x14ac:dyDescent="0.25">
      <c r="A16" s="1" t="s">
        <v>24</v>
      </c>
      <c r="B16" s="26"/>
      <c r="C16" s="27" t="s">
        <v>19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-201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-201</v>
      </c>
    </row>
    <row r="17" spans="1:25" ht="15.75" x14ac:dyDescent="0.25">
      <c r="A17" s="1" t="s">
        <v>24</v>
      </c>
      <c r="B17" s="26"/>
      <c r="C17" s="27" t="s">
        <v>20</v>
      </c>
      <c r="D17" s="28">
        <v>0</v>
      </c>
      <c r="E17" s="28">
        <v>0</v>
      </c>
      <c r="F17" s="28">
        <v>-280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-280</v>
      </c>
      <c r="Y17" s="28">
        <v>-280</v>
      </c>
    </row>
    <row r="18" spans="1:25" ht="15.75" x14ac:dyDescent="0.25">
      <c r="B18" s="26"/>
      <c r="C18" s="27" t="s">
        <v>21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-357.5</v>
      </c>
      <c r="U18" s="29">
        <v>0</v>
      </c>
      <c r="V18" s="29">
        <v>0</v>
      </c>
      <c r="W18" s="29">
        <v>0</v>
      </c>
      <c r="X18" s="28">
        <v>0</v>
      </c>
      <c r="Y18" s="28">
        <v>-357.5</v>
      </c>
    </row>
    <row r="19" spans="1:25" ht="15.75" x14ac:dyDescent="0.25">
      <c r="A19" s="1" t="s">
        <v>25</v>
      </c>
      <c r="B19" s="26"/>
      <c r="C19" s="27" t="s">
        <v>22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-354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-354</v>
      </c>
    </row>
    <row r="20" spans="1:25" ht="15.75" x14ac:dyDescent="0.25">
      <c r="A20" s="1" t="s">
        <v>25</v>
      </c>
      <c r="B20" s="26"/>
      <c r="C20" s="27" t="s">
        <v>23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-359.3</v>
      </c>
      <c r="U20" s="28">
        <v>0</v>
      </c>
      <c r="V20" s="28">
        <v>0</v>
      </c>
      <c r="W20" s="28">
        <v>0</v>
      </c>
      <c r="X20" s="28">
        <v>0</v>
      </c>
      <c r="Y20" s="28">
        <v>-359.3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W9"/>
  <sheetViews>
    <sheetView showGridLines="0" tabSelected="1" zoomScaleNormal="100" workbookViewId="0"/>
  </sheetViews>
  <sheetFormatPr defaultRowHeight="15" x14ac:dyDescent="0.25"/>
  <cols>
    <col min="1" max="1" width="9.140625" style="1"/>
    <col min="2" max="2" width="19.28515625" style="1" bestFit="1" customWidth="1"/>
    <col min="3" max="16384" width="9.140625" style="1"/>
  </cols>
  <sheetData>
    <row r="2" spans="2:23" x14ac:dyDescent="0.25">
      <c r="C2" s="30">
        <v>2017</v>
      </c>
      <c r="D2" s="30">
        <v>2018</v>
      </c>
      <c r="E2" s="30">
        <v>2019</v>
      </c>
      <c r="F2" s="30">
        <v>2020</v>
      </c>
      <c r="G2" s="30">
        <v>2021</v>
      </c>
      <c r="H2" s="30">
        <v>2022</v>
      </c>
      <c r="I2" s="30">
        <v>2023</v>
      </c>
      <c r="J2" s="30">
        <v>2024</v>
      </c>
      <c r="K2" s="30">
        <v>2025</v>
      </c>
      <c r="L2" s="30">
        <v>2026</v>
      </c>
      <c r="M2" s="30">
        <v>2027</v>
      </c>
      <c r="N2" s="30">
        <v>2028</v>
      </c>
      <c r="O2" s="30">
        <v>2029</v>
      </c>
      <c r="P2" s="30">
        <v>2030</v>
      </c>
      <c r="Q2" s="30">
        <v>2031</v>
      </c>
      <c r="R2" s="30">
        <v>2032</v>
      </c>
      <c r="S2" s="30">
        <v>2033</v>
      </c>
      <c r="T2" s="30">
        <v>2034</v>
      </c>
      <c r="U2" s="30">
        <v>2035</v>
      </c>
      <c r="V2" s="30">
        <v>2036</v>
      </c>
      <c r="W2" s="30">
        <v>2037</v>
      </c>
    </row>
    <row r="3" spans="2:23" x14ac:dyDescent="0.25">
      <c r="B3" s="1" t="s">
        <v>24</v>
      </c>
      <c r="C3" s="31">
        <f ca="1">-SUMIF('Preferred Portfolio'!$A$6:$A$20,Figure!$B3,'Preferred Portfolio'!D$6:D$20)</f>
        <v>0</v>
      </c>
      <c r="D3" s="31">
        <f ca="1">-SUMIF('Preferred Portfolio'!$A$6:$A$20,Figure!$B3,'Preferred Portfolio'!E$6:E$20)+C3</f>
        <v>0</v>
      </c>
      <c r="E3" s="31">
        <f ca="1">-SUMIF('Preferred Portfolio'!$A$6:$A$20,Figure!$B3,'Preferred Portfolio'!F$6:F$20)+D3</f>
        <v>280</v>
      </c>
      <c r="F3" s="31">
        <f ca="1">-SUMIF('Preferred Portfolio'!$A$6:$A$20,Figure!$B3,'Preferred Portfolio'!G$6:G$20)+E3</f>
        <v>280</v>
      </c>
      <c r="G3" s="31">
        <f ca="1">-SUMIF('Preferred Portfolio'!$A$6:$A$20,Figure!$B3,'Preferred Portfolio'!H$6:H$20)+F3</f>
        <v>280</v>
      </c>
      <c r="H3" s="31">
        <f ca="1">-SUMIF('Preferred Portfolio'!$A$6:$A$20,Figure!$B3,'Preferred Portfolio'!I$6:I$20)+G3</f>
        <v>280</v>
      </c>
      <c r="I3" s="31">
        <f ca="1">-SUMIF('Preferred Portfolio'!$A$6:$A$20,Figure!$B3,'Preferred Portfolio'!J$6:J$20)+H3</f>
        <v>280</v>
      </c>
      <c r="J3" s="31">
        <f ca="1">-SUMIF('Preferred Portfolio'!$A$6:$A$20,Figure!$B3,'Preferred Portfolio'!K$6:K$20)+I3</f>
        <v>280</v>
      </c>
      <c r="K3" s="31">
        <f ca="1">-SUMIF('Preferred Portfolio'!$A$6:$A$20,Figure!$B3,'Preferred Portfolio'!L$6:L$20)+J3</f>
        <v>280</v>
      </c>
      <c r="L3" s="31">
        <f ca="1">-SUMIF('Preferred Portfolio'!$A$6:$A$20,Figure!$B3,'Preferred Portfolio'!M$6:M$20)+K3</f>
        <v>280</v>
      </c>
      <c r="M3" s="31">
        <f ca="1">-SUMIF('Preferred Portfolio'!$A$6:$A$20,Figure!$B3,'Preferred Portfolio'!N$6:N$20)+L3</f>
        <v>280</v>
      </c>
      <c r="N3" s="31">
        <f ca="1">-SUMIF('Preferred Portfolio'!$A$6:$A$20,Figure!$B3,'Preferred Portfolio'!O$6:O$20)+M3</f>
        <v>280</v>
      </c>
      <c r="O3" s="31">
        <f ca="1">-SUMIF('Preferred Portfolio'!$A$6:$A$20,Figure!$B3,'Preferred Portfolio'!P$6:P$20)+N3</f>
        <v>280</v>
      </c>
      <c r="P3" s="31">
        <f ca="1">-SUMIF('Preferred Portfolio'!$A$6:$A$20,Figure!$B3,'Preferred Portfolio'!Q$6:Q$20)+O3</f>
        <v>637</v>
      </c>
      <c r="Q3" s="31">
        <f ca="1">-SUMIF('Preferred Portfolio'!$A$6:$A$20,Figure!$B3,'Preferred Portfolio'!R$6:R$20)+P3</f>
        <v>637</v>
      </c>
      <c r="R3" s="31">
        <f ca="1">-SUMIF('Preferred Portfolio'!$A$6:$A$20,Figure!$B3,'Preferred Portfolio'!S$6:S$20)+Q3</f>
        <v>637</v>
      </c>
      <c r="S3" s="31">
        <f ca="1">-SUMIF('Preferred Portfolio'!$A$6:$A$20,Figure!$B3,'Preferred Portfolio'!T$6:T$20)+R3</f>
        <v>637</v>
      </c>
      <c r="T3" s="31">
        <f ca="1">-SUMIF('Preferred Portfolio'!$A$6:$A$20,Figure!$B3,'Preferred Portfolio'!U$6:U$20)+S3</f>
        <v>637</v>
      </c>
      <c r="U3" s="31">
        <f ca="1">-SUMIF('Preferred Portfolio'!$A$6:$A$20,Figure!$B3,'Preferred Portfolio'!V$6:V$20)+T3</f>
        <v>637</v>
      </c>
      <c r="V3" s="31">
        <f ca="1">-SUMIF('Preferred Portfolio'!$A$6:$A$20,Figure!$B3,'Preferred Portfolio'!W$6:W$20)+U3</f>
        <v>637</v>
      </c>
      <c r="W3" s="31">
        <f ca="1">V3</f>
        <v>637</v>
      </c>
    </row>
    <row r="4" spans="2:23" x14ac:dyDescent="0.25">
      <c r="B4" s="1" t="s">
        <v>27</v>
      </c>
      <c r="C4" s="31">
        <f ca="1">-SUMIF('Preferred Portfolio'!$A$6:$A$20,Figure!$B4,'Preferred Portfolio'!D$6:D$20)</f>
        <v>0</v>
      </c>
      <c r="D4" s="31">
        <f ca="1">-SUMIF('Preferred Portfolio'!$A$6:$A$20,Figure!$B4,'Preferred Portfolio'!E$6:E$20)+C4</f>
        <v>0</v>
      </c>
      <c r="E4" s="31">
        <f ca="1">-SUMIF('Preferred Portfolio'!$A$6:$A$20,Figure!$B4,'Preferred Portfolio'!F$6:F$20)+D4</f>
        <v>0</v>
      </c>
      <c r="F4" s="31">
        <f ca="1">-SUMIF('Preferred Portfolio'!$A$6:$A$20,Figure!$B4,'Preferred Portfolio'!G$6:G$20)+E4</f>
        <v>0</v>
      </c>
      <c r="G4" s="31">
        <f ca="1">-SUMIF('Preferred Portfolio'!$A$6:$A$20,Figure!$B4,'Preferred Portfolio'!H$6:H$20)+F4</f>
        <v>387</v>
      </c>
      <c r="H4" s="31">
        <f ca="1">-SUMIF('Preferred Portfolio'!$A$6:$A$20,Figure!$B4,'Preferred Portfolio'!I$6:I$20)+G4</f>
        <v>387</v>
      </c>
      <c r="I4" s="31">
        <f ca="1">-SUMIF('Preferred Portfolio'!$A$6:$A$20,Figure!$B4,'Preferred Portfolio'!J$6:J$20)+H4</f>
        <v>387</v>
      </c>
      <c r="J4" s="31">
        <f ca="1">-SUMIF('Preferred Portfolio'!$A$6:$A$20,Figure!$B4,'Preferred Portfolio'!K$6:K$20)+I4</f>
        <v>387</v>
      </c>
      <c r="K4" s="31">
        <f ca="1">-SUMIF('Preferred Portfolio'!$A$6:$A$20,Figure!$B4,'Preferred Portfolio'!L$6:L$20)+J4</f>
        <v>387</v>
      </c>
      <c r="L4" s="31">
        <f ca="1">-SUMIF('Preferred Portfolio'!$A$6:$A$20,Figure!$B4,'Preferred Portfolio'!M$6:M$20)+K4</f>
        <v>387</v>
      </c>
      <c r="M4" s="31">
        <f ca="1">-SUMIF('Preferred Portfolio'!$A$6:$A$20,Figure!$B4,'Preferred Portfolio'!N$6:N$20)+L4</f>
        <v>387</v>
      </c>
      <c r="N4" s="31">
        <f ca="1">-SUMIF('Preferred Portfolio'!$A$6:$A$20,Figure!$B4,'Preferred Portfolio'!O$6:O$20)+M4</f>
        <v>387</v>
      </c>
      <c r="O4" s="31">
        <f ca="1">-SUMIF('Preferred Portfolio'!$A$6:$A$20,Figure!$B4,'Preferred Portfolio'!P$6:P$20)+N4</f>
        <v>387</v>
      </c>
      <c r="P4" s="31">
        <f ca="1">-SUMIF('Preferred Portfolio'!$A$6:$A$20,Figure!$B4,'Preferred Portfolio'!Q$6:Q$20)+O4</f>
        <v>387</v>
      </c>
      <c r="Q4" s="31">
        <f ca="1">-SUMIF('Preferred Portfolio'!$A$6:$A$20,Figure!$B4,'Preferred Portfolio'!R$6:R$20)+P4</f>
        <v>387</v>
      </c>
      <c r="R4" s="31">
        <f ca="1">-SUMIF('Preferred Portfolio'!$A$6:$A$20,Figure!$B4,'Preferred Portfolio'!S$6:S$20)+Q4</f>
        <v>387</v>
      </c>
      <c r="S4" s="31">
        <f ca="1">-SUMIF('Preferred Portfolio'!$A$6:$A$20,Figure!$B4,'Preferred Portfolio'!T$6:T$20)+R4</f>
        <v>387</v>
      </c>
      <c r="T4" s="31">
        <f ca="1">-SUMIF('Preferred Portfolio'!$A$6:$A$20,Figure!$B4,'Preferred Portfolio'!U$6:U$20)+S4</f>
        <v>387</v>
      </c>
      <c r="U4" s="31">
        <f ca="1">-SUMIF('Preferred Portfolio'!$A$6:$A$20,Figure!$B4,'Preferred Portfolio'!V$6:V$20)+T4</f>
        <v>387</v>
      </c>
      <c r="V4" s="31">
        <f ca="1">-SUMIF('Preferred Portfolio'!$A$6:$A$20,Figure!$B4,'Preferred Portfolio'!W$6:W$20)+U4</f>
        <v>387</v>
      </c>
      <c r="W4" s="31">
        <f t="shared" ref="W4:W8" ca="1" si="0">V4</f>
        <v>387</v>
      </c>
    </row>
    <row r="5" spans="2:23" x14ac:dyDescent="0.25">
      <c r="B5" s="1" t="s">
        <v>29</v>
      </c>
      <c r="C5" s="31">
        <f ca="1">-SUMIF('Preferred Portfolio'!$A$6:$A$20,Figure!$B5,'Preferred Portfolio'!D$6:D$20)</f>
        <v>0</v>
      </c>
      <c r="D5" s="31">
        <f ca="1">-SUMIF('Preferred Portfolio'!$A$6:$A$20,Figure!$B5,'Preferred Portfolio'!E$6:E$20)+C5</f>
        <v>0</v>
      </c>
      <c r="E5" s="31">
        <f ca="1">-SUMIF('Preferred Portfolio'!$A$6:$A$20,Figure!$B5,'Preferred Portfolio'!F$6:F$20)+D5</f>
        <v>0</v>
      </c>
      <c r="F5" s="31">
        <f ca="1">-SUMIF('Preferred Portfolio'!$A$6:$A$20,Figure!$B5,'Preferred Portfolio'!G$6:G$20)+E5</f>
        <v>0</v>
      </c>
      <c r="G5" s="31">
        <f ca="1">-SUMIF('Preferred Portfolio'!$A$6:$A$20,Figure!$B5,'Preferred Portfolio'!H$6:H$20)+F5</f>
        <v>0</v>
      </c>
      <c r="H5" s="31">
        <f ca="1">-SUMIF('Preferred Portfolio'!$A$6:$A$20,Figure!$B5,'Preferred Portfolio'!I$6:I$20)+G5</f>
        <v>0</v>
      </c>
      <c r="I5" s="31">
        <f ca="1">-SUMIF('Preferred Portfolio'!$A$6:$A$20,Figure!$B5,'Preferred Portfolio'!J$6:J$20)+H5</f>
        <v>0</v>
      </c>
      <c r="J5" s="31">
        <f ca="1">-SUMIF('Preferred Portfolio'!$A$6:$A$20,Figure!$B5,'Preferred Portfolio'!K$6:K$20)+I5</f>
        <v>0</v>
      </c>
      <c r="K5" s="31">
        <f ca="1">-SUMIF('Preferred Portfolio'!$A$6:$A$20,Figure!$B5,'Preferred Portfolio'!L$6:L$20)+J5</f>
        <v>0</v>
      </c>
      <c r="L5" s="31">
        <f ca="1">-SUMIF('Preferred Portfolio'!$A$6:$A$20,Figure!$B5,'Preferred Portfolio'!M$6:M$20)+K5</f>
        <v>82.3</v>
      </c>
      <c r="M5" s="31">
        <f ca="1">-SUMIF('Preferred Portfolio'!$A$6:$A$20,Figure!$B5,'Preferred Portfolio'!N$6:N$20)+L5</f>
        <v>82.3</v>
      </c>
      <c r="N5" s="31">
        <f ca="1">-SUMIF('Preferred Portfolio'!$A$6:$A$20,Figure!$B5,'Preferred Portfolio'!O$6:O$20)+M5</f>
        <v>82.3</v>
      </c>
      <c r="O5" s="31">
        <f ca="1">-SUMIF('Preferred Portfolio'!$A$6:$A$20,Figure!$B5,'Preferred Portfolio'!P$6:P$20)+N5</f>
        <v>82.3</v>
      </c>
      <c r="P5" s="31">
        <f ca="1">-SUMIF('Preferred Portfolio'!$A$6:$A$20,Figure!$B5,'Preferred Portfolio'!Q$6:Q$20)+O5</f>
        <v>82.3</v>
      </c>
      <c r="Q5" s="31">
        <f ca="1">-SUMIF('Preferred Portfolio'!$A$6:$A$20,Figure!$B5,'Preferred Portfolio'!R$6:R$20)+P5</f>
        <v>82.3</v>
      </c>
      <c r="R5" s="31">
        <f ca="1">-SUMIF('Preferred Portfolio'!$A$6:$A$20,Figure!$B5,'Preferred Portfolio'!S$6:S$20)+Q5</f>
        <v>82.3</v>
      </c>
      <c r="S5" s="31">
        <f ca="1">-SUMIF('Preferred Portfolio'!$A$6:$A$20,Figure!$B5,'Preferred Portfolio'!T$6:T$20)+R5</f>
        <v>82.3</v>
      </c>
      <c r="T5" s="31">
        <f ca="1">-SUMIF('Preferred Portfolio'!$A$6:$A$20,Figure!$B5,'Preferred Portfolio'!U$6:U$20)+S5</f>
        <v>82.3</v>
      </c>
      <c r="U5" s="31">
        <f ca="1">-SUMIF('Preferred Portfolio'!$A$6:$A$20,Figure!$B5,'Preferred Portfolio'!V$6:V$20)+T5</f>
        <v>163.84</v>
      </c>
      <c r="V5" s="31">
        <f ca="1">-SUMIF('Preferred Portfolio'!$A$6:$A$20,Figure!$B5,'Preferred Portfolio'!W$6:W$20)+U5</f>
        <v>163.84</v>
      </c>
      <c r="W5" s="31">
        <f t="shared" ca="1" si="0"/>
        <v>163.84</v>
      </c>
    </row>
    <row r="6" spans="2:23" x14ac:dyDescent="0.25">
      <c r="B6" s="1" t="s">
        <v>26</v>
      </c>
      <c r="C6" s="31">
        <f ca="1">-SUMIF('Preferred Portfolio'!$A$6:$A$20,Figure!$B6,'Preferred Portfolio'!D$6:D$20)</f>
        <v>0</v>
      </c>
      <c r="D6" s="31">
        <f ca="1">-SUMIF('Preferred Portfolio'!$A$6:$A$20,Figure!$B6,'Preferred Portfolio'!E$6:E$20)+C6</f>
        <v>0</v>
      </c>
      <c r="E6" s="31">
        <f ca="1">-SUMIF('Preferred Portfolio'!$A$6:$A$20,Figure!$B6,'Preferred Portfolio'!F$6:F$20)+D6</f>
        <v>0</v>
      </c>
      <c r="F6" s="31">
        <f ca="1">-SUMIF('Preferred Portfolio'!$A$6:$A$20,Figure!$B6,'Preferred Portfolio'!G$6:G$20)+E6</f>
        <v>0</v>
      </c>
      <c r="G6" s="31">
        <f ca="1">-SUMIF('Preferred Portfolio'!$A$6:$A$20,Figure!$B6,'Preferred Portfolio'!H$6:H$20)+F6</f>
        <v>0</v>
      </c>
      <c r="H6" s="31">
        <f ca="1">-SUMIF('Preferred Portfolio'!$A$6:$A$20,Figure!$B6,'Preferred Portfolio'!I$6:I$20)+G6</f>
        <v>0</v>
      </c>
      <c r="I6" s="31">
        <f ca="1">-SUMIF('Preferred Portfolio'!$A$6:$A$20,Figure!$B6,'Preferred Portfolio'!J$6:J$20)+H6</f>
        <v>0</v>
      </c>
      <c r="J6" s="31">
        <f ca="1">-SUMIF('Preferred Portfolio'!$A$6:$A$20,Figure!$B6,'Preferred Portfolio'!K$6:K$20)+I6</f>
        <v>0</v>
      </c>
      <c r="K6" s="31">
        <f ca="1">-SUMIF('Preferred Portfolio'!$A$6:$A$20,Figure!$B6,'Preferred Portfolio'!L$6:L$20)+J6</f>
        <v>0</v>
      </c>
      <c r="L6" s="31">
        <f ca="1">-SUMIF('Preferred Portfolio'!$A$6:$A$20,Figure!$B6,'Preferred Portfolio'!M$6:M$20)+K6</f>
        <v>0</v>
      </c>
      <c r="M6" s="31">
        <f ca="1">-SUMIF('Preferred Portfolio'!$A$6:$A$20,Figure!$B6,'Preferred Portfolio'!N$6:N$20)+L6</f>
        <v>0</v>
      </c>
      <c r="N6" s="31">
        <f ca="1">-SUMIF('Preferred Portfolio'!$A$6:$A$20,Figure!$B6,'Preferred Portfolio'!O$6:O$20)+M6</f>
        <v>762</v>
      </c>
      <c r="O6" s="31">
        <f ca="1">-SUMIF('Preferred Portfolio'!$A$6:$A$20,Figure!$B6,'Preferred Portfolio'!P$6:P$20)+N6</f>
        <v>762</v>
      </c>
      <c r="P6" s="31">
        <f ca="1">-SUMIF('Preferred Portfolio'!$A$6:$A$20,Figure!$B6,'Preferred Portfolio'!Q$6:Q$20)+O6</f>
        <v>762</v>
      </c>
      <c r="Q6" s="31">
        <f ca="1">-SUMIF('Preferred Portfolio'!$A$6:$A$20,Figure!$B6,'Preferred Portfolio'!R$6:R$20)+P6</f>
        <v>762</v>
      </c>
      <c r="R6" s="31">
        <f ca="1">-SUMIF('Preferred Portfolio'!$A$6:$A$20,Figure!$B6,'Preferred Portfolio'!S$6:S$20)+Q6</f>
        <v>762</v>
      </c>
      <c r="S6" s="31">
        <f ca="1">-SUMIF('Preferred Portfolio'!$A$6:$A$20,Figure!$B6,'Preferred Portfolio'!T$6:T$20)+R6</f>
        <v>762</v>
      </c>
      <c r="T6" s="31">
        <f ca="1">-SUMIF('Preferred Portfolio'!$A$6:$A$20,Figure!$B6,'Preferred Portfolio'!U$6:U$20)+S6</f>
        <v>762</v>
      </c>
      <c r="U6" s="31">
        <f ca="1">-SUMIF('Preferred Portfolio'!$A$6:$A$20,Figure!$B6,'Preferred Portfolio'!V$6:V$20)+T6</f>
        <v>762</v>
      </c>
      <c r="V6" s="31">
        <f ca="1">-SUMIF('Preferred Portfolio'!$A$6:$A$20,Figure!$B6,'Preferred Portfolio'!W$6:W$20)+U6</f>
        <v>762</v>
      </c>
      <c r="W6" s="31">
        <f t="shared" ca="1" si="0"/>
        <v>762</v>
      </c>
    </row>
    <row r="7" spans="2:23" x14ac:dyDescent="0.25">
      <c r="B7" s="1" t="s">
        <v>25</v>
      </c>
      <c r="C7" s="31">
        <f ca="1">-SUMIF('Preferred Portfolio'!$A$6:$A$20,Figure!$B7,'Preferred Portfolio'!D$6:D$20)</f>
        <v>0</v>
      </c>
      <c r="D7" s="31">
        <f ca="1">-SUMIF('Preferred Portfolio'!$A$6:$A$20,Figure!$B7,'Preferred Portfolio'!E$6:E$20)+C7</f>
        <v>0</v>
      </c>
      <c r="E7" s="31">
        <f ca="1">-SUMIF('Preferred Portfolio'!$A$6:$A$20,Figure!$B7,'Preferred Portfolio'!F$6:F$20)+D7</f>
        <v>0</v>
      </c>
      <c r="F7" s="31">
        <f ca="1">-SUMIF('Preferred Portfolio'!$A$6:$A$20,Figure!$B7,'Preferred Portfolio'!G$6:G$20)+E7</f>
        <v>0</v>
      </c>
      <c r="G7" s="31">
        <f ca="1">-SUMIF('Preferred Portfolio'!$A$6:$A$20,Figure!$B7,'Preferred Portfolio'!H$6:H$20)+F7</f>
        <v>0</v>
      </c>
      <c r="H7" s="31">
        <f ca="1">-SUMIF('Preferred Portfolio'!$A$6:$A$20,Figure!$B7,'Preferred Portfolio'!I$6:I$20)+G7</f>
        <v>0</v>
      </c>
      <c r="I7" s="31">
        <f ca="1">-SUMIF('Preferred Portfolio'!$A$6:$A$20,Figure!$B7,'Preferred Portfolio'!J$6:J$20)+H7</f>
        <v>0</v>
      </c>
      <c r="J7" s="31">
        <f ca="1">-SUMIF('Preferred Portfolio'!$A$6:$A$20,Figure!$B7,'Preferred Portfolio'!K$6:K$20)+I7</f>
        <v>0</v>
      </c>
      <c r="K7" s="31">
        <f ca="1">-SUMIF('Preferred Portfolio'!$A$6:$A$20,Figure!$B7,'Preferred Portfolio'!L$6:L$20)+J7</f>
        <v>0</v>
      </c>
      <c r="L7" s="31">
        <f ca="1">-SUMIF('Preferred Portfolio'!$A$6:$A$20,Figure!$B7,'Preferred Portfolio'!M$6:M$20)+K7</f>
        <v>0</v>
      </c>
      <c r="M7" s="31">
        <f ca="1">-SUMIF('Preferred Portfolio'!$A$6:$A$20,Figure!$B7,'Preferred Portfolio'!N$6:N$20)+L7</f>
        <v>0</v>
      </c>
      <c r="N7" s="31">
        <f ca="1">-SUMIF('Preferred Portfolio'!$A$6:$A$20,Figure!$B7,'Preferred Portfolio'!O$6:O$20)+M7</f>
        <v>0</v>
      </c>
      <c r="O7" s="31">
        <f ca="1">-SUMIF('Preferred Portfolio'!$A$6:$A$20,Figure!$B7,'Preferred Portfolio'!P$6:P$20)+N7</f>
        <v>354</v>
      </c>
      <c r="P7" s="31">
        <f ca="1">-SUMIF('Preferred Portfolio'!$A$6:$A$20,Figure!$B7,'Preferred Portfolio'!Q$6:Q$20)+O7</f>
        <v>354</v>
      </c>
      <c r="Q7" s="31">
        <f ca="1">-SUMIF('Preferred Portfolio'!$A$6:$A$20,Figure!$B7,'Preferred Portfolio'!R$6:R$20)+P7</f>
        <v>354</v>
      </c>
      <c r="R7" s="31">
        <f ca="1">-SUMIF('Preferred Portfolio'!$A$6:$A$20,Figure!$B7,'Preferred Portfolio'!S$6:S$20)+Q7</f>
        <v>354</v>
      </c>
      <c r="S7" s="31">
        <f ca="1">-SUMIF('Preferred Portfolio'!$A$6:$A$20,Figure!$B7,'Preferred Portfolio'!T$6:T$20)+R7</f>
        <v>713.3</v>
      </c>
      <c r="T7" s="31">
        <f ca="1">-SUMIF('Preferred Portfolio'!$A$6:$A$20,Figure!$B7,'Preferred Portfolio'!U$6:U$20)+S7</f>
        <v>713.3</v>
      </c>
      <c r="U7" s="31">
        <f ca="1">-SUMIF('Preferred Portfolio'!$A$6:$A$20,Figure!$B7,'Preferred Portfolio'!V$6:V$20)+T7</f>
        <v>713.3</v>
      </c>
      <c r="V7" s="31">
        <f ca="1">-SUMIF('Preferred Portfolio'!$A$6:$A$20,Figure!$B7,'Preferred Portfolio'!W$6:W$20)+U7</f>
        <v>713.3</v>
      </c>
      <c r="W7" s="31">
        <f t="shared" ca="1" si="0"/>
        <v>713.3</v>
      </c>
    </row>
    <row r="8" spans="2:23" x14ac:dyDescent="0.25">
      <c r="B8" s="1" t="s">
        <v>28</v>
      </c>
      <c r="C8" s="31">
        <f ca="1">-SUMIF('Preferred Portfolio'!$A$6:$A$20,Figure!$B8,'Preferred Portfolio'!D$6:D$20)</f>
        <v>0</v>
      </c>
      <c r="D8" s="31">
        <f ca="1">-SUMIF('Preferred Portfolio'!$A$6:$A$20,Figure!$B8,'Preferred Portfolio'!E$6:E$20)+C8</f>
        <v>0</v>
      </c>
      <c r="E8" s="31">
        <f ca="1">-SUMIF('Preferred Portfolio'!$A$6:$A$20,Figure!$B8,'Preferred Portfolio'!F$6:F$20)+D8</f>
        <v>0</v>
      </c>
      <c r="F8" s="31">
        <f ca="1">-SUMIF('Preferred Portfolio'!$A$6:$A$20,Figure!$B8,'Preferred Portfolio'!G$6:G$20)+E8</f>
        <v>0</v>
      </c>
      <c r="G8" s="31">
        <f ca="1">-SUMIF('Preferred Portfolio'!$A$6:$A$20,Figure!$B8,'Preferred Portfolio'!H$6:H$20)+F8</f>
        <v>0</v>
      </c>
      <c r="H8" s="31">
        <f ca="1">-SUMIF('Preferred Portfolio'!$A$6:$A$20,Figure!$B8,'Preferred Portfolio'!I$6:I$20)+G8</f>
        <v>0</v>
      </c>
      <c r="I8" s="31">
        <f ca="1">-SUMIF('Preferred Portfolio'!$A$6:$A$20,Figure!$B8,'Preferred Portfolio'!J$6:J$20)+H8</f>
        <v>0</v>
      </c>
      <c r="J8" s="31">
        <f ca="1">-SUMIF('Preferred Portfolio'!$A$6:$A$20,Figure!$B8,'Preferred Portfolio'!K$6:K$20)+I8</f>
        <v>0</v>
      </c>
      <c r="K8" s="31">
        <f ca="1">-SUMIF('Preferred Portfolio'!$A$6:$A$20,Figure!$B8,'Preferred Portfolio'!L$6:L$20)+J8</f>
        <v>0</v>
      </c>
      <c r="L8" s="31">
        <f ca="1">-SUMIF('Preferred Portfolio'!$A$6:$A$20,Figure!$B8,'Preferred Portfolio'!M$6:M$20)+K8</f>
        <v>0</v>
      </c>
      <c r="M8" s="31">
        <f ca="1">-SUMIF('Preferred Portfolio'!$A$6:$A$20,Figure!$B8,'Preferred Portfolio'!N$6:N$20)+L8</f>
        <v>0</v>
      </c>
      <c r="N8" s="31">
        <f ca="1">-SUMIF('Preferred Portfolio'!$A$6:$A$20,Figure!$B8,'Preferred Portfolio'!O$6:O$20)+M8</f>
        <v>0</v>
      </c>
      <c r="O8" s="31">
        <f ca="1">-SUMIF('Preferred Portfolio'!$A$6:$A$20,Figure!$B8,'Preferred Portfolio'!P$6:P$20)+N8</f>
        <v>0</v>
      </c>
      <c r="P8" s="31">
        <f ca="1">-SUMIF('Preferred Portfolio'!$A$6:$A$20,Figure!$B8,'Preferred Portfolio'!Q$6:Q$20)+O8</f>
        <v>0</v>
      </c>
      <c r="Q8" s="31">
        <f ca="1">-SUMIF('Preferred Portfolio'!$A$6:$A$20,Figure!$B8,'Preferred Portfolio'!R$6:R$20)+P8</f>
        <v>77.78</v>
      </c>
      <c r="R8" s="31">
        <f ca="1">-SUMIF('Preferred Portfolio'!$A$6:$A$20,Figure!$B8,'Preferred Portfolio'!S$6:S$20)+Q8</f>
        <v>77.78</v>
      </c>
      <c r="S8" s="31">
        <f ca="1">-SUMIF('Preferred Portfolio'!$A$6:$A$20,Figure!$B8,'Preferred Portfolio'!T$6:T$20)+R8</f>
        <v>77.78</v>
      </c>
      <c r="T8" s="31">
        <f ca="1">-SUMIF('Preferred Portfolio'!$A$6:$A$20,Figure!$B8,'Preferred Portfolio'!U$6:U$20)+S8</f>
        <v>77.78</v>
      </c>
      <c r="U8" s="31">
        <f ca="1">-SUMIF('Preferred Portfolio'!$A$6:$A$20,Figure!$B8,'Preferred Portfolio'!V$6:V$20)+T8</f>
        <v>77.78</v>
      </c>
      <c r="V8" s="31">
        <f ca="1">-SUMIF('Preferred Portfolio'!$A$6:$A$20,Figure!$B8,'Preferred Portfolio'!W$6:W$20)+U8</f>
        <v>77.78</v>
      </c>
      <c r="W8" s="31">
        <f t="shared" ca="1" si="0"/>
        <v>77.78</v>
      </c>
    </row>
    <row r="9" spans="2:23" x14ac:dyDescent="0.25">
      <c r="B9" s="1" t="s">
        <v>30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f>459+450</f>
        <v>909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Preferred Portfolio</vt:lpstr>
      <vt:lpstr>Figure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2017-03-21T20:12:10Z</dcterms:created>
  <dcterms:modified xsi:type="dcterms:W3CDTF">2017-04-07T15:14:30Z</dcterms:modified>
</cp:coreProperties>
</file>