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9200" windowHeight="11790"/>
  </bookViews>
  <sheets>
    <sheet name="6.6" sheetId="1" r:id="rId1"/>
    <sheet name="6.7" sheetId="6" r:id="rId2"/>
    <sheet name="6.8 Battery Updates" sheetId="2" r:id="rId3"/>
    <sheet name="6.9 Battery Cap Table" sheetId="3" r:id="rId4"/>
    <sheet name="6.10 Escalation Rates" sheetId="4" r:id="rId5"/>
    <sheet name="6.11  -6.12" sheetId="5" r:id="rId6"/>
  </sheets>
  <definedNames>
    <definedName name="_Ref414277180" localSheetId="2">'6.8 Battery Updates'!$B$5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D9" i="1"/>
</calcChain>
</file>

<file path=xl/sharedStrings.xml><?xml version="1.0" encoding="utf-8"?>
<sst xmlns="http://schemas.openxmlformats.org/spreadsheetml/2006/main" count="216" uniqueCount="131">
  <si>
    <t>Type</t>
  </si>
  <si>
    <t>Renewable Resource</t>
  </si>
  <si>
    <t>Capacity Factor</t>
  </si>
  <si>
    <t>Total MW Available</t>
  </si>
  <si>
    <t>Wind</t>
  </si>
  <si>
    <t>Washington Wind (Walla Walla)</t>
  </si>
  <si>
    <t>Utah Wind (South)</t>
  </si>
  <si>
    <t>Idaho Wind (Goshen)</t>
  </si>
  <si>
    <t>Wyoming Wind (Aeolius)</t>
  </si>
  <si>
    <t>Solar</t>
  </si>
  <si>
    <t>Oregon Solar (Lakeview)</t>
  </si>
  <si>
    <t>Washington Solar (Yakima)</t>
  </si>
  <si>
    <t>Utah Solar (South)</t>
  </si>
  <si>
    <t>Geothermal</t>
  </si>
  <si>
    <t>Utah Geothermal (Milford)</t>
  </si>
  <si>
    <t>Oregon Geothermal (Neal Hot Springs)</t>
  </si>
  <si>
    <t>2022-2036</t>
  </si>
  <si>
    <t>Lithium ion batteries (Li-Ion)</t>
  </si>
  <si>
    <t>Sodium sulfur batteries (NaS)</t>
  </si>
  <si>
    <t>Flow batteries:</t>
  </si>
  <si>
    <t>Emerging technologies</t>
  </si>
  <si>
    <t>Stage of Commercial Development</t>
  </si>
  <si>
    <t>Performance Characteristics</t>
  </si>
  <si>
    <t>Updated Battery Technologies</t>
  </si>
  <si>
    <t>Lithium Iron Phosphate (LiFePO4)</t>
  </si>
  <si>
    <t>Lithium Titanate (Li4Ti5O12 or LTO)</t>
  </si>
  <si>
    <t xml:space="preserve"> Vanadium Redox (VRB)</t>
  </si>
  <si>
    <t>Zinc Bromine (ZnBr) Redox</t>
  </si>
  <si>
    <t>Zinc Hybrid Cathode (Zinc-air)</t>
  </si>
  <si>
    <t>Typical project size (kW &amp; kWh)</t>
  </si>
  <si>
    <t>Largest project size installed (kW &amp; kWh)</t>
  </si>
  <si>
    <t xml:space="preserve">Current total power capacity (MW) installed </t>
  </si>
  <si>
    <t>Current total energy storage capacity (MWh) installed</t>
  </si>
  <si>
    <t>Power Capacity</t>
  </si>
  <si>
    <t>Energy Capacity</t>
  </si>
  <si>
    <t>Recharge Rates</t>
  </si>
  <si>
    <t>Roundtrip Efficiency</t>
  </si>
  <si>
    <t>Availability</t>
  </si>
  <si>
    <t>Degradation</t>
  </si>
  <si>
    <t>Expected Life</t>
  </si>
  <si>
    <t>Environmental Impact upon disposal</t>
  </si>
  <si>
    <t>Lithium Nickel Manganese Cobalt Oxide 
     (LiNiMnCoO2 or NCM)</t>
  </si>
  <si>
    <t>Gateway 1</t>
  </si>
  <si>
    <t>Gateway 4 + Repower</t>
  </si>
  <si>
    <t>Gateway 2</t>
  </si>
  <si>
    <t>Gateway 3</t>
  </si>
  <si>
    <t>Gateway 4</t>
  </si>
  <si>
    <t>No Gateway</t>
  </si>
  <si>
    <t>1 MW Power Capacity</t>
  </si>
  <si>
    <t>8 MW</t>
  </si>
  <si>
    <t>1 hour</t>
  </si>
  <si>
    <t>2 hours</t>
  </si>
  <si>
    <t>4 hours</t>
  </si>
  <si>
    <t>8 hours</t>
  </si>
  <si>
    <t>Lithium Ion</t>
  </si>
  <si>
    <t>Capital Cost ($)</t>
  </si>
  <si>
    <t>Annual O&amp;M ($/yr)</t>
  </si>
  <si>
    <t>System Efficiency (AC out/AC in)</t>
  </si>
  <si>
    <t>Technical Life (years)</t>
  </si>
  <si>
    <t>Maximum Annual Generation (MWh/yr)</t>
  </si>
  <si>
    <t>EFOR (%)</t>
  </si>
  <si>
    <t>POR (%)</t>
  </si>
  <si>
    <t>Spinning Reserves (MW)</t>
  </si>
  <si>
    <t>Ramp Rate (MW/sec)</t>
  </si>
  <si>
    <t>Assumed recharge C-Rate (MW/MWh)</t>
  </si>
  <si>
    <t>Sodium Sulfur</t>
  </si>
  <si>
    <t>N/A</t>
  </si>
  <si>
    <t>Flow</t>
  </si>
  <si>
    <t xml:space="preserve"> Average Battery Data
Duration</t>
  </si>
  <si>
    <t>Li-Ion Storage</t>
  </si>
  <si>
    <t>Flow Storage</t>
  </si>
  <si>
    <t>MWh</t>
  </si>
  <si>
    <t xml:space="preserve">MW </t>
  </si>
  <si>
    <t>Summer</t>
  </si>
  <si>
    <t>Winter</t>
  </si>
  <si>
    <t>Product</t>
  </si>
  <si>
    <t>20-Year Potential (MW)</t>
  </si>
  <si>
    <t>Levelized Cost  ($/kW-yr)</t>
  </si>
  <si>
    <t>Residential and Small Commercial Air Conditioning and Water Heating</t>
  </si>
  <si>
    <t xml:space="preserve"> $71 - $104 </t>
  </si>
  <si>
    <t>$198 - $248</t>
  </si>
  <si>
    <t>Residential and Small Commercial Space Heating</t>
  </si>
  <si>
    <t>n/a</t>
  </si>
  <si>
    <t>$40 - $51</t>
  </si>
  <si>
    <t>Residential Room Air Conditioners</t>
  </si>
  <si>
    <t xml:space="preserve"> $238 - $404 </t>
  </si>
  <si>
    <t xml:space="preserve"> n/a </t>
  </si>
  <si>
    <t>Residential Smart Thermostats</t>
  </si>
  <si>
    <t xml:space="preserve"> $65 - $100 </t>
  </si>
  <si>
    <t>$34 - $39</t>
  </si>
  <si>
    <t>Residential Smart Appliances</t>
  </si>
  <si>
    <t xml:space="preserve"> $256 - $263 </t>
  </si>
  <si>
    <t>$256 - $263</t>
  </si>
  <si>
    <t>Residential Electric Vehicle Charging</t>
  </si>
  <si>
    <t xml:space="preserve"> $236 - $241 </t>
  </si>
  <si>
    <t>$236 - $241</t>
  </si>
  <si>
    <t>Irrigation Direct Load Control</t>
  </si>
  <si>
    <t xml:space="preserve"> $80 - $81 </t>
  </si>
  <si>
    <t>Commercial/Industrial Curtailment</t>
  </si>
  <si>
    <t xml:space="preserve"> $85 - $89 </t>
  </si>
  <si>
    <t>$96 - $123</t>
  </si>
  <si>
    <t>Ice Energy Storage</t>
  </si>
  <si>
    <t xml:space="preserve"> $199 - $204 </t>
  </si>
  <si>
    <t xml:space="preserve"> $43 - $102 </t>
  </si>
  <si>
    <t>$302 - $661</t>
  </si>
  <si>
    <t>$34 - $43</t>
  </si>
  <si>
    <t xml:space="preserve"> $185 - $264 </t>
  </si>
  <si>
    <t xml:space="preserve"> $45 - $93 </t>
  </si>
  <si>
    <t>$39 - $125</t>
  </si>
  <si>
    <t xml:space="preserve"> $266 - $278 </t>
  </si>
  <si>
    <t>$266 - $278</t>
  </si>
  <si>
    <t xml:space="preserve"> $244 - $250 </t>
  </si>
  <si>
    <t>$244 - $250</t>
  </si>
  <si>
    <t xml:space="preserve"> $58 - $82 </t>
  </si>
  <si>
    <t xml:space="preserve"> $90 - $108 </t>
  </si>
  <si>
    <t>$92 - $121</t>
  </si>
  <si>
    <t xml:space="preserve"> $206 - $217 </t>
  </si>
  <si>
    <t xml:space="preserve">   Solar = Fixed Tilt / Single Tracking</t>
  </si>
  <si>
    <t>Utah Geothermal (Blundell)</t>
  </si>
  <si>
    <t>Oregon Wind (Arlington/ Medford)</t>
  </si>
  <si>
    <r>
      <t xml:space="preserve">              25</t>
    </r>
    <r>
      <rPr>
        <vertAlign val="superscript"/>
        <sz val="12"/>
        <rFont val="Times New Roman"/>
        <family val="1"/>
      </rPr>
      <t>1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</si>
  <si>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>For consistency in modeling, water heating potential for both seasons is included with the central air conditioning product</t>
    </r>
  </si>
  <si>
    <r>
      <t xml:space="preserve">              20</t>
    </r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</t>
    </r>
  </si>
  <si>
    <t>Table 6.6 - Cumulative Maximum Renewable Selection Limits</t>
  </si>
  <si>
    <t>Table 6.7 - Cumulative Maximum Renewable Selection Limits</t>
  </si>
  <si>
    <t>Table 6.8 - Updated Battery Technologies and Data</t>
  </si>
  <si>
    <t>Table 6.9 - Battery storage Study Summary Cost and Capacity Results (2016$)</t>
  </si>
  <si>
    <t>Table 6.10 - Battery Energy Storage Special Escalation Rates</t>
  </si>
  <si>
    <t>Table 6.11 - Class 1 DSM Program Attributes West Control Area</t>
  </si>
  <si>
    <t>Table 6.12 - Class 1 DSM Program Attributes East Control Area</t>
  </si>
  <si>
    <t>Updated Battery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</si>
</sst>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/>
    </xf>
    <xf numFmtId="0" fontId="1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37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0" xfId="0" quotePrefix="1" applyFont="1" applyFill="1"/>
    <xf numFmtId="0" fontId="5" fillId="0" borderId="0" xfId="0" applyFont="1" applyFill="1"/>
    <xf numFmtId="0" fontId="5" fillId="0" borderId="1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left" vertical="center" indent="3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2" xfId="0" applyNumberFormat="1" applyFont="1" applyFill="1" applyBorder="1" applyAlignment="1">
      <alignment horizontal="right" vertical="center" indent="1"/>
    </xf>
    <xf numFmtId="3" fontId="5" fillId="0" borderId="11" xfId="0" applyNumberFormat="1" applyFont="1" applyFill="1" applyBorder="1" applyAlignment="1">
      <alignment horizontal="right" vertical="center" indent="1"/>
    </xf>
    <xf numFmtId="0" fontId="5" fillId="0" borderId="22" xfId="0" applyFont="1" applyFill="1" applyBorder="1" applyAlignment="1">
      <alignment horizontal="left" vertical="center" indent="3"/>
    </xf>
    <xf numFmtId="9" fontId="5" fillId="0" borderId="1" xfId="0" applyNumberFormat="1" applyFont="1" applyFill="1" applyBorder="1" applyAlignment="1">
      <alignment horizontal="right" vertical="center" indent="1"/>
    </xf>
    <xf numFmtId="9" fontId="5" fillId="0" borderId="2" xfId="0" applyNumberFormat="1" applyFont="1" applyFill="1" applyBorder="1" applyAlignment="1">
      <alignment horizontal="right" vertical="center" indent="1"/>
    </xf>
    <xf numFmtId="9" fontId="5" fillId="0" borderId="11" xfId="0" applyNumberFormat="1" applyFont="1" applyFill="1" applyBorder="1" applyAlignment="1">
      <alignment horizontal="right" vertical="center" indent="1"/>
    </xf>
    <xf numFmtId="0" fontId="5" fillId="0" borderId="1" xfId="0" applyFont="1" applyFill="1" applyBorder="1" applyAlignment="1">
      <alignment horizontal="right" vertical="center" indent="1"/>
    </xf>
    <xf numFmtId="0" fontId="5" fillId="0" borderId="2" xfId="0" applyFont="1" applyFill="1" applyBorder="1" applyAlignment="1">
      <alignment horizontal="right" vertical="center" indent="1"/>
    </xf>
    <xf numFmtId="0" fontId="5" fillId="0" borderId="11" xfId="0" applyFont="1" applyFill="1" applyBorder="1" applyAlignment="1">
      <alignment horizontal="right" vertical="center" indent="1"/>
    </xf>
    <xf numFmtId="0" fontId="5" fillId="0" borderId="23" xfId="0" applyFont="1" applyFill="1" applyBorder="1" applyAlignment="1">
      <alignment horizontal="left" vertical="center" indent="3"/>
    </xf>
    <xf numFmtId="0" fontId="5" fillId="0" borderId="11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left" vertical="center" indent="3"/>
    </xf>
    <xf numFmtId="0" fontId="5" fillId="0" borderId="18" xfId="0" applyFont="1" applyFill="1" applyBorder="1" applyAlignment="1">
      <alignment horizontal="right" vertical="center" indent="1"/>
    </xf>
    <xf numFmtId="0" fontId="5" fillId="0" borderId="19" xfId="0" applyFont="1" applyFill="1" applyBorder="1" applyAlignment="1">
      <alignment horizontal="right" vertical="center" indent="1"/>
    </xf>
    <xf numFmtId="0" fontId="5" fillId="0" borderId="12" xfId="0" applyFont="1" applyFill="1" applyBorder="1" applyAlignment="1">
      <alignment horizontal="right" vertical="center" indent="1"/>
    </xf>
    <xf numFmtId="3" fontId="5" fillId="0" borderId="0" xfId="0" applyNumberFormat="1" applyFont="1" applyFill="1"/>
    <xf numFmtId="9" fontId="5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right" vertical="center" indent="1"/>
    </xf>
    <xf numFmtId="0" fontId="8" fillId="0" borderId="0" xfId="0" applyFont="1" applyFill="1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 indent="1"/>
    </xf>
    <xf numFmtId="0" fontId="5" fillId="0" borderId="7" xfId="0" applyFont="1" applyFill="1" applyBorder="1" applyAlignment="1">
      <alignment horizontal="left" vertical="center" indent="1"/>
    </xf>
    <xf numFmtId="0" fontId="5" fillId="0" borderId="24" xfId="0" applyFont="1" applyFill="1" applyBorder="1" applyAlignment="1">
      <alignment horizontal="left" vertical="center" indent="1"/>
    </xf>
    <xf numFmtId="0" fontId="5" fillId="0" borderId="9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23"/>
  <sheetViews>
    <sheetView showGridLines="0" tabSelected="1" zoomScaleNormal="100" workbookViewId="0"/>
  </sheetViews>
  <sheetFormatPr defaultRowHeight="15" x14ac:dyDescent="0.25"/>
  <cols>
    <col min="1" max="1" width="9.140625" style="1"/>
    <col min="2" max="2" width="10.5703125" style="1" customWidth="1"/>
    <col min="3" max="3" width="33.42578125" style="1" customWidth="1"/>
    <col min="4" max="4" width="9" style="1" customWidth="1"/>
    <col min="5" max="5" width="8.42578125" style="1" customWidth="1"/>
    <col min="6" max="6" width="8.5703125" style="1" customWidth="1"/>
    <col min="7" max="8" width="7.140625" style="1" customWidth="1"/>
    <col min="9" max="9" width="8.85546875" style="1" bestFit="1" customWidth="1"/>
    <col min="10" max="10" width="21.140625" style="1" bestFit="1" customWidth="1"/>
    <col min="11" max="11" width="7.28515625" style="1" bestFit="1" customWidth="1"/>
    <col min="12" max="12" width="5" style="1" bestFit="1" customWidth="1"/>
    <col min="13" max="13" width="5.5703125" style="1" bestFit="1" customWidth="1"/>
    <col min="14" max="14" width="5" style="1" bestFit="1" customWidth="1"/>
    <col min="15" max="15" width="5.5703125" style="1" bestFit="1" customWidth="1"/>
    <col min="16" max="16" width="5" style="1" bestFit="1" customWidth="1"/>
    <col min="17" max="17" width="5.5703125" style="1" bestFit="1" customWidth="1"/>
    <col min="18" max="18" width="5" style="1" bestFit="1" customWidth="1"/>
    <col min="19" max="19" width="5.5703125" style="1" bestFit="1" customWidth="1"/>
    <col min="20" max="20" width="5.42578125" style="1" bestFit="1" customWidth="1"/>
    <col min="21" max="21" width="5.5703125" style="1" bestFit="1" customWidth="1"/>
    <col min="22" max="22" width="5.42578125" style="1" bestFit="1" customWidth="1"/>
    <col min="23" max="23" width="5.5703125" style="1" bestFit="1" customWidth="1"/>
    <col min="24" max="16384" width="9.140625" style="1"/>
  </cols>
  <sheetData>
    <row r="2" spans="2:6" x14ac:dyDescent="0.25">
      <c r="B2" s="50" t="s">
        <v>123</v>
      </c>
    </row>
    <row r="3" spans="2:6" ht="25.5" customHeight="1" x14ac:dyDescent="0.25">
      <c r="B3" s="55" t="s">
        <v>0</v>
      </c>
      <c r="C3" s="56" t="s">
        <v>1</v>
      </c>
      <c r="D3" s="55" t="s">
        <v>2</v>
      </c>
      <c r="E3" s="53" t="s">
        <v>3</v>
      </c>
      <c r="F3" s="54"/>
    </row>
    <row r="4" spans="2:6" ht="25.5" x14ac:dyDescent="0.25">
      <c r="B4" s="55"/>
      <c r="C4" s="56"/>
      <c r="D4" s="55"/>
      <c r="E4" s="2">
        <v>2021</v>
      </c>
      <c r="F4" s="3" t="s">
        <v>16</v>
      </c>
    </row>
    <row r="5" spans="2:6" x14ac:dyDescent="0.25">
      <c r="B5" s="52" t="s">
        <v>4</v>
      </c>
      <c r="C5" s="4" t="s">
        <v>119</v>
      </c>
      <c r="D5" s="5">
        <v>0.38</v>
      </c>
      <c r="E5" s="6">
        <v>400</v>
      </c>
      <c r="F5" s="6">
        <v>400</v>
      </c>
    </row>
    <row r="6" spans="2:6" x14ac:dyDescent="0.25">
      <c r="B6" s="52"/>
      <c r="C6" s="4" t="s">
        <v>5</v>
      </c>
      <c r="D6" s="5">
        <v>0.38</v>
      </c>
      <c r="E6" s="7">
        <v>0</v>
      </c>
      <c r="F6" s="6">
        <v>0</v>
      </c>
    </row>
    <row r="7" spans="2:6" x14ac:dyDescent="0.25">
      <c r="B7" s="52"/>
      <c r="C7" s="4" t="s">
        <v>6</v>
      </c>
      <c r="D7" s="5">
        <v>0.31</v>
      </c>
      <c r="E7" s="7">
        <v>500</v>
      </c>
      <c r="F7" s="6">
        <v>500</v>
      </c>
    </row>
    <row r="8" spans="2:6" x14ac:dyDescent="0.25">
      <c r="B8" s="52"/>
      <c r="C8" s="4" t="s">
        <v>7</v>
      </c>
      <c r="D8" s="5">
        <v>0.38</v>
      </c>
      <c r="E8" s="7">
        <v>150</v>
      </c>
      <c r="F8" s="6">
        <v>800</v>
      </c>
    </row>
    <row r="9" spans="2:6" x14ac:dyDescent="0.25">
      <c r="B9" s="52" t="s">
        <v>9</v>
      </c>
      <c r="C9" s="4" t="s">
        <v>10</v>
      </c>
      <c r="D9" s="5" t="str">
        <f>"25/29%"</f>
        <v>25/29%</v>
      </c>
      <c r="E9" s="7">
        <v>405</v>
      </c>
      <c r="F9" s="6">
        <v>405</v>
      </c>
    </row>
    <row r="10" spans="2:6" x14ac:dyDescent="0.25">
      <c r="B10" s="52"/>
      <c r="C10" s="4" t="s">
        <v>11</v>
      </c>
      <c r="D10" s="5" t="str">
        <f>"25/29%"</f>
        <v>25/29%</v>
      </c>
      <c r="E10" s="7">
        <v>655</v>
      </c>
      <c r="F10" s="6">
        <v>655</v>
      </c>
    </row>
    <row r="11" spans="2:6" x14ac:dyDescent="0.25">
      <c r="B11" s="52"/>
      <c r="C11" s="4" t="s">
        <v>12</v>
      </c>
      <c r="D11" s="5" t="str">
        <f>"27/31%"</f>
        <v>27/31%</v>
      </c>
      <c r="E11" s="7">
        <v>805</v>
      </c>
      <c r="F11" s="6">
        <v>805</v>
      </c>
    </row>
    <row r="12" spans="2:6" x14ac:dyDescent="0.25">
      <c r="B12" s="52" t="s">
        <v>13</v>
      </c>
      <c r="C12" s="4" t="s">
        <v>118</v>
      </c>
      <c r="D12" s="5">
        <v>0.9</v>
      </c>
      <c r="E12" s="7">
        <v>35</v>
      </c>
      <c r="F12" s="6">
        <v>30</v>
      </c>
    </row>
    <row r="13" spans="2:6" x14ac:dyDescent="0.25">
      <c r="B13" s="52"/>
      <c r="C13" s="4" t="s">
        <v>14</v>
      </c>
      <c r="D13" s="5">
        <v>0.9</v>
      </c>
      <c r="E13" s="7">
        <v>30</v>
      </c>
      <c r="F13" s="6">
        <v>30</v>
      </c>
    </row>
    <row r="14" spans="2:6" x14ac:dyDescent="0.25">
      <c r="B14" s="52"/>
      <c r="C14" s="4" t="s">
        <v>15</v>
      </c>
      <c r="D14" s="5">
        <v>0.9</v>
      </c>
      <c r="E14" s="7">
        <v>30</v>
      </c>
      <c r="F14" s="6">
        <v>30</v>
      </c>
    </row>
    <row r="15" spans="2:6" x14ac:dyDescent="0.25">
      <c r="B15" s="8" t="s">
        <v>117</v>
      </c>
    </row>
    <row r="22" ht="15" customHeight="1" x14ac:dyDescent="0.25"/>
    <row r="23" ht="27.75" customHeight="1" x14ac:dyDescent="0.25"/>
  </sheetData>
  <mergeCells count="7">
    <mergeCell ref="B5:B8"/>
    <mergeCell ref="E3:F3"/>
    <mergeCell ref="B9:B11"/>
    <mergeCell ref="B12:B14"/>
    <mergeCell ref="B3:B4"/>
    <mergeCell ref="C3:C4"/>
    <mergeCell ref="D3:D4"/>
  </mergeCells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4:Q8"/>
  <sheetViews>
    <sheetView zoomScaleNormal="100" workbookViewId="0"/>
  </sheetViews>
  <sheetFormatPr defaultRowHeight="15" x14ac:dyDescent="0.25"/>
  <cols>
    <col min="1" max="2" width="9.140625" style="1"/>
    <col min="3" max="3" width="6.7109375" style="1" customWidth="1"/>
    <col min="4" max="4" width="13.85546875" style="1" customWidth="1"/>
    <col min="5" max="5" width="9.7109375" style="1" customWidth="1"/>
    <col min="6" max="6" width="5.140625" style="1" bestFit="1" customWidth="1"/>
    <col min="7" max="7" width="5.5703125" style="1" bestFit="1" customWidth="1"/>
    <col min="8" max="17" width="6.140625" style="1" customWidth="1"/>
    <col min="18" max="16384" width="9.140625" style="1"/>
  </cols>
  <sheetData>
    <row r="4" spans="3:17" x14ac:dyDescent="0.25">
      <c r="C4" s="50" t="s">
        <v>124</v>
      </c>
    </row>
    <row r="5" spans="3:17" s="9" customFormat="1" ht="15.75" x14ac:dyDescent="0.25">
      <c r="C5" s="57" t="s">
        <v>0</v>
      </c>
      <c r="D5" s="57" t="s">
        <v>1</v>
      </c>
      <c r="E5" s="57" t="s">
        <v>2</v>
      </c>
      <c r="F5" s="57" t="s">
        <v>3</v>
      </c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3:17" s="9" customFormat="1" ht="31.5" customHeight="1" x14ac:dyDescent="0.25">
      <c r="C6" s="57"/>
      <c r="D6" s="57"/>
      <c r="E6" s="57"/>
      <c r="F6" s="57" t="s">
        <v>47</v>
      </c>
      <c r="G6" s="57"/>
      <c r="H6" s="57" t="s">
        <v>42</v>
      </c>
      <c r="I6" s="57"/>
      <c r="J6" s="57" t="s">
        <v>44</v>
      </c>
      <c r="K6" s="57"/>
      <c r="L6" s="57" t="s">
        <v>45</v>
      </c>
      <c r="M6" s="57"/>
      <c r="N6" s="57" t="s">
        <v>46</v>
      </c>
      <c r="O6" s="57"/>
      <c r="P6" s="57" t="s">
        <v>43</v>
      </c>
      <c r="Q6" s="57"/>
    </row>
    <row r="7" spans="3:17" s="9" customFormat="1" ht="25.5" x14ac:dyDescent="0.25">
      <c r="C7" s="57"/>
      <c r="D7" s="57"/>
      <c r="E7" s="57"/>
      <c r="F7" s="6">
        <v>2021</v>
      </c>
      <c r="G7" s="6" t="s">
        <v>16</v>
      </c>
      <c r="H7" s="6">
        <v>2021</v>
      </c>
      <c r="I7" s="6" t="s">
        <v>16</v>
      </c>
      <c r="J7" s="6">
        <v>2021</v>
      </c>
      <c r="K7" s="6" t="s">
        <v>16</v>
      </c>
      <c r="L7" s="6">
        <v>2021</v>
      </c>
      <c r="M7" s="6" t="s">
        <v>16</v>
      </c>
      <c r="N7" s="6">
        <v>2021</v>
      </c>
      <c r="O7" s="6" t="s">
        <v>16</v>
      </c>
      <c r="P7" s="6">
        <v>2021</v>
      </c>
      <c r="Q7" s="6" t="s">
        <v>16</v>
      </c>
    </row>
    <row r="8" spans="3:17" s="9" customFormat="1" ht="47.25" x14ac:dyDescent="0.25">
      <c r="C8" s="10" t="s">
        <v>4</v>
      </c>
      <c r="D8" s="10" t="s">
        <v>8</v>
      </c>
      <c r="E8" s="11">
        <v>0.43</v>
      </c>
      <c r="F8" s="12">
        <v>300</v>
      </c>
      <c r="G8" s="12">
        <v>0</v>
      </c>
      <c r="H8" s="12">
        <v>300</v>
      </c>
      <c r="I8" s="12">
        <v>440</v>
      </c>
      <c r="J8" s="12">
        <v>300</v>
      </c>
      <c r="K8" s="12">
        <v>440</v>
      </c>
      <c r="L8" s="12">
        <v>300</v>
      </c>
      <c r="M8" s="12">
        <v>1200</v>
      </c>
      <c r="N8" s="12">
        <v>1200</v>
      </c>
      <c r="O8" s="12">
        <v>0</v>
      </c>
      <c r="P8" s="12">
        <v>1100</v>
      </c>
      <c r="Q8" s="12">
        <v>0</v>
      </c>
    </row>
  </sheetData>
  <mergeCells count="10">
    <mergeCell ref="C5:C7"/>
    <mergeCell ref="D5:D7"/>
    <mergeCell ref="E5:E7"/>
    <mergeCell ref="F6:G6"/>
    <mergeCell ref="H6:I6"/>
    <mergeCell ref="L6:M6"/>
    <mergeCell ref="N6:O6"/>
    <mergeCell ref="P6:Q6"/>
    <mergeCell ref="F5:Q5"/>
    <mergeCell ref="J6:K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3:D29"/>
  <sheetViews>
    <sheetView showGridLines="0" zoomScaleNormal="100" workbookViewId="0"/>
  </sheetViews>
  <sheetFormatPr defaultRowHeight="20.25" customHeight="1" x14ac:dyDescent="0.25"/>
  <cols>
    <col min="1" max="1" width="9.140625" style="1"/>
    <col min="2" max="2" width="9.140625" style="1" customWidth="1"/>
    <col min="3" max="3" width="5.7109375" style="1" customWidth="1"/>
    <col min="4" max="4" width="48.5703125" style="1" bestFit="1" customWidth="1"/>
    <col min="5" max="5" width="5.140625" style="1" customWidth="1"/>
    <col min="6" max="6" width="48.5703125" style="1" bestFit="1" customWidth="1"/>
    <col min="7" max="16384" width="9.140625" style="1"/>
  </cols>
  <sheetData>
    <row r="3" spans="3:4" ht="20.25" customHeight="1" x14ac:dyDescent="0.25">
      <c r="C3" s="50" t="s">
        <v>125</v>
      </c>
    </row>
    <row r="4" spans="3:4" ht="22.5" customHeight="1" x14ac:dyDescent="0.25">
      <c r="C4" s="60" t="s">
        <v>23</v>
      </c>
      <c r="D4" s="61"/>
    </row>
    <row r="5" spans="3:4" ht="15.95" customHeight="1" x14ac:dyDescent="0.25">
      <c r="C5" s="58" t="s">
        <v>17</v>
      </c>
      <c r="D5" s="59"/>
    </row>
    <row r="6" spans="3:4" ht="30" x14ac:dyDescent="0.25">
      <c r="C6" s="13"/>
      <c r="D6" s="14" t="s">
        <v>41</v>
      </c>
    </row>
    <row r="7" spans="3:4" ht="15.95" customHeight="1" x14ac:dyDescent="0.25">
      <c r="C7" s="15"/>
      <c r="D7" s="14" t="s">
        <v>24</v>
      </c>
    </row>
    <row r="8" spans="3:4" ht="15.95" customHeight="1" x14ac:dyDescent="0.25">
      <c r="C8" s="15"/>
      <c r="D8" s="14" t="s">
        <v>25</v>
      </c>
    </row>
    <row r="9" spans="3:4" ht="15.95" customHeight="1" x14ac:dyDescent="0.25">
      <c r="C9" s="58" t="s">
        <v>19</v>
      </c>
      <c r="D9" s="59"/>
    </row>
    <row r="10" spans="3:4" ht="15.95" customHeight="1" x14ac:dyDescent="0.25">
      <c r="C10" s="15"/>
      <c r="D10" s="16" t="s">
        <v>26</v>
      </c>
    </row>
    <row r="11" spans="3:4" ht="15.95" customHeight="1" x14ac:dyDescent="0.25">
      <c r="C11" s="58" t="s">
        <v>20</v>
      </c>
      <c r="D11" s="59"/>
    </row>
    <row r="12" spans="3:4" ht="15.95" customHeight="1" x14ac:dyDescent="0.25">
      <c r="C12" s="15"/>
      <c r="D12" s="16" t="s">
        <v>27</v>
      </c>
    </row>
    <row r="13" spans="3:4" ht="15.95" customHeight="1" x14ac:dyDescent="0.25">
      <c r="C13" s="15"/>
      <c r="D13" s="16" t="s">
        <v>28</v>
      </c>
    </row>
    <row r="14" spans="3:4" ht="15.95" customHeight="1" x14ac:dyDescent="0.25">
      <c r="C14" s="58" t="s">
        <v>18</v>
      </c>
      <c r="D14" s="59"/>
    </row>
    <row r="15" spans="3:4" ht="22.5" customHeight="1" x14ac:dyDescent="0.25">
      <c r="C15" s="60" t="s">
        <v>130</v>
      </c>
      <c r="D15" s="61"/>
    </row>
    <row r="16" spans="3:4" ht="15.95" customHeight="1" x14ac:dyDescent="0.25">
      <c r="C16" s="58" t="s">
        <v>21</v>
      </c>
      <c r="D16" s="59"/>
    </row>
    <row r="17" spans="3:4" ht="15.95" customHeight="1" x14ac:dyDescent="0.25">
      <c r="C17" s="15"/>
      <c r="D17" s="16" t="s">
        <v>29</v>
      </c>
    </row>
    <row r="18" spans="3:4" ht="15.95" customHeight="1" x14ac:dyDescent="0.25">
      <c r="C18" s="15"/>
      <c r="D18" s="16" t="s">
        <v>30</v>
      </c>
    </row>
    <row r="19" spans="3:4" ht="15.95" customHeight="1" x14ac:dyDescent="0.25">
      <c r="C19" s="15"/>
      <c r="D19" s="16" t="s">
        <v>31</v>
      </c>
    </row>
    <row r="20" spans="3:4" ht="15.95" customHeight="1" x14ac:dyDescent="0.25">
      <c r="C20" s="15"/>
      <c r="D20" s="16" t="s">
        <v>32</v>
      </c>
    </row>
    <row r="21" spans="3:4" ht="15.95" customHeight="1" x14ac:dyDescent="0.25">
      <c r="C21" s="58" t="s">
        <v>22</v>
      </c>
      <c r="D21" s="59"/>
    </row>
    <row r="22" spans="3:4" ht="15.95" customHeight="1" x14ac:dyDescent="0.25">
      <c r="C22" s="15"/>
      <c r="D22" s="16" t="s">
        <v>33</v>
      </c>
    </row>
    <row r="23" spans="3:4" ht="15.95" customHeight="1" x14ac:dyDescent="0.25">
      <c r="C23" s="15"/>
      <c r="D23" s="16" t="s">
        <v>34</v>
      </c>
    </row>
    <row r="24" spans="3:4" ht="15.95" customHeight="1" x14ac:dyDescent="0.25">
      <c r="C24" s="15"/>
      <c r="D24" s="16" t="s">
        <v>35</v>
      </c>
    </row>
    <row r="25" spans="3:4" ht="15.95" customHeight="1" x14ac:dyDescent="0.25">
      <c r="C25" s="15"/>
      <c r="D25" s="16" t="s">
        <v>36</v>
      </c>
    </row>
    <row r="26" spans="3:4" ht="15.95" customHeight="1" x14ac:dyDescent="0.25">
      <c r="C26" s="15"/>
      <c r="D26" s="16" t="s">
        <v>37</v>
      </c>
    </row>
    <row r="27" spans="3:4" ht="15.95" customHeight="1" x14ac:dyDescent="0.25">
      <c r="C27" s="15"/>
      <c r="D27" s="16" t="s">
        <v>38</v>
      </c>
    </row>
    <row r="28" spans="3:4" ht="15.95" customHeight="1" x14ac:dyDescent="0.25">
      <c r="C28" s="15"/>
      <c r="D28" s="16" t="s">
        <v>39</v>
      </c>
    </row>
    <row r="29" spans="3:4" ht="15.95" customHeight="1" x14ac:dyDescent="0.25">
      <c r="C29" s="17"/>
      <c r="D29" s="18" t="s">
        <v>40</v>
      </c>
    </row>
  </sheetData>
  <mergeCells count="8">
    <mergeCell ref="C16:D16"/>
    <mergeCell ref="C21:D21"/>
    <mergeCell ref="C4:D4"/>
    <mergeCell ref="C15:D15"/>
    <mergeCell ref="C5:D5"/>
    <mergeCell ref="C14:D14"/>
    <mergeCell ref="C9:D9"/>
    <mergeCell ref="C11:D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G176"/>
  <sheetViews>
    <sheetView showGridLines="0" zoomScaleNormal="100" workbookViewId="0"/>
  </sheetViews>
  <sheetFormatPr defaultRowHeight="15.75" x14ac:dyDescent="0.25"/>
  <cols>
    <col min="1" max="1" width="9.140625" style="20"/>
    <col min="2" max="2" width="39.7109375" style="20" customWidth="1"/>
    <col min="3" max="7" width="14.140625" style="20" customWidth="1"/>
    <col min="8" max="16384" width="9.140625" style="20"/>
  </cols>
  <sheetData>
    <row r="1" spans="2:7" x14ac:dyDescent="0.25">
      <c r="B1" s="19"/>
    </row>
    <row r="2" spans="2:7" ht="16.5" thickBot="1" x14ac:dyDescent="0.3">
      <c r="B2" s="51" t="s">
        <v>126</v>
      </c>
    </row>
    <row r="3" spans="2:7" ht="15" customHeight="1" x14ac:dyDescent="0.25">
      <c r="B3" s="64" t="s">
        <v>68</v>
      </c>
      <c r="C3" s="62" t="s">
        <v>48</v>
      </c>
      <c r="D3" s="62"/>
      <c r="E3" s="62"/>
      <c r="F3" s="63"/>
      <c r="G3" s="21" t="s">
        <v>49</v>
      </c>
    </row>
    <row r="4" spans="2:7" ht="15" customHeight="1" thickBot="1" x14ac:dyDescent="0.3">
      <c r="B4" s="65"/>
      <c r="C4" s="22" t="s">
        <v>50</v>
      </c>
      <c r="D4" s="22" t="s">
        <v>51</v>
      </c>
      <c r="E4" s="22" t="s">
        <v>52</v>
      </c>
      <c r="F4" s="23" t="s">
        <v>53</v>
      </c>
      <c r="G4" s="24" t="s">
        <v>52</v>
      </c>
    </row>
    <row r="5" spans="2:7" ht="15" customHeight="1" x14ac:dyDescent="0.25">
      <c r="B5" s="66" t="s">
        <v>54</v>
      </c>
      <c r="C5" s="67"/>
      <c r="D5" s="67"/>
      <c r="E5" s="67"/>
      <c r="F5" s="67"/>
      <c r="G5" s="25"/>
    </row>
    <row r="6" spans="2:7" ht="15" customHeight="1" x14ac:dyDescent="0.25">
      <c r="B6" s="26" t="s">
        <v>55</v>
      </c>
      <c r="C6" s="27">
        <v>1657492</v>
      </c>
      <c r="D6" s="27">
        <v>2549054</v>
      </c>
      <c r="E6" s="27">
        <v>4332178</v>
      </c>
      <c r="F6" s="28">
        <v>7898425</v>
      </c>
      <c r="G6" s="29">
        <v>31136475</v>
      </c>
    </row>
    <row r="7" spans="2:7" ht="15" customHeight="1" x14ac:dyDescent="0.25">
      <c r="B7" s="30" t="s">
        <v>56</v>
      </c>
      <c r="C7" s="27">
        <v>13485</v>
      </c>
      <c r="D7" s="27">
        <v>18470</v>
      </c>
      <c r="E7" s="27">
        <v>28440</v>
      </c>
      <c r="F7" s="28">
        <v>48380</v>
      </c>
      <c r="G7" s="29">
        <v>227520</v>
      </c>
    </row>
    <row r="8" spans="2:7" ht="15" customHeight="1" x14ac:dyDescent="0.25">
      <c r="B8" s="30" t="s">
        <v>57</v>
      </c>
      <c r="C8" s="31">
        <v>0.81</v>
      </c>
      <c r="D8" s="31">
        <v>0.81</v>
      </c>
      <c r="E8" s="31">
        <v>0.81</v>
      </c>
      <c r="F8" s="32">
        <v>0.81</v>
      </c>
      <c r="G8" s="33">
        <v>0.81</v>
      </c>
    </row>
    <row r="9" spans="2:7" ht="15" customHeight="1" x14ac:dyDescent="0.25">
      <c r="B9" s="30" t="s">
        <v>58</v>
      </c>
      <c r="C9" s="34">
        <v>20</v>
      </c>
      <c r="D9" s="34">
        <v>20</v>
      </c>
      <c r="E9" s="34">
        <v>20</v>
      </c>
      <c r="F9" s="35">
        <v>20</v>
      </c>
      <c r="G9" s="36">
        <v>20</v>
      </c>
    </row>
    <row r="10" spans="2:7" ht="15" customHeight="1" x14ac:dyDescent="0.25">
      <c r="B10" s="30" t="s">
        <v>59</v>
      </c>
      <c r="C10" s="34">
        <v>184</v>
      </c>
      <c r="D10" s="34">
        <v>368</v>
      </c>
      <c r="E10" s="34">
        <v>736</v>
      </c>
      <c r="F10" s="28">
        <v>1472</v>
      </c>
      <c r="G10" s="29">
        <v>5888</v>
      </c>
    </row>
    <row r="11" spans="2:7" ht="15" customHeight="1" x14ac:dyDescent="0.25">
      <c r="B11" s="30" t="s">
        <v>60</v>
      </c>
      <c r="C11" s="31">
        <v>0.03</v>
      </c>
      <c r="D11" s="31">
        <v>0.03</v>
      </c>
      <c r="E11" s="31">
        <v>0.03</v>
      </c>
      <c r="F11" s="32">
        <v>0.03</v>
      </c>
      <c r="G11" s="33">
        <v>0.03</v>
      </c>
    </row>
    <row r="12" spans="2:7" ht="15" customHeight="1" x14ac:dyDescent="0.25">
      <c r="B12" s="30" t="s">
        <v>61</v>
      </c>
      <c r="C12" s="31">
        <v>0.01</v>
      </c>
      <c r="D12" s="31">
        <v>0.01</v>
      </c>
      <c r="E12" s="31">
        <v>0.01</v>
      </c>
      <c r="F12" s="32">
        <v>0.01</v>
      </c>
      <c r="G12" s="33">
        <v>0.01</v>
      </c>
    </row>
    <row r="13" spans="2:7" ht="15" customHeight="1" x14ac:dyDescent="0.25">
      <c r="B13" s="30" t="s">
        <v>62</v>
      </c>
      <c r="C13" s="34">
        <v>1</v>
      </c>
      <c r="D13" s="34">
        <v>1</v>
      </c>
      <c r="E13" s="34">
        <v>1</v>
      </c>
      <c r="F13" s="35">
        <v>1</v>
      </c>
      <c r="G13" s="36">
        <v>8</v>
      </c>
    </row>
    <row r="14" spans="2:7" ht="15" customHeight="1" x14ac:dyDescent="0.25">
      <c r="B14" s="30" t="s">
        <v>63</v>
      </c>
      <c r="C14" s="34">
        <v>50</v>
      </c>
      <c r="D14" s="34">
        <v>50</v>
      </c>
      <c r="E14" s="34">
        <v>50</v>
      </c>
      <c r="F14" s="35">
        <v>50</v>
      </c>
      <c r="G14" s="36">
        <v>400</v>
      </c>
    </row>
    <row r="15" spans="2:7" ht="15" customHeight="1" x14ac:dyDescent="0.25">
      <c r="B15" s="37" t="s">
        <v>64</v>
      </c>
      <c r="C15" s="34">
        <v>1</v>
      </c>
      <c r="D15" s="34">
        <v>1</v>
      </c>
      <c r="E15" s="34">
        <v>1</v>
      </c>
      <c r="F15" s="35">
        <v>1</v>
      </c>
      <c r="G15" s="36">
        <v>1</v>
      </c>
    </row>
    <row r="16" spans="2:7" ht="15" customHeight="1" x14ac:dyDescent="0.25">
      <c r="B16" s="68" t="s">
        <v>65</v>
      </c>
      <c r="C16" s="69"/>
      <c r="D16" s="69"/>
      <c r="E16" s="69"/>
      <c r="F16" s="69"/>
      <c r="G16" s="38"/>
    </row>
    <row r="17" spans="2:7" ht="15" customHeight="1" x14ac:dyDescent="0.25">
      <c r="B17" s="26" t="s">
        <v>55</v>
      </c>
      <c r="C17" s="34" t="s">
        <v>66</v>
      </c>
      <c r="D17" s="34" t="s">
        <v>66</v>
      </c>
      <c r="E17" s="34" t="s">
        <v>66</v>
      </c>
      <c r="F17" s="28">
        <v>7504817</v>
      </c>
      <c r="G17" s="36" t="s">
        <v>66</v>
      </c>
    </row>
    <row r="18" spans="2:7" ht="15" customHeight="1" x14ac:dyDescent="0.25">
      <c r="B18" s="30" t="s">
        <v>56</v>
      </c>
      <c r="C18" s="34" t="s">
        <v>66</v>
      </c>
      <c r="D18" s="34" t="s">
        <v>66</v>
      </c>
      <c r="E18" s="34" t="s">
        <v>66</v>
      </c>
      <c r="F18" s="28">
        <v>53415</v>
      </c>
      <c r="G18" s="36" t="s">
        <v>66</v>
      </c>
    </row>
    <row r="19" spans="2:7" ht="15" customHeight="1" x14ac:dyDescent="0.25">
      <c r="B19" s="30" t="s">
        <v>57</v>
      </c>
      <c r="C19" s="34" t="s">
        <v>66</v>
      </c>
      <c r="D19" s="34" t="s">
        <v>66</v>
      </c>
      <c r="E19" s="34" t="s">
        <v>66</v>
      </c>
      <c r="F19" s="32">
        <v>0.8</v>
      </c>
      <c r="G19" s="36" t="s">
        <v>66</v>
      </c>
    </row>
    <row r="20" spans="2:7" ht="15" customHeight="1" x14ac:dyDescent="0.25">
      <c r="B20" s="30" t="s">
        <v>58</v>
      </c>
      <c r="C20" s="34" t="s">
        <v>66</v>
      </c>
      <c r="D20" s="34" t="s">
        <v>66</v>
      </c>
      <c r="E20" s="34" t="s">
        <v>66</v>
      </c>
      <c r="F20" s="35">
        <v>20</v>
      </c>
      <c r="G20" s="36" t="s">
        <v>66</v>
      </c>
    </row>
    <row r="21" spans="2:7" ht="15" customHeight="1" x14ac:dyDescent="0.25">
      <c r="B21" s="30" t="s">
        <v>59</v>
      </c>
      <c r="C21" s="34" t="s">
        <v>66</v>
      </c>
      <c r="D21" s="34" t="s">
        <v>66</v>
      </c>
      <c r="E21" s="34" t="s">
        <v>66</v>
      </c>
      <c r="F21" s="28">
        <v>1448</v>
      </c>
      <c r="G21" s="36" t="s">
        <v>66</v>
      </c>
    </row>
    <row r="22" spans="2:7" ht="15" customHeight="1" x14ac:dyDescent="0.25">
      <c r="B22" s="30" t="s">
        <v>60</v>
      </c>
      <c r="C22" s="31">
        <v>0.05</v>
      </c>
      <c r="D22" s="31">
        <v>0.05</v>
      </c>
      <c r="E22" s="31">
        <v>0.05</v>
      </c>
      <c r="F22" s="32">
        <v>0.05</v>
      </c>
      <c r="G22" s="33">
        <v>0.05</v>
      </c>
    </row>
    <row r="23" spans="2:7" ht="15" customHeight="1" x14ac:dyDescent="0.25">
      <c r="B23" s="30" t="s">
        <v>61</v>
      </c>
      <c r="C23" s="31">
        <v>0.01</v>
      </c>
      <c r="D23" s="31">
        <v>0.01</v>
      </c>
      <c r="E23" s="31">
        <v>0.01</v>
      </c>
      <c r="F23" s="32">
        <v>0.01</v>
      </c>
      <c r="G23" s="33">
        <v>0.01</v>
      </c>
    </row>
    <row r="24" spans="2:7" ht="15" customHeight="1" x14ac:dyDescent="0.25">
      <c r="B24" s="30" t="s">
        <v>62</v>
      </c>
      <c r="C24" s="34">
        <v>1</v>
      </c>
      <c r="D24" s="34">
        <v>1</v>
      </c>
      <c r="E24" s="34">
        <v>1</v>
      </c>
      <c r="F24" s="35">
        <v>1</v>
      </c>
      <c r="G24" s="36">
        <v>8</v>
      </c>
    </row>
    <row r="25" spans="2:7" ht="15" customHeight="1" x14ac:dyDescent="0.25">
      <c r="B25" s="30" t="s">
        <v>63</v>
      </c>
      <c r="C25" s="34">
        <v>0</v>
      </c>
      <c r="D25" s="34">
        <v>0</v>
      </c>
      <c r="E25" s="34">
        <v>0</v>
      </c>
      <c r="F25" s="35">
        <v>0</v>
      </c>
      <c r="G25" s="36">
        <v>1</v>
      </c>
    </row>
    <row r="26" spans="2:7" ht="15" customHeight="1" x14ac:dyDescent="0.25">
      <c r="B26" s="37" t="s">
        <v>64</v>
      </c>
      <c r="C26" s="34">
        <v>1</v>
      </c>
      <c r="D26" s="34">
        <v>1</v>
      </c>
      <c r="E26" s="34">
        <v>1</v>
      </c>
      <c r="F26" s="35">
        <v>1</v>
      </c>
      <c r="G26" s="36">
        <v>1</v>
      </c>
    </row>
    <row r="27" spans="2:7" ht="15" customHeight="1" x14ac:dyDescent="0.25">
      <c r="B27" s="68" t="s">
        <v>67</v>
      </c>
      <c r="C27" s="69"/>
      <c r="D27" s="69"/>
      <c r="E27" s="69"/>
      <c r="F27" s="69"/>
      <c r="G27" s="38"/>
    </row>
    <row r="28" spans="2:7" ht="15" customHeight="1" x14ac:dyDescent="0.25">
      <c r="B28" s="26" t="s">
        <v>55</v>
      </c>
      <c r="C28" s="27">
        <v>2434917</v>
      </c>
      <c r="D28" s="27">
        <v>3003617</v>
      </c>
      <c r="E28" s="27">
        <v>4867017</v>
      </c>
      <c r="F28" s="28">
        <v>8593817</v>
      </c>
      <c r="G28" s="29">
        <v>37201242</v>
      </c>
    </row>
    <row r="29" spans="2:7" ht="15" customHeight="1" x14ac:dyDescent="0.25">
      <c r="B29" s="30" t="s">
        <v>56</v>
      </c>
      <c r="C29" s="27">
        <v>15500</v>
      </c>
      <c r="D29" s="27">
        <v>21500</v>
      </c>
      <c r="E29" s="27">
        <v>33500</v>
      </c>
      <c r="F29" s="28">
        <v>57500</v>
      </c>
      <c r="G29" s="29">
        <v>460000</v>
      </c>
    </row>
    <row r="30" spans="2:7" ht="15" customHeight="1" x14ac:dyDescent="0.25">
      <c r="B30" s="30" t="s">
        <v>57</v>
      </c>
      <c r="C30" s="31">
        <v>0.72</v>
      </c>
      <c r="D30" s="31">
        <v>0.72</v>
      </c>
      <c r="E30" s="31">
        <v>0.72</v>
      </c>
      <c r="F30" s="32">
        <v>0.72</v>
      </c>
      <c r="G30" s="33">
        <v>0.72</v>
      </c>
    </row>
    <row r="31" spans="2:7" ht="15" customHeight="1" x14ac:dyDescent="0.25">
      <c r="B31" s="30" t="s">
        <v>58</v>
      </c>
      <c r="C31" s="34">
        <v>20</v>
      </c>
      <c r="D31" s="34">
        <v>20</v>
      </c>
      <c r="E31" s="34">
        <v>20</v>
      </c>
      <c r="F31" s="35">
        <v>20</v>
      </c>
      <c r="G31" s="36">
        <v>20</v>
      </c>
    </row>
    <row r="32" spans="2:7" ht="15" customHeight="1" x14ac:dyDescent="0.25">
      <c r="B32" s="30" t="s">
        <v>59</v>
      </c>
      <c r="C32" s="34">
        <v>500</v>
      </c>
      <c r="D32" s="27">
        <v>1000</v>
      </c>
      <c r="E32" s="27">
        <v>2000</v>
      </c>
      <c r="F32" s="28">
        <v>4000</v>
      </c>
      <c r="G32" s="29">
        <v>16000</v>
      </c>
    </row>
    <row r="33" spans="2:7" ht="15" customHeight="1" x14ac:dyDescent="0.25">
      <c r="B33" s="30" t="s">
        <v>60</v>
      </c>
      <c r="C33" s="31">
        <v>0.05</v>
      </c>
      <c r="D33" s="31">
        <v>0.05</v>
      </c>
      <c r="E33" s="31">
        <v>0.05</v>
      </c>
      <c r="F33" s="32">
        <v>0.05</v>
      </c>
      <c r="G33" s="33">
        <v>0.05</v>
      </c>
    </row>
    <row r="34" spans="2:7" ht="15" customHeight="1" x14ac:dyDescent="0.25">
      <c r="B34" s="30" t="s">
        <v>61</v>
      </c>
      <c r="C34" s="31">
        <v>0.02</v>
      </c>
      <c r="D34" s="31">
        <v>0.02</v>
      </c>
      <c r="E34" s="31">
        <v>0.02</v>
      </c>
      <c r="F34" s="32">
        <v>0.02</v>
      </c>
      <c r="G34" s="33">
        <v>0.02</v>
      </c>
    </row>
    <row r="35" spans="2:7" ht="15" customHeight="1" x14ac:dyDescent="0.25">
      <c r="B35" s="30" t="s">
        <v>62</v>
      </c>
      <c r="C35" s="34">
        <v>1</v>
      </c>
      <c r="D35" s="34">
        <v>1</v>
      </c>
      <c r="E35" s="34">
        <v>1</v>
      </c>
      <c r="F35" s="35">
        <v>1</v>
      </c>
      <c r="G35" s="36">
        <v>8</v>
      </c>
    </row>
    <row r="36" spans="2:7" ht="15" customHeight="1" x14ac:dyDescent="0.25">
      <c r="B36" s="30" t="s">
        <v>63</v>
      </c>
      <c r="C36" s="34">
        <v>25</v>
      </c>
      <c r="D36" s="34">
        <v>25</v>
      </c>
      <c r="E36" s="34">
        <v>25</v>
      </c>
      <c r="F36" s="35">
        <v>25</v>
      </c>
      <c r="G36" s="36">
        <v>200</v>
      </c>
    </row>
    <row r="37" spans="2:7" ht="15" customHeight="1" thickBot="1" x14ac:dyDescent="0.3">
      <c r="B37" s="39" t="s">
        <v>64</v>
      </c>
      <c r="C37" s="40">
        <v>1</v>
      </c>
      <c r="D37" s="40">
        <v>1</v>
      </c>
      <c r="E37" s="40">
        <v>1</v>
      </c>
      <c r="F37" s="41">
        <v>1</v>
      </c>
      <c r="G37" s="42">
        <v>1</v>
      </c>
    </row>
    <row r="38" spans="2:7" ht="15" customHeight="1" x14ac:dyDescent="0.25"/>
    <row r="39" spans="2:7" ht="15" customHeight="1" x14ac:dyDescent="0.25"/>
    <row r="40" spans="2:7" ht="15" customHeight="1" x14ac:dyDescent="0.25"/>
    <row r="41" spans="2:7" ht="15" customHeight="1" x14ac:dyDescent="0.25">
      <c r="B41" s="43"/>
    </row>
    <row r="42" spans="2:7" ht="15" customHeight="1" x14ac:dyDescent="0.25">
      <c r="B42" s="43"/>
    </row>
    <row r="43" spans="2:7" ht="15" customHeight="1" x14ac:dyDescent="0.25"/>
    <row r="44" spans="2:7" ht="15" customHeight="1" x14ac:dyDescent="0.25">
      <c r="B44" s="44"/>
    </row>
    <row r="45" spans="2:7" ht="15" customHeight="1" x14ac:dyDescent="0.25">
      <c r="B45" s="44"/>
    </row>
    <row r="46" spans="2:7" ht="15" customHeight="1" x14ac:dyDescent="0.25">
      <c r="B46" s="44"/>
    </row>
    <row r="47" spans="2:7" ht="15" customHeight="1" x14ac:dyDescent="0.25">
      <c r="B47" s="44"/>
    </row>
    <row r="48" spans="2:7" ht="15" customHeight="1" x14ac:dyDescent="0.25">
      <c r="B48" s="44"/>
    </row>
    <row r="49" spans="2:2" ht="15" customHeight="1" x14ac:dyDescent="0.25"/>
    <row r="50" spans="2:2" ht="15" customHeight="1" x14ac:dyDescent="0.25">
      <c r="B50" s="44"/>
    </row>
    <row r="51" spans="2:2" ht="15" customHeight="1" x14ac:dyDescent="0.25">
      <c r="B51" s="44"/>
    </row>
    <row r="52" spans="2:2" ht="15" customHeight="1" x14ac:dyDescent="0.25">
      <c r="B52" s="44"/>
    </row>
    <row r="53" spans="2:2" ht="15" customHeight="1" x14ac:dyDescent="0.25">
      <c r="B53" s="44"/>
    </row>
    <row r="54" spans="2:2" x14ac:dyDescent="0.25">
      <c r="B54" s="44"/>
    </row>
    <row r="78" spans="2:2" x14ac:dyDescent="0.25">
      <c r="B78" s="43"/>
    </row>
    <row r="84" spans="2:2" x14ac:dyDescent="0.25">
      <c r="B84" s="43"/>
    </row>
    <row r="90" spans="2:2" x14ac:dyDescent="0.25">
      <c r="B90" s="44"/>
    </row>
    <row r="102" spans="2:2" x14ac:dyDescent="0.25">
      <c r="B102" s="43"/>
    </row>
    <row r="105" spans="2:2" x14ac:dyDescent="0.25">
      <c r="B105" s="44"/>
    </row>
    <row r="106" spans="2:2" x14ac:dyDescent="0.25">
      <c r="B106" s="44"/>
    </row>
    <row r="107" spans="2:2" x14ac:dyDescent="0.25">
      <c r="B107" s="44"/>
    </row>
    <row r="108" spans="2:2" x14ac:dyDescent="0.25">
      <c r="B108" s="44"/>
    </row>
    <row r="109" spans="2:2" x14ac:dyDescent="0.25">
      <c r="B109" s="44"/>
    </row>
    <row r="111" spans="2:2" x14ac:dyDescent="0.25">
      <c r="B111" s="44"/>
    </row>
    <row r="112" spans="2:2" x14ac:dyDescent="0.25">
      <c r="B112" s="44"/>
    </row>
    <row r="113" spans="2:2" x14ac:dyDescent="0.25">
      <c r="B113" s="44"/>
    </row>
    <row r="114" spans="2:2" x14ac:dyDescent="0.25">
      <c r="B114" s="44"/>
    </row>
    <row r="115" spans="2:2" x14ac:dyDescent="0.25">
      <c r="B115" s="44"/>
    </row>
    <row r="136" spans="2:2" x14ac:dyDescent="0.25">
      <c r="B136" s="43"/>
    </row>
    <row r="137" spans="2:2" x14ac:dyDescent="0.25">
      <c r="B137" s="43"/>
    </row>
    <row r="138" spans="2:2" x14ac:dyDescent="0.25">
      <c r="B138" s="43"/>
    </row>
    <row r="139" spans="2:2" x14ac:dyDescent="0.25">
      <c r="B139" s="43"/>
    </row>
    <row r="140" spans="2:2" x14ac:dyDescent="0.25">
      <c r="B140" s="43"/>
    </row>
    <row r="142" spans="2:2" x14ac:dyDescent="0.25">
      <c r="B142" s="43"/>
    </row>
    <row r="143" spans="2:2" x14ac:dyDescent="0.25">
      <c r="B143" s="43"/>
    </row>
    <row r="144" spans="2:2" x14ac:dyDescent="0.25">
      <c r="B144" s="43"/>
    </row>
    <row r="145" spans="2:2" x14ac:dyDescent="0.25">
      <c r="B145" s="43"/>
    </row>
    <row r="146" spans="2:2" x14ac:dyDescent="0.25">
      <c r="B146" s="43"/>
    </row>
    <row r="148" spans="2:2" x14ac:dyDescent="0.25">
      <c r="B148" s="44"/>
    </row>
    <row r="149" spans="2:2" x14ac:dyDescent="0.25">
      <c r="B149" s="44"/>
    </row>
    <row r="150" spans="2:2" x14ac:dyDescent="0.25">
      <c r="B150" s="44"/>
    </row>
    <row r="151" spans="2:2" x14ac:dyDescent="0.25">
      <c r="B151" s="44"/>
    </row>
    <row r="152" spans="2:2" x14ac:dyDescent="0.25">
      <c r="B152" s="44"/>
    </row>
    <row r="161" spans="2:2" x14ac:dyDescent="0.25">
      <c r="B161" s="43"/>
    </row>
    <row r="162" spans="2:2" x14ac:dyDescent="0.25">
      <c r="B162" s="43"/>
    </row>
    <row r="163" spans="2:2" x14ac:dyDescent="0.25">
      <c r="B163" s="43"/>
    </row>
    <row r="164" spans="2:2" x14ac:dyDescent="0.25">
      <c r="B164" s="43"/>
    </row>
    <row r="166" spans="2:2" x14ac:dyDescent="0.25">
      <c r="B166" s="44"/>
    </row>
    <row r="167" spans="2:2" x14ac:dyDescent="0.25">
      <c r="B167" s="44"/>
    </row>
    <row r="168" spans="2:2" x14ac:dyDescent="0.25">
      <c r="B168" s="44"/>
    </row>
    <row r="169" spans="2:2" x14ac:dyDescent="0.25">
      <c r="B169" s="44"/>
    </row>
    <row r="170" spans="2:2" x14ac:dyDescent="0.25">
      <c r="B170" s="44"/>
    </row>
    <row r="172" spans="2:2" x14ac:dyDescent="0.25">
      <c r="B172" s="44"/>
    </row>
    <row r="173" spans="2:2" x14ac:dyDescent="0.25">
      <c r="B173" s="44"/>
    </row>
    <row r="174" spans="2:2" x14ac:dyDescent="0.25">
      <c r="B174" s="44"/>
    </row>
    <row r="175" spans="2:2" x14ac:dyDescent="0.25">
      <c r="B175" s="44"/>
    </row>
    <row r="176" spans="2:2" x14ac:dyDescent="0.25">
      <c r="B176" s="44"/>
    </row>
  </sheetData>
  <mergeCells count="5">
    <mergeCell ref="C3:F3"/>
    <mergeCell ref="B3:B4"/>
    <mergeCell ref="B5:F5"/>
    <mergeCell ref="B16:F16"/>
    <mergeCell ref="B27:F2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H15"/>
  <sheetViews>
    <sheetView showGridLines="0" zoomScaleNormal="100" workbookViewId="0"/>
  </sheetViews>
  <sheetFormatPr defaultRowHeight="15" x14ac:dyDescent="0.25"/>
  <cols>
    <col min="1" max="1" width="9.140625" style="1"/>
    <col min="2" max="8" width="12.85546875" style="1" customWidth="1"/>
    <col min="9" max="16384" width="9.140625" style="1"/>
  </cols>
  <sheetData>
    <row r="2" spans="2:8" x14ac:dyDescent="0.25">
      <c r="B2" s="50" t="s">
        <v>127</v>
      </c>
    </row>
    <row r="3" spans="2:8" ht="16.5" customHeight="1" x14ac:dyDescent="0.25">
      <c r="B3" s="57" t="s">
        <v>69</v>
      </c>
      <c r="C3" s="57"/>
      <c r="D3" s="57"/>
      <c r="E3" s="57"/>
      <c r="F3" s="57" t="s">
        <v>70</v>
      </c>
      <c r="G3" s="57"/>
      <c r="H3" s="57"/>
    </row>
    <row r="4" spans="2:8" ht="15.75" x14ac:dyDescent="0.25">
      <c r="B4" s="45" t="s">
        <v>72</v>
      </c>
      <c r="C4" s="45">
        <v>1</v>
      </c>
      <c r="D4" s="45">
        <v>1</v>
      </c>
      <c r="E4" s="45">
        <v>8</v>
      </c>
      <c r="F4" s="45">
        <v>1</v>
      </c>
      <c r="G4" s="45">
        <v>1</v>
      </c>
      <c r="H4" s="45">
        <v>8</v>
      </c>
    </row>
    <row r="5" spans="2:8" ht="15.75" x14ac:dyDescent="0.25">
      <c r="B5" s="45" t="s">
        <v>71</v>
      </c>
      <c r="C5" s="45">
        <v>1</v>
      </c>
      <c r="D5" s="45">
        <v>4</v>
      </c>
      <c r="E5" s="45">
        <v>32</v>
      </c>
      <c r="F5" s="45">
        <v>1</v>
      </c>
      <c r="G5" s="45">
        <v>4</v>
      </c>
      <c r="H5" s="45">
        <v>32</v>
      </c>
    </row>
    <row r="6" spans="2:8" ht="15.75" x14ac:dyDescent="0.25">
      <c r="B6" s="45">
        <v>2017</v>
      </c>
      <c r="C6" s="46">
        <v>-7.7700000000000005E-2</v>
      </c>
      <c r="D6" s="46">
        <v>-9.7900000000000001E-2</v>
      </c>
      <c r="E6" s="46">
        <v>-9.7900000000000001E-2</v>
      </c>
      <c r="F6" s="46">
        <v>-5.9799999999999999E-2</v>
      </c>
      <c r="G6" s="46">
        <v>-5.4100000000000002E-2</v>
      </c>
      <c r="H6" s="46">
        <v>-5.4100000000000002E-2</v>
      </c>
    </row>
    <row r="7" spans="2:8" ht="15.75" x14ac:dyDescent="0.25">
      <c r="B7" s="45">
        <v>2018</v>
      </c>
      <c r="C7" s="46">
        <v>-7.0000000000000007E-2</v>
      </c>
      <c r="D7" s="46">
        <v>-9.1499999999999998E-2</v>
      </c>
      <c r="E7" s="46">
        <v>-9.1499999999999998E-2</v>
      </c>
      <c r="F7" s="46">
        <v>-5.3699999999999998E-2</v>
      </c>
      <c r="G7" s="46">
        <v>-4.5900000000000003E-2</v>
      </c>
      <c r="H7" s="46">
        <v>-4.5900000000000003E-2</v>
      </c>
    </row>
    <row r="8" spans="2:8" ht="15.75" x14ac:dyDescent="0.25">
      <c r="B8" s="45">
        <v>2019</v>
      </c>
      <c r="C8" s="46">
        <v>-6.0499999999999998E-2</v>
      </c>
      <c r="D8" s="46">
        <v>-7.8E-2</v>
      </c>
      <c r="E8" s="46">
        <v>-7.8E-2</v>
      </c>
      <c r="F8" s="46">
        <v>-4.48E-2</v>
      </c>
      <c r="G8" s="46">
        <v>-3.8100000000000002E-2</v>
      </c>
      <c r="H8" s="46">
        <v>-3.8100000000000002E-2</v>
      </c>
    </row>
    <row r="9" spans="2:8" ht="15.75" x14ac:dyDescent="0.25">
      <c r="B9" s="45">
        <v>2020</v>
      </c>
      <c r="C9" s="46">
        <v>-5.21E-2</v>
      </c>
      <c r="D9" s="46">
        <v>-7.0499999999999993E-2</v>
      </c>
      <c r="E9" s="46">
        <v>-7.0499999999999993E-2</v>
      </c>
      <c r="F9" s="46">
        <v>-4.0300000000000002E-2</v>
      </c>
      <c r="G9" s="46">
        <v>-3.5099999999999999E-2</v>
      </c>
      <c r="H9" s="46">
        <v>-3.5099999999999999E-2</v>
      </c>
    </row>
    <row r="10" spans="2:8" ht="15.75" x14ac:dyDescent="0.25">
      <c r="B10" s="45">
        <v>2021</v>
      </c>
      <c r="C10" s="46">
        <v>-4.3499999999999997E-2</v>
      </c>
      <c r="D10" s="46">
        <v>-6.0299999999999999E-2</v>
      </c>
      <c r="E10" s="46">
        <v>-6.0299999999999999E-2</v>
      </c>
      <c r="F10" s="46">
        <v>-2.98E-2</v>
      </c>
      <c r="G10" s="46">
        <v>-2.5899999999999999E-2</v>
      </c>
      <c r="H10" s="46">
        <v>-2.5899999999999999E-2</v>
      </c>
    </row>
    <row r="11" spans="2:8" ht="15.75" x14ac:dyDescent="0.25">
      <c r="B11" s="45">
        <v>2022</v>
      </c>
      <c r="C11" s="46">
        <v>-3.6299999999999999E-2</v>
      </c>
      <c r="D11" s="46">
        <v>-4.8399999999999999E-2</v>
      </c>
      <c r="E11" s="46">
        <v>-4.8399999999999999E-2</v>
      </c>
      <c r="F11" s="46">
        <v>-2.1100000000000001E-2</v>
      </c>
      <c r="G11" s="46">
        <v>-1.7100000000000001E-2</v>
      </c>
      <c r="H11" s="46">
        <v>-1.7100000000000001E-2</v>
      </c>
    </row>
    <row r="12" spans="2:8" ht="15.75" x14ac:dyDescent="0.25">
      <c r="B12" s="45">
        <v>2023</v>
      </c>
      <c r="C12" s="46">
        <v>-3.04E-2</v>
      </c>
      <c r="D12" s="46">
        <v>-4.3700000000000003E-2</v>
      </c>
      <c r="E12" s="46">
        <v>-4.3700000000000003E-2</v>
      </c>
      <c r="F12" s="46">
        <v>-1.7999999999999999E-2</v>
      </c>
      <c r="G12" s="46">
        <v>-1.21E-2</v>
      </c>
      <c r="H12" s="46">
        <v>-1.21E-2</v>
      </c>
    </row>
    <row r="13" spans="2:8" ht="15.75" x14ac:dyDescent="0.25">
      <c r="B13" s="45">
        <v>2024</v>
      </c>
      <c r="C13" s="46">
        <v>-2.4299999999999999E-2</v>
      </c>
      <c r="D13" s="46">
        <v>-3.4700000000000002E-2</v>
      </c>
      <c r="E13" s="46">
        <v>-3.4700000000000002E-2</v>
      </c>
      <c r="F13" s="46">
        <v>-1.3599999999999999E-2</v>
      </c>
      <c r="G13" s="46">
        <v>-1.03E-2</v>
      </c>
      <c r="H13" s="46">
        <v>-1.03E-2</v>
      </c>
    </row>
    <row r="14" spans="2:8" ht="15.75" x14ac:dyDescent="0.25">
      <c r="B14" s="45">
        <v>2025</v>
      </c>
      <c r="C14" s="46">
        <v>-1.8499999999999999E-2</v>
      </c>
      <c r="D14" s="46">
        <v>-2.4500000000000001E-2</v>
      </c>
      <c r="E14" s="46">
        <v>-2.4500000000000001E-2</v>
      </c>
      <c r="F14" s="46">
        <v>-8.3999999999999995E-3</v>
      </c>
      <c r="G14" s="46">
        <v>-7.1999999999999998E-3</v>
      </c>
      <c r="H14" s="46">
        <v>-7.1999999999999998E-3</v>
      </c>
    </row>
    <row r="15" spans="2:8" ht="15.75" x14ac:dyDescent="0.25">
      <c r="B15" s="45">
        <v>2026</v>
      </c>
      <c r="C15" s="46">
        <v>-1.3100000000000001E-2</v>
      </c>
      <c r="D15" s="46">
        <v>-1.4800000000000001E-2</v>
      </c>
      <c r="E15" s="46">
        <v>-1.4800000000000001E-2</v>
      </c>
      <c r="F15" s="46">
        <v>-5.1000000000000004E-3</v>
      </c>
      <c r="G15" s="46">
        <v>-1.9E-3</v>
      </c>
      <c r="H15" s="46">
        <v>-1.9E-3</v>
      </c>
    </row>
  </sheetData>
  <mergeCells count="2">
    <mergeCell ref="B3:E3"/>
    <mergeCell ref="F3:H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F32"/>
  <sheetViews>
    <sheetView showGridLines="0" zoomScaleNormal="100" workbookViewId="0"/>
  </sheetViews>
  <sheetFormatPr defaultRowHeight="15" x14ac:dyDescent="0.25"/>
  <cols>
    <col min="1" max="1" width="9.140625" style="1"/>
    <col min="2" max="2" width="32.85546875" style="1" customWidth="1"/>
    <col min="3" max="6" width="18.42578125" style="1" customWidth="1"/>
    <col min="7" max="16384" width="9.140625" style="1"/>
  </cols>
  <sheetData>
    <row r="2" spans="2:6" x14ac:dyDescent="0.25">
      <c r="B2" s="50" t="s">
        <v>128</v>
      </c>
    </row>
    <row r="3" spans="2:6" ht="15.75" x14ac:dyDescent="0.25">
      <c r="B3" s="70" t="s">
        <v>75</v>
      </c>
      <c r="C3" s="70" t="s">
        <v>73</v>
      </c>
      <c r="D3" s="70"/>
      <c r="E3" s="70" t="s">
        <v>74</v>
      </c>
      <c r="F3" s="70"/>
    </row>
    <row r="4" spans="2:6" ht="31.5" x14ac:dyDescent="0.25">
      <c r="B4" s="70"/>
      <c r="C4" s="47" t="s">
        <v>76</v>
      </c>
      <c r="D4" s="47" t="s">
        <v>77</v>
      </c>
      <c r="E4" s="47" t="s">
        <v>76</v>
      </c>
      <c r="F4" s="47" t="s">
        <v>77</v>
      </c>
    </row>
    <row r="5" spans="2:6" ht="31.5" x14ac:dyDescent="0.25">
      <c r="B5" s="48" t="s">
        <v>78</v>
      </c>
      <c r="C5" s="34">
        <v>58</v>
      </c>
      <c r="D5" s="34" t="s">
        <v>79</v>
      </c>
      <c r="E5" s="49" t="s">
        <v>120</v>
      </c>
      <c r="F5" s="34" t="s">
        <v>80</v>
      </c>
    </row>
    <row r="6" spans="2:6" ht="31.5" x14ac:dyDescent="0.25">
      <c r="B6" s="48" t="s">
        <v>81</v>
      </c>
      <c r="C6" s="34" t="s">
        <v>82</v>
      </c>
      <c r="D6" s="34" t="s">
        <v>82</v>
      </c>
      <c r="E6" s="34">
        <v>117</v>
      </c>
      <c r="F6" s="34" t="s">
        <v>83</v>
      </c>
    </row>
    <row r="7" spans="2:6" ht="15.75" x14ac:dyDescent="0.25">
      <c r="B7" s="48" t="s">
        <v>84</v>
      </c>
      <c r="C7" s="34">
        <v>3</v>
      </c>
      <c r="D7" s="34" t="s">
        <v>85</v>
      </c>
      <c r="E7" s="34" t="s">
        <v>86</v>
      </c>
      <c r="F7" s="34" t="s">
        <v>82</v>
      </c>
    </row>
    <row r="8" spans="2:6" ht="15.75" x14ac:dyDescent="0.25">
      <c r="B8" s="48" t="s">
        <v>87</v>
      </c>
      <c r="C8" s="34">
        <v>21</v>
      </c>
      <c r="D8" s="34" t="s">
        <v>88</v>
      </c>
      <c r="E8" s="34">
        <v>51</v>
      </c>
      <c r="F8" s="34" t="s">
        <v>89</v>
      </c>
    </row>
    <row r="9" spans="2:6" ht="15.75" x14ac:dyDescent="0.25">
      <c r="B9" s="48" t="s">
        <v>90</v>
      </c>
      <c r="C9" s="34">
        <v>5</v>
      </c>
      <c r="D9" s="34" t="s">
        <v>91</v>
      </c>
      <c r="E9" s="34">
        <v>5</v>
      </c>
      <c r="F9" s="34" t="s">
        <v>92</v>
      </c>
    </row>
    <row r="10" spans="2:6" ht="31.5" x14ac:dyDescent="0.25">
      <c r="B10" s="48" t="s">
        <v>93</v>
      </c>
      <c r="C10" s="34">
        <v>11</v>
      </c>
      <c r="D10" s="34" t="s">
        <v>94</v>
      </c>
      <c r="E10" s="34">
        <v>11</v>
      </c>
      <c r="F10" s="34" t="s">
        <v>95</v>
      </c>
    </row>
    <row r="11" spans="2:6" ht="15.75" x14ac:dyDescent="0.25">
      <c r="B11" s="48" t="s">
        <v>96</v>
      </c>
      <c r="C11" s="34">
        <v>27</v>
      </c>
      <c r="D11" s="34" t="s">
        <v>97</v>
      </c>
      <c r="E11" s="34" t="s">
        <v>86</v>
      </c>
      <c r="F11" s="34" t="s">
        <v>82</v>
      </c>
    </row>
    <row r="12" spans="2:6" ht="15.75" x14ac:dyDescent="0.25">
      <c r="B12" s="48" t="s">
        <v>98</v>
      </c>
      <c r="C12" s="34">
        <v>49</v>
      </c>
      <c r="D12" s="34" t="s">
        <v>99</v>
      </c>
      <c r="E12" s="34">
        <v>44</v>
      </c>
      <c r="F12" s="34" t="s">
        <v>100</v>
      </c>
    </row>
    <row r="13" spans="2:6" ht="15.75" x14ac:dyDescent="0.25">
      <c r="B13" s="48" t="s">
        <v>101</v>
      </c>
      <c r="C13" s="34">
        <v>7</v>
      </c>
      <c r="D13" s="34" t="s">
        <v>102</v>
      </c>
      <c r="E13" s="34" t="s">
        <v>86</v>
      </c>
      <c r="F13" s="34" t="s">
        <v>82</v>
      </c>
    </row>
    <row r="14" spans="2:6" ht="18" x14ac:dyDescent="0.25">
      <c r="B14" s="1" t="s">
        <v>121</v>
      </c>
    </row>
    <row r="20" spans="2:6" x14ac:dyDescent="0.25">
      <c r="B20" s="50" t="s">
        <v>129</v>
      </c>
    </row>
    <row r="21" spans="2:6" ht="15.75" x14ac:dyDescent="0.25">
      <c r="B21" s="70" t="s">
        <v>75</v>
      </c>
      <c r="C21" s="70" t="s">
        <v>73</v>
      </c>
      <c r="D21" s="70"/>
      <c r="E21" s="70" t="s">
        <v>74</v>
      </c>
      <c r="F21" s="70"/>
    </row>
    <row r="22" spans="2:6" ht="31.5" x14ac:dyDescent="0.25">
      <c r="B22" s="70" t="s">
        <v>75</v>
      </c>
      <c r="C22" s="47" t="s">
        <v>76</v>
      </c>
      <c r="D22" s="47" t="s">
        <v>77</v>
      </c>
      <c r="E22" s="47" t="s">
        <v>76</v>
      </c>
      <c r="F22" s="47" t="s">
        <v>77</v>
      </c>
    </row>
    <row r="23" spans="2:6" ht="31.5" x14ac:dyDescent="0.25">
      <c r="B23" s="48" t="s">
        <v>78</v>
      </c>
      <c r="C23" s="34">
        <v>108</v>
      </c>
      <c r="D23" s="34" t="s">
        <v>103</v>
      </c>
      <c r="E23" s="49" t="s">
        <v>122</v>
      </c>
      <c r="F23" s="34" t="s">
        <v>104</v>
      </c>
    </row>
    <row r="24" spans="2:6" ht="31.5" x14ac:dyDescent="0.25">
      <c r="B24" s="48" t="s">
        <v>81</v>
      </c>
      <c r="C24" s="34" t="s">
        <v>86</v>
      </c>
      <c r="D24" s="34" t="s">
        <v>86</v>
      </c>
      <c r="E24" s="34">
        <v>82</v>
      </c>
      <c r="F24" s="34" t="s">
        <v>105</v>
      </c>
    </row>
    <row r="25" spans="2:6" ht="15.75" x14ac:dyDescent="0.25">
      <c r="B25" s="48" t="s">
        <v>84</v>
      </c>
      <c r="C25" s="34">
        <v>5</v>
      </c>
      <c r="D25" s="34" t="s">
        <v>106</v>
      </c>
      <c r="E25" s="34" t="s">
        <v>86</v>
      </c>
      <c r="F25" s="34" t="s">
        <v>82</v>
      </c>
    </row>
    <row r="26" spans="2:6" ht="15.75" x14ac:dyDescent="0.25">
      <c r="B26" s="48" t="s">
        <v>87</v>
      </c>
      <c r="C26" s="34">
        <v>46</v>
      </c>
      <c r="D26" s="34" t="s">
        <v>107</v>
      </c>
      <c r="E26" s="34">
        <v>21</v>
      </c>
      <c r="F26" s="34" t="s">
        <v>108</v>
      </c>
    </row>
    <row r="27" spans="2:6" ht="15.75" x14ac:dyDescent="0.25">
      <c r="B27" s="48" t="s">
        <v>90</v>
      </c>
      <c r="C27" s="34">
        <v>9</v>
      </c>
      <c r="D27" s="34" t="s">
        <v>109</v>
      </c>
      <c r="E27" s="34">
        <v>9</v>
      </c>
      <c r="F27" s="34" t="s">
        <v>110</v>
      </c>
    </row>
    <row r="28" spans="2:6" ht="31.5" x14ac:dyDescent="0.25">
      <c r="B28" s="48" t="s">
        <v>93</v>
      </c>
      <c r="C28" s="34">
        <v>10</v>
      </c>
      <c r="D28" s="34" t="s">
        <v>111</v>
      </c>
      <c r="E28" s="34">
        <v>10</v>
      </c>
      <c r="F28" s="34" t="s">
        <v>112</v>
      </c>
    </row>
    <row r="29" spans="2:6" ht="15.75" x14ac:dyDescent="0.25">
      <c r="B29" s="48" t="s">
        <v>96</v>
      </c>
      <c r="C29" s="34">
        <v>31</v>
      </c>
      <c r="D29" s="34" t="s">
        <v>113</v>
      </c>
      <c r="E29" s="34" t="s">
        <v>86</v>
      </c>
      <c r="F29" s="34" t="s">
        <v>82</v>
      </c>
    </row>
    <row r="30" spans="2:6" ht="15.75" x14ac:dyDescent="0.25">
      <c r="B30" s="48" t="s">
        <v>98</v>
      </c>
      <c r="C30" s="34">
        <v>134</v>
      </c>
      <c r="D30" s="34" t="s">
        <v>114</v>
      </c>
      <c r="E30" s="34">
        <v>108</v>
      </c>
      <c r="F30" s="34" t="s">
        <v>115</v>
      </c>
    </row>
    <row r="31" spans="2:6" ht="15.75" x14ac:dyDescent="0.25">
      <c r="B31" s="48" t="s">
        <v>101</v>
      </c>
      <c r="C31" s="34">
        <v>8</v>
      </c>
      <c r="D31" s="34" t="s">
        <v>116</v>
      </c>
      <c r="E31" s="34" t="s">
        <v>86</v>
      </c>
      <c r="F31" s="34" t="s">
        <v>82</v>
      </c>
    </row>
    <row r="32" spans="2:6" ht="18" x14ac:dyDescent="0.25">
      <c r="B32" s="1" t="s">
        <v>121</v>
      </c>
    </row>
  </sheetData>
  <mergeCells count="6">
    <mergeCell ref="C3:D3"/>
    <mergeCell ref="E3:F3"/>
    <mergeCell ref="B3:B4"/>
    <mergeCell ref="C21:D21"/>
    <mergeCell ref="E21:F21"/>
    <mergeCell ref="B21:B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6.6</vt:lpstr>
      <vt:lpstr>6.7</vt:lpstr>
      <vt:lpstr>6.8 Battery Updates</vt:lpstr>
      <vt:lpstr>6.9 Battery Cap Table</vt:lpstr>
      <vt:lpstr>6.10 Escalation Rates</vt:lpstr>
      <vt:lpstr>6.11  -6.12</vt:lpstr>
      <vt:lpstr>'6.8 Battery Updates'!_Ref414277180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2017-04-07T19:47:05Z</dcterms:created>
  <dcterms:modified xsi:type="dcterms:W3CDTF">2017-04-07T21:16:02Z</dcterms:modified>
</cp:coreProperties>
</file>